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CONTRALORIA SOFI\Contraloria\2019\SEGUIMIENTO\JUNIO\"/>
    </mc:Choice>
  </mc:AlternateContent>
  <bookViews>
    <workbookView xWindow="0" yWindow="0" windowWidth="28800" windowHeight="12210" firstSheet="3" activeTab="3"/>
  </bookViews>
  <sheets>
    <sheet name="Reporte avance " sheetId="14" state="hidden" r:id="rId1"/>
    <sheet name="RESUMEN CGR REF-SEG 2017" sheetId="17" state="hidden" r:id="rId2"/>
    <sheet name="Hoja1" sheetId="15" state="hidden" r:id="rId3"/>
    <sheet name="PM Institucional" sheetId="2" r:id="rId4"/>
    <sheet name="Hoja6" sheetId="19" state="hidden" r:id="rId5"/>
    <sheet name="Hoja4" sheetId="10" state="hidden" r:id="rId6"/>
    <sheet name="Hoja3" sheetId="3" state="hidden" r:id="rId7"/>
    <sheet name="Hoja5" sheetId="5" state="hidden" r:id="rId8"/>
    <sheet name="Estructuras" sheetId="1" state="hidden" r:id="rId9"/>
  </sheets>
  <definedNames>
    <definedName name="_xlnm._FilterDatabase" localSheetId="7" hidden="1">Hoja5!$A$3:$N$371</definedName>
    <definedName name="_xlnm._FilterDatabase" localSheetId="3" hidden="1">'PM Institucional'!$B$17:$P$1494</definedName>
    <definedName name="_xlnm.Print_Area" localSheetId="0">'Reporte avance '!$B$4:$K$49</definedName>
  </definedNames>
  <calcPr calcId="191028"/>
  <pivotCaches>
    <pivotCache cacheId="4" r:id="rId1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61" i="2" l="1"/>
  <c r="P1360" i="2"/>
  <c r="P1359" i="2"/>
  <c r="P1056" i="2" l="1"/>
  <c r="P1055" i="2"/>
  <c r="P1054" i="2"/>
  <c r="P1053" i="2"/>
  <c r="P1052" i="2"/>
  <c r="P1051" i="2"/>
  <c r="P1050" i="2"/>
  <c r="P1049" i="2"/>
  <c r="P1048" i="2"/>
  <c r="P1047" i="2"/>
  <c r="P1046" i="2"/>
  <c r="P1045" i="2"/>
  <c r="P1044" i="2"/>
  <c r="P1043" i="2"/>
  <c r="P1042" i="2"/>
  <c r="P294" i="2" l="1"/>
  <c r="P293" i="2"/>
  <c r="P292" i="2"/>
  <c r="P291" i="2"/>
  <c r="P186" i="2" l="1"/>
  <c r="P185" i="2"/>
  <c r="P184" i="2"/>
  <c r="P183" i="2"/>
  <c r="P182" i="2"/>
  <c r="P181" i="2"/>
  <c r="P180" i="2"/>
  <c r="P179" i="2"/>
  <c r="P178" i="2"/>
  <c r="O1129" i="2" l="1"/>
  <c r="P564" i="2" l="1"/>
  <c r="P563" i="2"/>
  <c r="P562" i="2"/>
  <c r="P561" i="2"/>
  <c r="P560" i="2"/>
  <c r="P559" i="2"/>
  <c r="P558" i="2"/>
  <c r="P557" i="2"/>
  <c r="P556" i="2"/>
  <c r="P555" i="2"/>
  <c r="P554" i="2"/>
  <c r="P553" i="2"/>
  <c r="P552" i="2"/>
  <c r="P551" i="2"/>
  <c r="P550" i="2"/>
  <c r="P549" i="2"/>
  <c r="P548" i="2"/>
  <c r="P846" i="2" l="1"/>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K860" i="2"/>
  <c r="K859" i="2"/>
  <c r="K858" i="2"/>
  <c r="K857" i="2"/>
  <c r="K856" i="2"/>
  <c r="K855" i="2"/>
  <c r="K854" i="2"/>
  <c r="K853" i="2"/>
  <c r="K852" i="2"/>
  <c r="P1035" i="2" l="1"/>
  <c r="P1036" i="2"/>
  <c r="P1037" i="2"/>
  <c r="P1038" i="2"/>
  <c r="P1039" i="2"/>
  <c r="P1040" i="2"/>
  <c r="P1041" i="2"/>
  <c r="P739" i="2" l="1"/>
  <c r="P738" i="2"/>
  <c r="P1144" i="2" l="1"/>
  <c r="P1145" i="2"/>
  <c r="P1146" i="2"/>
  <c r="P1147" i="2"/>
  <c r="P1148" i="2"/>
  <c r="P1149" i="2"/>
  <c r="P1150" i="2"/>
  <c r="P1151" i="2"/>
  <c r="P1143" i="2"/>
  <c r="P1142" i="2"/>
  <c r="P1141" i="2"/>
  <c r="P1140" i="2"/>
  <c r="P1139" i="2"/>
  <c r="P1138" i="2"/>
  <c r="P1137" i="2"/>
  <c r="P1136" i="2"/>
  <c r="P1135" i="2"/>
  <c r="P1134" i="2"/>
  <c r="P1133" i="2"/>
  <c r="P1132" i="2"/>
  <c r="P1131" i="2"/>
  <c r="P1130" i="2"/>
  <c r="P1129" i="2"/>
  <c r="P1128" i="2"/>
  <c r="P1127" i="2"/>
  <c r="P1126" i="2"/>
  <c r="P1125" i="2"/>
  <c r="P298" i="2"/>
  <c r="P297" i="2"/>
  <c r="P318" i="2"/>
  <c r="P313" i="2"/>
  <c r="P312" i="2"/>
  <c r="P304" i="2"/>
  <c r="P303" i="2"/>
  <c r="P302" i="2"/>
  <c r="P301" i="2"/>
  <c r="P296" i="2"/>
  <c r="P351" i="2"/>
  <c r="P350" i="2"/>
  <c r="P349" i="2"/>
  <c r="P348" i="2"/>
  <c r="P347" i="2"/>
  <c r="P346" i="2"/>
  <c r="P345" i="2"/>
  <c r="P344" i="2"/>
  <c r="P343" i="2"/>
  <c r="P89" i="2"/>
  <c r="P88" i="2"/>
  <c r="P87" i="2"/>
  <c r="P86" i="2"/>
  <c r="P85" i="2"/>
  <c r="P84" i="2"/>
  <c r="P83" i="2"/>
  <c r="P82" i="2"/>
  <c r="P81" i="2"/>
  <c r="P80" i="2"/>
  <c r="P79" i="2"/>
  <c r="P78" i="2"/>
  <c r="P571" i="2"/>
  <c r="P570" i="2"/>
  <c r="P1305" i="2"/>
  <c r="P1306" i="2"/>
  <c r="P1307" i="2"/>
  <c r="P582" i="2"/>
  <c r="P583" i="2"/>
  <c r="P584" i="2"/>
  <c r="P585" i="2"/>
  <c r="P586" i="2"/>
  <c r="P587" i="2"/>
  <c r="P588" i="2"/>
  <c r="P589" i="2"/>
  <c r="P590" i="2"/>
  <c r="P569" i="2"/>
  <c r="P568" i="2"/>
  <c r="P581" i="2"/>
  <c r="P580" i="2"/>
  <c r="P579" i="2"/>
  <c r="P578" i="2"/>
  <c r="P577" i="2"/>
  <c r="P576" i="2"/>
  <c r="P575" i="2"/>
  <c r="P574" i="2"/>
  <c r="P573" i="2"/>
  <c r="P572" i="2"/>
  <c r="P1341" i="2"/>
  <c r="P1346" i="2"/>
  <c r="P1347" i="2"/>
  <c r="P1331" i="2"/>
  <c r="P1332" i="2"/>
  <c r="P1333" i="2"/>
  <c r="P1334" i="2"/>
  <c r="P1335" i="2"/>
  <c r="P1336" i="2"/>
  <c r="P1337" i="2"/>
  <c r="P1340" i="2"/>
  <c r="P1339" i="2"/>
  <c r="P1338" i="2"/>
  <c r="P1330" i="2"/>
  <c r="P1329" i="2"/>
  <c r="P1328" i="2"/>
  <c r="P1327" i="2"/>
  <c r="P1326" i="2"/>
  <c r="P1325" i="2"/>
  <c r="P1324" i="2"/>
  <c r="P1323" i="2"/>
  <c r="P1322" i="2"/>
  <c r="P1321" i="2"/>
  <c r="P1320" i="2"/>
  <c r="P1394" i="2"/>
  <c r="P1395" i="2"/>
  <c r="P1396" i="2"/>
  <c r="P566" i="2"/>
  <c r="P1167" i="2"/>
  <c r="P1168" i="2"/>
  <c r="P1169" i="2"/>
  <c r="P1170" i="2"/>
  <c r="P1171" i="2"/>
  <c r="P1172" i="2"/>
  <c r="P1173"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342" i="2"/>
  <c r="P341" i="2"/>
  <c r="P340" i="2"/>
  <c r="P339" i="2"/>
  <c r="P338" i="2"/>
  <c r="P337" i="2"/>
  <c r="P1304" i="2"/>
  <c r="P1303" i="2"/>
  <c r="P1302" i="2"/>
  <c r="P1301" i="2"/>
  <c r="P1300" i="2"/>
  <c r="P1299" i="2"/>
  <c r="P1298" i="2"/>
  <c r="P1297" i="2"/>
  <c r="P1296" i="2"/>
  <c r="P1295" i="2"/>
  <c r="P1393" i="2"/>
  <c r="P1392" i="2"/>
  <c r="P1391" i="2"/>
  <c r="P1319" i="2"/>
  <c r="P1318" i="2"/>
  <c r="P1317" i="2"/>
  <c r="P1345" i="2"/>
  <c r="P1344" i="2"/>
  <c r="P1343" i="2"/>
  <c r="P1342" i="2"/>
  <c r="P1316" i="2"/>
  <c r="P1315" i="2"/>
  <c r="P1349" i="2"/>
  <c r="P1348" i="2"/>
  <c r="P1294" i="2"/>
  <c r="P1293" i="2"/>
  <c r="P1292" i="2"/>
  <c r="P1314" i="2"/>
  <c r="P1313" i="2"/>
  <c r="P1312" i="2"/>
  <c r="P1311" i="2"/>
  <c r="P1310" i="2"/>
  <c r="P1355" i="2"/>
  <c r="P1354" i="2"/>
  <c r="P1353" i="2"/>
  <c r="P1352" i="2"/>
  <c r="P1351" i="2"/>
  <c r="P1350" i="2"/>
  <c r="P1309" i="2"/>
  <c r="P1308"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193" i="2"/>
  <c r="P1192" i="2"/>
  <c r="P1191" i="2"/>
  <c r="P1199" i="2"/>
  <c r="P1198" i="2"/>
  <c r="P1197" i="2"/>
  <c r="P1196" i="2"/>
  <c r="P1195" i="2"/>
  <c r="P1194" i="2"/>
  <c r="P1190" i="2"/>
  <c r="P1189" i="2"/>
  <c r="P1188" i="2"/>
  <c r="P1187" i="2"/>
  <c r="P1186" i="2"/>
  <c r="P1185" i="2"/>
  <c r="P1184" i="2"/>
  <c r="P1183" i="2"/>
  <c r="P1182" i="2"/>
  <c r="P1181" i="2"/>
  <c r="P1180" i="2"/>
  <c r="P1179" i="2"/>
  <c r="P1178" i="2"/>
  <c r="P1177" i="2"/>
  <c r="P1176" i="2"/>
  <c r="P1175" i="2"/>
  <c r="P1174" i="2"/>
  <c r="P1166" i="2"/>
  <c r="P1165" i="2"/>
  <c r="P1164" i="2"/>
  <c r="P1163" i="2"/>
  <c r="P1162" i="2"/>
  <c r="P1161" i="2"/>
  <c r="P1160" i="2"/>
  <c r="P1159" i="2"/>
  <c r="P1158" i="2"/>
  <c r="P1157" i="2"/>
  <c r="P1156" i="2"/>
  <c r="P1155" i="2"/>
  <c r="P1154" i="2"/>
  <c r="P1153" i="2"/>
  <c r="P1152" i="2"/>
  <c r="P906" i="2"/>
  <c r="P905" i="2"/>
  <c r="P904" i="2"/>
  <c r="P903" i="2"/>
  <c r="P902" i="2"/>
  <c r="P901" i="2"/>
  <c r="P900" i="2"/>
  <c r="P899" i="2"/>
  <c r="P898" i="2"/>
  <c r="P897" i="2"/>
  <c r="P896" i="2"/>
  <c r="P895"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894" i="2"/>
  <c r="P893" i="2"/>
  <c r="P892" i="2"/>
  <c r="P891" i="2"/>
  <c r="P890" i="2"/>
  <c r="P889" i="2"/>
  <c r="P888" i="2"/>
  <c r="P887" i="2"/>
  <c r="P886" i="2"/>
  <c r="P885" i="2"/>
  <c r="P884" i="2"/>
  <c r="P883" i="2"/>
  <c r="P882" i="2"/>
  <c r="P881" i="2"/>
  <c r="P880" i="2"/>
  <c r="P879" i="2"/>
  <c r="P878" i="2"/>
  <c r="P877" i="2"/>
  <c r="P876" i="2"/>
  <c r="P875" i="2"/>
  <c r="P874" i="2"/>
  <c r="P873" i="2"/>
  <c r="P336" i="2"/>
  <c r="P335" i="2"/>
  <c r="P334" i="2"/>
  <c r="P333" i="2"/>
  <c r="P332" i="2"/>
  <c r="P331" i="2"/>
  <c r="P330" i="2"/>
  <c r="P329" i="2"/>
  <c r="P328" i="2"/>
  <c r="P327" i="2"/>
  <c r="P326" i="2"/>
  <c r="P325" i="2"/>
  <c r="P324" i="2"/>
  <c r="P323" i="2"/>
  <c r="P322" i="2"/>
  <c r="P321" i="2"/>
  <c r="P320" i="2"/>
  <c r="P319" i="2"/>
  <c r="P317" i="2"/>
  <c r="P316" i="2"/>
  <c r="P315" i="2"/>
  <c r="P314" i="2"/>
  <c r="P311" i="2"/>
  <c r="P310" i="2"/>
  <c r="P309" i="2"/>
  <c r="P308" i="2"/>
  <c r="P307" i="2"/>
  <c r="P306" i="2"/>
  <c r="P305" i="2"/>
  <c r="P300" i="2"/>
  <c r="P299" i="2"/>
  <c r="P295"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198" i="2"/>
  <c r="P197" i="2"/>
  <c r="P196" i="2"/>
  <c r="P195" i="2"/>
  <c r="P194" i="2"/>
  <c r="P193" i="2"/>
  <c r="P192" i="2"/>
  <c r="P191" i="2"/>
  <c r="P190" i="2"/>
  <c r="P189" i="2"/>
  <c r="P188" i="2"/>
  <c r="P187" i="2"/>
  <c r="P126" i="2"/>
  <c r="P125" i="2"/>
  <c r="P124"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77" i="2"/>
  <c r="P76" i="2"/>
  <c r="P75" i="2"/>
  <c r="P74" i="2"/>
  <c r="P73" i="2"/>
  <c r="P72" i="2"/>
  <c r="P71" i="2"/>
  <c r="P123" i="2"/>
  <c r="P122" i="2"/>
  <c r="P121" i="2"/>
  <c r="P120" i="2"/>
  <c r="P70" i="2"/>
  <c r="P1077" i="2"/>
  <c r="P1097" i="2"/>
  <c r="P1429" i="2"/>
  <c r="P1428" i="2"/>
  <c r="P1427" i="2"/>
  <c r="P1426" i="2"/>
  <c r="P1425" i="2"/>
  <c r="P1424" i="2"/>
  <c r="P1423" i="2"/>
  <c r="P1422" i="2"/>
  <c r="P1421" i="2"/>
  <c r="P1420" i="2"/>
  <c r="P1419" i="2"/>
  <c r="P1418" i="2"/>
  <c r="P1417" i="2"/>
  <c r="P1416" i="2"/>
  <c r="P1415" i="2"/>
  <c r="P1414" i="2"/>
  <c r="P1413" i="2"/>
  <c r="P1412" i="2"/>
  <c r="P1411" i="2"/>
  <c r="P1410" i="2"/>
  <c r="P1409" i="2"/>
  <c r="P1377" i="2"/>
  <c r="P1376" i="2"/>
  <c r="P1375" i="2"/>
  <c r="P1374" i="2"/>
  <c r="P1373" i="2"/>
  <c r="P1372" i="2"/>
  <c r="P1371" i="2"/>
  <c r="P1370" i="2"/>
  <c r="P1369" i="2"/>
  <c r="P1368" i="2"/>
  <c r="P1367" i="2"/>
  <c r="P1366" i="2"/>
  <c r="P1365" i="2"/>
  <c r="P1364" i="2"/>
  <c r="P1363" i="2"/>
  <c r="P1362" i="2"/>
  <c r="P1257" i="2"/>
  <c r="P1256" i="2"/>
  <c r="P1255" i="2"/>
  <c r="P1254" i="2"/>
  <c r="P1253" i="2"/>
  <c r="P1252" i="2"/>
  <c r="P1251" i="2"/>
  <c r="P1250" i="2"/>
  <c r="P1249" i="2"/>
  <c r="P1248" i="2"/>
  <c r="P1247" i="2"/>
  <c r="P1246" i="2"/>
  <c r="P1245" i="2"/>
  <c r="P1244" i="2"/>
  <c r="P1243" i="2"/>
  <c r="P1242" i="2"/>
  <c r="P1241" i="2"/>
  <c r="P1240" i="2"/>
  <c r="P1239"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6" i="2"/>
  <c r="P1095" i="2"/>
  <c r="P1094" i="2"/>
  <c r="P1093" i="2"/>
  <c r="P1092" i="2"/>
  <c r="P1091" i="2"/>
  <c r="P1090" i="2"/>
  <c r="P1089" i="2"/>
  <c r="P1088" i="2"/>
  <c r="P1087" i="2"/>
  <c r="P1086" i="2"/>
  <c r="P1085" i="2"/>
  <c r="P1084" i="2"/>
  <c r="P1083" i="2"/>
  <c r="P1082" i="2"/>
  <c r="P1081" i="2"/>
  <c r="P1080" i="2"/>
  <c r="P1079" i="2"/>
  <c r="P1078" i="2"/>
  <c r="P1076" i="2"/>
  <c r="P1075" i="2"/>
  <c r="P845" i="2"/>
  <c r="P844"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68" i="2"/>
  <c r="P21" i="2"/>
  <c r="P22" i="2"/>
  <c r="P23" i="2"/>
  <c r="P24" i="2"/>
  <c r="P25" i="2"/>
  <c r="P20" i="2"/>
  <c r="P973" i="2"/>
  <c r="P969" i="2"/>
  <c r="P963" i="2"/>
  <c r="P949" i="2"/>
  <c r="P941" i="2"/>
  <c r="P696" i="2"/>
  <c r="P693" i="2"/>
  <c r="P690" i="2"/>
  <c r="P273" i="2"/>
  <c r="P272" i="2"/>
  <c r="P271" i="2"/>
  <c r="P270" i="2"/>
  <c r="P269" i="2"/>
  <c r="P268" i="2"/>
  <c r="P33" i="2"/>
  <c r="P32" i="2"/>
  <c r="P1390" i="2"/>
  <c r="P1389" i="2"/>
  <c r="P1388" i="2"/>
  <c r="P1387" i="2"/>
  <c r="P1386" i="2"/>
  <c r="P1385" i="2"/>
  <c r="K906" i="2"/>
  <c r="K905" i="2"/>
  <c r="K904" i="2"/>
  <c r="K903" i="2"/>
  <c r="K901" i="2"/>
  <c r="K900" i="2"/>
  <c r="K899" i="2"/>
  <c r="K897" i="2"/>
  <c r="K896" i="2"/>
  <c r="K895" i="2"/>
  <c r="P166" i="2"/>
  <c r="P165" i="2"/>
  <c r="P164" i="2"/>
  <c r="P1005" i="2"/>
  <c r="P1006" i="2"/>
  <c r="P1007" i="2"/>
  <c r="P1034" i="2"/>
  <c r="P1033" i="2"/>
  <c r="P1032" i="2"/>
  <c r="P1031" i="2"/>
  <c r="P1030" i="2"/>
  <c r="P1029" i="2"/>
  <c r="P1028" i="2"/>
  <c r="P1027" i="2"/>
  <c r="P1026" i="2"/>
  <c r="P1025" i="2"/>
  <c r="P1024" i="2"/>
  <c r="P1023" i="2"/>
  <c r="P1022" i="2"/>
  <c r="P1021" i="2"/>
  <c r="P1020" i="2"/>
  <c r="P1019" i="2"/>
  <c r="P1018" i="2"/>
  <c r="P1017" i="2"/>
  <c r="P1016" i="2"/>
  <c r="P1015" i="2"/>
  <c r="P1014" i="2"/>
  <c r="P1013" i="2"/>
  <c r="P171" i="2"/>
  <c r="P170" i="2"/>
  <c r="P169" i="2"/>
  <c r="P168" i="2"/>
  <c r="P167" i="2"/>
  <c r="P776" i="2"/>
  <c r="P721" i="2"/>
  <c r="P722" i="2"/>
  <c r="P1205" i="2"/>
  <c r="P1204" i="2"/>
  <c r="P1203" i="2"/>
  <c r="P1202" i="2"/>
  <c r="P993" i="2"/>
  <c r="P992" i="2"/>
  <c r="P988" i="2"/>
  <c r="P987" i="2"/>
  <c r="P967" i="2"/>
  <c r="P966" i="2"/>
  <c r="P419" i="2"/>
  <c r="P418" i="2"/>
  <c r="P127" i="2"/>
  <c r="P667" i="2"/>
  <c r="P668" i="2"/>
  <c r="P669" i="2"/>
  <c r="P670" i="2"/>
  <c r="P671" i="2"/>
  <c r="P672" i="2"/>
  <c r="P673" i="2"/>
  <c r="P674" i="2"/>
  <c r="P675" i="2"/>
  <c r="P676" i="2"/>
  <c r="P677" i="2"/>
  <c r="P678" i="2"/>
  <c r="P679" i="2"/>
  <c r="P680" i="2"/>
  <c r="P681" i="2"/>
  <c r="P682" i="2"/>
  <c r="P683" i="2"/>
  <c r="P684" i="2"/>
  <c r="P685" i="2"/>
  <c r="P666" i="2"/>
  <c r="P665" i="2"/>
  <c r="O371" i="5"/>
  <c r="M720" i="3"/>
  <c r="M719" i="3"/>
  <c r="M718" i="3"/>
  <c r="M717"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3" i="3"/>
  <c r="M682" i="3"/>
  <c r="M681" i="3"/>
  <c r="M680" i="3"/>
  <c r="M679" i="3"/>
  <c r="M678" i="3"/>
  <c r="M677" i="3"/>
  <c r="M676" i="3"/>
  <c r="M675" i="3"/>
  <c r="M674" i="3"/>
  <c r="M673" i="3"/>
  <c r="M672" i="3"/>
  <c r="M671" i="3"/>
  <c r="M670" i="3"/>
  <c r="M669" i="3"/>
  <c r="M668" i="3"/>
  <c r="M667" i="3"/>
  <c r="M666" i="3"/>
  <c r="M664" i="3"/>
  <c r="M663" i="3"/>
  <c r="M662" i="3"/>
  <c r="M661" i="3"/>
  <c r="M660" i="3"/>
  <c r="M659" i="3"/>
  <c r="M658" i="3"/>
  <c r="M657" i="3"/>
  <c r="M656" i="3"/>
  <c r="M655" i="3"/>
  <c r="M654" i="3"/>
  <c r="M653" i="3"/>
  <c r="M652" i="3"/>
  <c r="M651" i="3"/>
  <c r="M647" i="3"/>
  <c r="M641" i="3"/>
  <c r="M640" i="3"/>
  <c r="M639" i="3"/>
  <c r="M638" i="3"/>
  <c r="M637" i="3"/>
  <c r="M636" i="3"/>
  <c r="M635" i="3"/>
  <c r="M634" i="3"/>
  <c r="M633" i="3"/>
  <c r="M632" i="3"/>
  <c r="M631" i="3"/>
  <c r="M630" i="3"/>
  <c r="M628" i="3"/>
  <c r="M627"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5" i="3"/>
  <c r="M534" i="3"/>
  <c r="M533" i="3"/>
  <c r="M532" i="3"/>
  <c r="M531" i="3"/>
  <c r="M530" i="3"/>
  <c r="M529" i="3"/>
  <c r="M528"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3" i="3"/>
  <c r="M452"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J384" i="3"/>
  <c r="M383" i="3"/>
  <c r="M382" i="3"/>
  <c r="M381" i="3"/>
  <c r="M380" i="3"/>
  <c r="M379" i="3"/>
  <c r="M378" i="3"/>
  <c r="M377" i="3"/>
  <c r="M376" i="3"/>
  <c r="M375" i="3"/>
  <c r="M374" i="3"/>
  <c r="M373" i="3"/>
  <c r="M372" i="3"/>
  <c r="M371" i="3"/>
  <c r="M370" i="3"/>
  <c r="M369" i="3"/>
  <c r="M368" i="3"/>
  <c r="M367" i="3"/>
  <c r="M366" i="3"/>
  <c r="M365" i="3"/>
  <c r="M364" i="3"/>
  <c r="M363" i="3"/>
  <c r="M362"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O76" i="10"/>
  <c r="N76" i="10"/>
  <c r="M76" i="10"/>
  <c r="O75" i="10"/>
  <c r="N75" i="10"/>
  <c r="M75" i="10"/>
  <c r="O74" i="10"/>
  <c r="N74" i="10"/>
  <c r="M74" i="10"/>
  <c r="O73" i="10"/>
  <c r="N73" i="10"/>
  <c r="M73" i="10"/>
  <c r="O72" i="10"/>
  <c r="N72" i="10"/>
  <c r="M72" i="10"/>
  <c r="O71" i="10"/>
  <c r="N71" i="10"/>
  <c r="M71" i="10"/>
  <c r="O70" i="10"/>
  <c r="N70" i="10"/>
  <c r="M70" i="10"/>
  <c r="O69" i="10"/>
  <c r="N69" i="10"/>
  <c r="M69" i="10"/>
  <c r="O68" i="10"/>
  <c r="N68" i="10"/>
  <c r="M68" i="10"/>
  <c r="O67" i="10"/>
  <c r="N67" i="10"/>
  <c r="M67" i="10"/>
  <c r="O66" i="10"/>
  <c r="N66" i="10"/>
  <c r="M66" i="10"/>
  <c r="O65" i="10"/>
  <c r="N65" i="10"/>
  <c r="M65" i="10"/>
  <c r="O64" i="10"/>
  <c r="N64" i="10"/>
  <c r="M64" i="10"/>
  <c r="O63" i="10"/>
  <c r="N63" i="10"/>
  <c r="M63" i="10"/>
  <c r="O62" i="10"/>
  <c r="N62" i="10"/>
  <c r="M62" i="10"/>
  <c r="O61" i="10"/>
  <c r="N61" i="10"/>
  <c r="M61" i="10"/>
  <c r="O60" i="10"/>
  <c r="N60" i="10"/>
  <c r="M60" i="10"/>
  <c r="O59" i="10"/>
  <c r="N59" i="10"/>
  <c r="M59" i="10"/>
  <c r="O58" i="10"/>
  <c r="N58" i="10"/>
  <c r="M58" i="10"/>
  <c r="O57" i="10"/>
  <c r="N57" i="10"/>
  <c r="M57" i="10"/>
  <c r="O56" i="10"/>
  <c r="N56" i="10"/>
  <c r="M56" i="10"/>
  <c r="O55" i="10"/>
  <c r="N55" i="10"/>
  <c r="M55" i="10"/>
  <c r="O54" i="10"/>
  <c r="N54" i="10"/>
  <c r="M54" i="10"/>
  <c r="O53" i="10"/>
  <c r="N53" i="10"/>
  <c r="M53" i="10"/>
  <c r="O52" i="10"/>
  <c r="N52" i="10"/>
  <c r="M52" i="10"/>
  <c r="O51" i="10"/>
  <c r="N51" i="10"/>
  <c r="M51" i="10"/>
  <c r="O50" i="10"/>
  <c r="N50" i="10"/>
  <c r="M50" i="10"/>
  <c r="O49" i="10"/>
  <c r="N49" i="10"/>
  <c r="M49" i="10"/>
  <c r="O48" i="10"/>
  <c r="N48" i="10"/>
  <c r="M48" i="10"/>
  <c r="O47" i="10"/>
  <c r="N47" i="10"/>
  <c r="M47" i="10"/>
  <c r="O46" i="10"/>
  <c r="N46" i="10"/>
  <c r="M46" i="10"/>
  <c r="O45" i="10"/>
  <c r="N45" i="10"/>
  <c r="M45" i="10"/>
  <c r="O44" i="10"/>
  <c r="N44" i="10"/>
  <c r="M44" i="10"/>
  <c r="O43" i="10"/>
  <c r="N43" i="10"/>
  <c r="M43" i="10"/>
  <c r="O42" i="10"/>
  <c r="N42" i="10"/>
  <c r="M42" i="10"/>
  <c r="O41" i="10"/>
  <c r="N41" i="10"/>
  <c r="M41" i="10"/>
  <c r="O40" i="10"/>
  <c r="N40" i="10"/>
  <c r="M40" i="10"/>
  <c r="O39" i="10"/>
  <c r="N39" i="10"/>
  <c r="M39" i="10"/>
  <c r="O38" i="10"/>
  <c r="N38" i="10"/>
  <c r="M38" i="10"/>
  <c r="O37" i="10"/>
  <c r="N37" i="10"/>
  <c r="M37" i="10"/>
  <c r="O36" i="10"/>
  <c r="N36" i="10"/>
  <c r="M36" i="10"/>
  <c r="O35" i="10"/>
  <c r="N35" i="10"/>
  <c r="M35" i="10"/>
  <c r="O34" i="10"/>
  <c r="N34" i="10"/>
  <c r="M34" i="10"/>
  <c r="O33" i="10"/>
  <c r="N33" i="10"/>
  <c r="M33" i="10"/>
  <c r="O32" i="10"/>
  <c r="N32" i="10"/>
  <c r="M32" i="10"/>
  <c r="O31" i="10"/>
  <c r="N31" i="10"/>
  <c r="M31" i="10"/>
  <c r="O30" i="10"/>
  <c r="N30" i="10"/>
  <c r="M30" i="10"/>
  <c r="O29" i="10"/>
  <c r="N29" i="10"/>
  <c r="M29" i="10"/>
  <c r="O28" i="10"/>
  <c r="N28" i="10"/>
  <c r="M28" i="10"/>
  <c r="O27" i="10"/>
  <c r="N27" i="10"/>
  <c r="M27" i="10"/>
  <c r="O26" i="10"/>
  <c r="N26" i="10"/>
  <c r="M26" i="10"/>
  <c r="O25" i="10"/>
  <c r="N25" i="10"/>
  <c r="M25" i="10"/>
  <c r="O24" i="10"/>
  <c r="N24" i="10"/>
  <c r="M24" i="10"/>
  <c r="O23" i="10"/>
  <c r="N23" i="10"/>
  <c r="M23" i="10"/>
  <c r="O22" i="10"/>
  <c r="N22" i="10"/>
  <c r="M22" i="10"/>
  <c r="O21" i="10"/>
  <c r="N21" i="10"/>
  <c r="M21" i="10"/>
  <c r="O20" i="10"/>
  <c r="N20" i="10"/>
  <c r="M20" i="10"/>
  <c r="O19" i="10"/>
  <c r="N19" i="10"/>
  <c r="M19" i="10"/>
  <c r="O18" i="10"/>
  <c r="N18" i="10"/>
  <c r="M18" i="10"/>
  <c r="O17" i="10"/>
  <c r="N17" i="10"/>
  <c r="M17" i="10"/>
  <c r="O16" i="10"/>
  <c r="N16" i="10"/>
  <c r="M16" i="10"/>
  <c r="O15" i="10"/>
  <c r="N15" i="10"/>
  <c r="M15" i="10"/>
  <c r="O14" i="10"/>
  <c r="N14" i="10"/>
  <c r="M14" i="10"/>
  <c r="O13" i="10"/>
  <c r="N13" i="10"/>
  <c r="M13" i="10"/>
  <c r="O12" i="10"/>
  <c r="N12" i="10"/>
  <c r="M12" i="10"/>
  <c r="O11" i="10"/>
  <c r="N11" i="10"/>
  <c r="M11" i="10"/>
  <c r="O10" i="10"/>
  <c r="N10" i="10"/>
  <c r="M10" i="10"/>
  <c r="O9" i="10"/>
  <c r="N9" i="10"/>
  <c r="M9" i="10"/>
  <c r="O8" i="10"/>
  <c r="N8" i="10"/>
  <c r="M8" i="10"/>
  <c r="O7" i="10"/>
  <c r="N7" i="10"/>
  <c r="M7" i="10"/>
  <c r="O6" i="10"/>
  <c r="N6" i="10"/>
  <c r="M6" i="10"/>
  <c r="O5" i="10"/>
  <c r="N5" i="10"/>
  <c r="M5" i="10"/>
  <c r="P1408" i="2"/>
  <c r="P1407" i="2"/>
  <c r="P1406" i="2"/>
  <c r="P1405" i="2"/>
  <c r="P1404" i="2"/>
  <c r="P1403" i="2"/>
  <c r="P1402" i="2"/>
  <c r="P1401" i="2"/>
  <c r="P1400" i="2"/>
  <c r="P1399" i="2"/>
  <c r="P1398" i="2"/>
  <c r="P1397" i="2"/>
  <c r="P1384" i="2"/>
  <c r="P1383" i="2"/>
  <c r="P1382" i="2"/>
  <c r="P1381" i="2"/>
  <c r="P1380" i="2"/>
  <c r="P1379" i="2"/>
  <c r="P1378" i="2"/>
  <c r="P1358" i="2"/>
  <c r="P1357" i="2"/>
  <c r="P1356"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1" i="2"/>
  <c r="P1200" i="2"/>
  <c r="P1074" i="2"/>
  <c r="P1073" i="2"/>
  <c r="P1072" i="2"/>
  <c r="P1071" i="2"/>
  <c r="P1070" i="2"/>
  <c r="P1069" i="2"/>
  <c r="P1068" i="2"/>
  <c r="P1067" i="2"/>
  <c r="P1066" i="2"/>
  <c r="P1065" i="2"/>
  <c r="P1064" i="2"/>
  <c r="P1063" i="2"/>
  <c r="P1062" i="2"/>
  <c r="P1061" i="2"/>
  <c r="P1060" i="2"/>
  <c r="P1059" i="2"/>
  <c r="P1058" i="2"/>
  <c r="P1057" i="2"/>
  <c r="P1012" i="2"/>
  <c r="P1011" i="2"/>
  <c r="P1010" i="2"/>
  <c r="P1009" i="2"/>
  <c r="P1008" i="2"/>
  <c r="P1004" i="2"/>
  <c r="P1003" i="2"/>
  <c r="P1002" i="2"/>
  <c r="P1001" i="2"/>
  <c r="P1000" i="2"/>
  <c r="P999" i="2"/>
  <c r="P998" i="2"/>
  <c r="P997" i="2"/>
  <c r="P996" i="2"/>
  <c r="P995" i="2"/>
  <c r="P994" i="2"/>
  <c r="P991" i="2"/>
  <c r="P990" i="2"/>
  <c r="P989" i="2"/>
  <c r="P986" i="2"/>
  <c r="P985" i="2"/>
  <c r="P984" i="2"/>
  <c r="P983" i="2"/>
  <c r="P982" i="2"/>
  <c r="P981" i="2"/>
  <c r="P980" i="2"/>
  <c r="P979" i="2"/>
  <c r="P978" i="2"/>
  <c r="P977" i="2"/>
  <c r="P976" i="2"/>
  <c r="P975" i="2"/>
  <c r="P974" i="2"/>
  <c r="P972" i="2"/>
  <c r="P971" i="2"/>
  <c r="P970" i="2"/>
  <c r="P968" i="2"/>
  <c r="P965" i="2"/>
  <c r="P964" i="2"/>
  <c r="P962" i="2"/>
  <c r="P961" i="2"/>
  <c r="P960" i="2"/>
  <c r="P959" i="2"/>
  <c r="P958" i="2"/>
  <c r="P957" i="2"/>
  <c r="P956" i="2"/>
  <c r="P955" i="2"/>
  <c r="P954" i="2"/>
  <c r="P953" i="2"/>
  <c r="P952" i="2"/>
  <c r="P951" i="2"/>
  <c r="P950" i="2"/>
  <c r="P948" i="2"/>
  <c r="P947" i="2"/>
  <c r="P946" i="2"/>
  <c r="P945" i="2"/>
  <c r="P944" i="2"/>
  <c r="P943" i="2"/>
  <c r="P942" i="2"/>
  <c r="P940" i="2"/>
  <c r="P939" i="2"/>
  <c r="P938" i="2"/>
  <c r="P937"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7" i="2"/>
  <c r="P736" i="2"/>
  <c r="P735" i="2"/>
  <c r="P734" i="2"/>
  <c r="P733" i="2"/>
  <c r="P732" i="2"/>
  <c r="P731" i="2"/>
  <c r="P730" i="2"/>
  <c r="P729" i="2"/>
  <c r="P728" i="2"/>
  <c r="P727" i="2"/>
  <c r="P726" i="2"/>
  <c r="P725" i="2"/>
  <c r="P724" i="2"/>
  <c r="P723" i="2"/>
  <c r="P720" i="2"/>
  <c r="P719" i="2"/>
  <c r="P718" i="2"/>
  <c r="P717" i="2"/>
  <c r="P716" i="2"/>
  <c r="P715" i="2"/>
  <c r="P714" i="2"/>
  <c r="P713" i="2"/>
  <c r="P712" i="2"/>
  <c r="P711" i="2"/>
  <c r="P710" i="2"/>
  <c r="P709" i="2"/>
  <c r="P708" i="2"/>
  <c r="P707" i="2"/>
  <c r="P706" i="2"/>
  <c r="P705" i="2"/>
  <c r="P704" i="2"/>
  <c r="P703" i="2"/>
  <c r="P702" i="2"/>
  <c r="P701" i="2"/>
  <c r="P700" i="2"/>
  <c r="P699" i="2"/>
  <c r="P698" i="2"/>
  <c r="P697" i="2"/>
  <c r="P695" i="2"/>
  <c r="P694" i="2"/>
  <c r="P692" i="2"/>
  <c r="P691" i="2"/>
  <c r="P689" i="2"/>
  <c r="P688" i="2"/>
  <c r="P687" i="2"/>
  <c r="P686"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67" i="2"/>
  <c r="P565"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290" i="2"/>
  <c r="P289" i="2"/>
  <c r="P288" i="2"/>
  <c r="P287" i="2"/>
  <c r="P286" i="2"/>
  <c r="P285" i="2"/>
  <c r="P284" i="2"/>
  <c r="P283" i="2"/>
  <c r="P282" i="2"/>
  <c r="P281" i="2"/>
  <c r="P280" i="2"/>
  <c r="P279" i="2"/>
  <c r="P278" i="2"/>
  <c r="P277" i="2"/>
  <c r="P276" i="2"/>
  <c r="P275" i="2"/>
  <c r="P274" i="2"/>
  <c r="P267" i="2"/>
  <c r="P266" i="2"/>
  <c r="P265" i="2"/>
  <c r="P264" i="2"/>
  <c r="P263" i="2"/>
  <c r="P262" i="2"/>
  <c r="P261" i="2"/>
  <c r="P260" i="2"/>
  <c r="P259" i="2"/>
  <c r="P258" i="2"/>
  <c r="P257" i="2"/>
  <c r="P256" i="2"/>
  <c r="P255" i="2"/>
  <c r="P254" i="2"/>
  <c r="P253" i="2"/>
  <c r="P252" i="2"/>
  <c r="P251" i="2"/>
  <c r="P250" i="2"/>
  <c r="P220" i="2"/>
  <c r="P219" i="2"/>
  <c r="P218" i="2"/>
  <c r="P217" i="2"/>
  <c r="P216" i="2"/>
  <c r="P215" i="2"/>
  <c r="P214" i="2"/>
  <c r="P213" i="2"/>
  <c r="P212" i="2"/>
  <c r="P211" i="2"/>
  <c r="P210" i="2"/>
  <c r="P209" i="2"/>
  <c r="P208" i="2"/>
  <c r="P207" i="2"/>
  <c r="P206" i="2"/>
  <c r="P205" i="2"/>
  <c r="P204" i="2"/>
  <c r="P203" i="2"/>
  <c r="P202" i="2"/>
  <c r="P201" i="2"/>
  <c r="P200" i="2"/>
  <c r="P199" i="2"/>
  <c r="P177" i="2"/>
  <c r="P176" i="2"/>
  <c r="P175" i="2"/>
  <c r="P174" i="2"/>
  <c r="P173" i="2"/>
  <c r="P172"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69"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1" i="2"/>
  <c r="P30" i="2"/>
  <c r="P29" i="2"/>
  <c r="P28" i="2"/>
  <c r="P27" i="2"/>
  <c r="P26" i="2"/>
  <c r="P19" i="2"/>
  <c r="P18" i="2"/>
  <c r="D17" i="17"/>
  <c r="F10" i="17"/>
  <c r="D10" i="17"/>
</calcChain>
</file>

<file path=xl/comments1.xml><?xml version="1.0" encoding="utf-8"?>
<comments xmlns="http://schemas.openxmlformats.org/spreadsheetml/2006/main">
  <authors>
    <author>Sandra Magnolia Gamboa Aldana</author>
    <author>Merly Raquel Saenz Sierra</author>
  </authors>
  <commentList>
    <comment ref="K894" authorId="0" shapeId="0">
      <text>
        <r>
          <rPr>
            <b/>
            <sz val="9"/>
            <color indexed="81"/>
            <rFont val="Tahoma"/>
            <family val="2"/>
          </rPr>
          <t>Teniendo en cuenta que la OCI indica que el plan se debe aplicar en todas las seccionales la unidad de medida de la meta corresponde a las 34 seccionales</t>
        </r>
      </text>
    </comment>
    <comment ref="K900" authorId="0" shapeId="0">
      <text>
        <r>
          <rPr>
            <b/>
            <sz val="9"/>
            <color indexed="81"/>
            <rFont val="Tahoma"/>
            <family val="2"/>
          </rPr>
          <t>Teniendo en cuenta que la OCI indica que el plan se debe aplicar en todas las seccionales la unidad de medida de la meta corresponde a las 34 seccionales</t>
        </r>
      </text>
    </comment>
    <comment ref="K901" authorId="0" shapeId="0">
      <text>
        <r>
          <rPr>
            <b/>
            <sz val="9"/>
            <color indexed="81"/>
            <rFont val="Tahoma"/>
            <family val="2"/>
          </rPr>
          <t>Teniendo en cuenta que la OCI indica que el plan se debe aplicar en todas las seccionales la unidad de medida de la meta corresponde a las 34 seccionales</t>
        </r>
      </text>
    </comment>
    <comment ref="K902" authorId="0" shapeId="0">
      <text>
        <r>
          <rPr>
            <b/>
            <sz val="9"/>
            <color indexed="81"/>
            <rFont val="Tahoma"/>
            <family val="2"/>
          </rPr>
          <t>Teniendo en cuenta que la OCI indica que el plan se debe aplicar en todas las seccionales la unidad de medida de la meta corresponde a las 34 seccionales</t>
        </r>
      </text>
    </comment>
    <comment ref="K903" authorId="0" shapeId="0">
      <text>
        <r>
          <rPr>
            <b/>
            <sz val="9"/>
            <color indexed="81"/>
            <rFont val="Tahoma"/>
            <family val="2"/>
          </rPr>
          <t>Teniendo en cuenta que la OCI indica que el plan se debe aplicar en todas las seccionales la unidad de medida de la meta corresponde a las 34 seccionales</t>
        </r>
      </text>
    </comment>
    <comment ref="K904" authorId="0" shapeId="0">
      <text>
        <r>
          <rPr>
            <b/>
            <sz val="9"/>
            <color indexed="81"/>
            <rFont val="Tahoma"/>
            <family val="2"/>
          </rPr>
          <t>Teniendo en cuenta que la OCI indica que el plan se debe aplicar en todas las seccionales la unidad de medida de la meta corresponde a las 34 seccionales</t>
        </r>
      </text>
    </comment>
    <comment ref="K905" authorId="0" shapeId="0">
      <text>
        <r>
          <rPr>
            <b/>
            <sz val="9"/>
            <color indexed="81"/>
            <rFont val="Tahoma"/>
            <family val="2"/>
          </rPr>
          <t>Teniendo en cuenta que la OCI indica que el plan se debe aplicar en todas las seccionales la unidad de medida de la meta corresponde a las 34 seccionales</t>
        </r>
      </text>
    </comment>
    <comment ref="K906" authorId="0" shapeId="0">
      <text>
        <r>
          <rPr>
            <b/>
            <sz val="9"/>
            <color indexed="81"/>
            <rFont val="Tahoma"/>
            <family val="2"/>
          </rPr>
          <t>Teniendo en cuenta que la OCI indica que el plan se debe aplicar en todas las seccionales la unidad de medida de la meta corresponde a las 34 seccionales</t>
        </r>
      </text>
    </comment>
    <comment ref="N1362" authorId="1" shapeId="0">
      <text>
        <r>
          <rPr>
            <b/>
            <sz val="9"/>
            <color indexed="81"/>
            <rFont val="Tahoma"/>
            <family val="2"/>
          </rPr>
          <t>Merly Raquel Saenz Sierra:</t>
        </r>
        <r>
          <rPr>
            <sz val="9"/>
            <color indexed="81"/>
            <rFont val="Tahoma"/>
            <family val="2"/>
          </rPr>
          <t xml:space="preserve">
</t>
        </r>
      </text>
    </comment>
    <comment ref="N1363" authorId="1" shapeId="0">
      <text>
        <r>
          <rPr>
            <b/>
            <sz val="9"/>
            <color indexed="81"/>
            <rFont val="Tahoma"/>
            <family val="2"/>
          </rPr>
          <t>Merly Raquel Saenz Sierra:</t>
        </r>
        <r>
          <rPr>
            <sz val="9"/>
            <color indexed="81"/>
            <rFont val="Tahoma"/>
            <family val="2"/>
          </rPr>
          <t xml:space="preserve">
</t>
        </r>
      </text>
    </comment>
    <comment ref="N1366" authorId="1" shapeId="0">
      <text>
        <r>
          <rPr>
            <b/>
            <sz val="9"/>
            <color indexed="81"/>
            <rFont val="Tahoma"/>
            <family val="2"/>
          </rPr>
          <t>Merly Raquel Saenz Sierra:</t>
        </r>
        <r>
          <rPr>
            <sz val="9"/>
            <color indexed="81"/>
            <rFont val="Tahoma"/>
            <family val="2"/>
          </rPr>
          <t xml:space="preserve">
</t>
        </r>
      </text>
    </comment>
    <comment ref="N1367" authorId="1" shapeId="0">
      <text>
        <r>
          <rPr>
            <b/>
            <sz val="9"/>
            <color indexed="81"/>
            <rFont val="Tahoma"/>
            <family val="2"/>
          </rPr>
          <t>Merly Raquel Saenz Sierra:</t>
        </r>
        <r>
          <rPr>
            <sz val="9"/>
            <color indexed="81"/>
            <rFont val="Tahoma"/>
            <family val="2"/>
          </rPr>
          <t xml:space="preserve">
</t>
        </r>
      </text>
    </comment>
    <comment ref="N1368" authorId="1" shapeId="0">
      <text>
        <r>
          <rPr>
            <b/>
            <sz val="9"/>
            <color indexed="81"/>
            <rFont val="Tahoma"/>
            <family val="2"/>
          </rPr>
          <t>Merly Raquel Saenz Sierra:</t>
        </r>
        <r>
          <rPr>
            <sz val="9"/>
            <color indexed="81"/>
            <rFont val="Tahoma"/>
            <family val="2"/>
          </rPr>
          <t xml:space="preserve">
</t>
        </r>
      </text>
    </comment>
    <comment ref="N1369" authorId="1" shapeId="0">
      <text>
        <r>
          <rPr>
            <b/>
            <sz val="9"/>
            <color indexed="81"/>
            <rFont val="Tahoma"/>
            <family val="2"/>
          </rPr>
          <t>Merly Raquel Saenz Sierra:</t>
        </r>
        <r>
          <rPr>
            <sz val="9"/>
            <color indexed="81"/>
            <rFont val="Tahoma"/>
            <family val="2"/>
          </rPr>
          <t xml:space="preserve">
</t>
        </r>
      </text>
    </comment>
    <comment ref="N1370" authorId="1" shapeId="0">
      <text>
        <r>
          <rPr>
            <b/>
            <sz val="9"/>
            <color indexed="81"/>
            <rFont val="Tahoma"/>
            <family val="2"/>
          </rPr>
          <t>Merly Raquel Saenz Sierra:</t>
        </r>
        <r>
          <rPr>
            <sz val="9"/>
            <color indexed="81"/>
            <rFont val="Tahoma"/>
            <family val="2"/>
          </rPr>
          <t xml:space="preserve">
</t>
        </r>
      </text>
    </comment>
    <comment ref="N1374" authorId="1" shapeId="0">
      <text>
        <r>
          <rPr>
            <b/>
            <sz val="9"/>
            <color indexed="81"/>
            <rFont val="Tahoma"/>
            <family val="2"/>
          </rPr>
          <t>Merly Raquel Saenz Sierra:</t>
        </r>
        <r>
          <rPr>
            <sz val="9"/>
            <color indexed="81"/>
            <rFont val="Tahoma"/>
            <family val="2"/>
          </rPr>
          <t xml:space="preserve">
</t>
        </r>
      </text>
    </comment>
  </commentList>
</comments>
</file>

<file path=xl/sharedStrings.xml><?xml version="1.0" encoding="utf-8"?>
<sst xmlns="http://schemas.openxmlformats.org/spreadsheetml/2006/main" count="15589" uniqueCount="6421">
  <si>
    <t>AVANCE DE LOS PLANES DE MEJORAMIENTO</t>
  </si>
  <si>
    <t>ENTIDAD</t>
  </si>
  <si>
    <t>(Todas)</t>
  </si>
  <si>
    <t>TOTAL DE ACTIVIDADES POR ENTE DE CONTROL</t>
  </si>
  <si>
    <t>TOTAL HALLAZGOS POR PROCESO</t>
  </si>
  <si>
    <t>PROCESOS</t>
  </si>
  <si>
    <t>CUMPLIMIENTO</t>
  </si>
  <si>
    <t>Total actividas</t>
  </si>
  <si>
    <t>Etiquetas de fila</t>
  </si>
  <si>
    <t>Total Actividades</t>
  </si>
  <si>
    <t>PROCESO GESTION HUMANA</t>
  </si>
  <si>
    <t>CGR</t>
  </si>
  <si>
    <t>AGN</t>
  </si>
  <si>
    <t>CUMPLIDA</t>
  </si>
  <si>
    <t>PROCESO</t>
  </si>
  <si>
    <t>Hallazgos por Proceso</t>
  </si>
  <si>
    <t>ITRC</t>
  </si>
  <si>
    <t>PROCESO OPERACIÓN ADUANERA</t>
  </si>
  <si>
    <t>OCI</t>
  </si>
  <si>
    <t>Total general</t>
  </si>
  <si>
    <t>PROCESO SERVICIOS INFORMATICOS</t>
  </si>
  <si>
    <t>PROCESO COMERCIALIZACION</t>
  </si>
  <si>
    <t>PROCESO ADMINISTRACION DE CARTERA</t>
  </si>
  <si>
    <t>PROCESO RECAUDACION</t>
  </si>
  <si>
    <t>PROCESO FISCALIZACION Y LIQUIDACION</t>
  </si>
  <si>
    <t>PROCESO JURIDICA</t>
  </si>
  <si>
    <t>INCUMPLIDA</t>
  </si>
  <si>
    <t>PROCESO INTELIGENCIA CORPORATIVA</t>
  </si>
  <si>
    <t>PROCESO RECURSOS FISICOS</t>
  </si>
  <si>
    <t>PROCESO RECURSOS FINANCIEROS</t>
  </si>
  <si>
    <t>PROCESO ASISTENCIA AL CLIENTE</t>
  </si>
  <si>
    <t>ESTADO DE LAS ACTIVIDADES CON CORTE 31/12/2017</t>
  </si>
  <si>
    <t>ESTADO DE LAS ACCIONES A CORTE 30062017</t>
  </si>
  <si>
    <t>Relación de acciones Incluídas las relacionadas en los 40 hallazgos nuevos y la reformulación con corte 30 de septiembre de 2017</t>
  </si>
  <si>
    <t>TOTAL ACTIVIDADES</t>
  </si>
  <si>
    <t>Cumplidas</t>
  </si>
  <si>
    <t>ACCIONES</t>
  </si>
  <si>
    <t>cumplidas</t>
  </si>
  <si>
    <t>NC</t>
  </si>
  <si>
    <t>SECC</t>
  </si>
  <si>
    <t>Incumplidas</t>
  </si>
  <si>
    <t>incumplidas</t>
  </si>
  <si>
    <t>En proceso</t>
  </si>
  <si>
    <t>en proceso</t>
  </si>
  <si>
    <t>total</t>
  </si>
  <si>
    <t>TOTAL HALLAZGOS</t>
  </si>
  <si>
    <t>HALLAZGOS</t>
  </si>
  <si>
    <t>Nivel Central</t>
  </si>
  <si>
    <t>Seccionales</t>
  </si>
  <si>
    <t>Total</t>
  </si>
  <si>
    <t>Total acciones</t>
  </si>
  <si>
    <t>Hallazgo / Riesgo</t>
  </si>
  <si>
    <t>PLAN DE MEJORAMIENTO INSTITUCIONAL</t>
  </si>
  <si>
    <t>Fecha de corte cumplimiento CGR</t>
  </si>
  <si>
    <t>Fecha de corte cumplimiento ITRC</t>
  </si>
  <si>
    <t>Fecha de corte cumplimiento OCI</t>
  </si>
  <si>
    <t>Fecha corte cumplimiento AGN</t>
  </si>
  <si>
    <t>Fecha actualización</t>
  </si>
  <si>
    <t>AUDITORIA / inspección</t>
  </si>
  <si>
    <t>Código hallazgo/ RIESGO</t>
  </si>
  <si>
    <t>HALLAZGO</t>
  </si>
  <si>
    <t>Causa del hallazgo/ RIESGOS</t>
  </si>
  <si>
    <t>Acción de mejora</t>
  </si>
  <si>
    <t>Descripción de la  Actividad / objetivo/ Tareas</t>
  </si>
  <si>
    <t>Denominación de la Unidad de medida de la Actividad/ Producto</t>
  </si>
  <si>
    <t xml:space="preserve"> Unidad de Medida/ Cantidad</t>
  </si>
  <si>
    <t>Fecha iniciación de la Actividad</t>
  </si>
  <si>
    <t>Fecha terminación de la Actividad</t>
  </si>
  <si>
    <t>Area Responsable y Participantes</t>
  </si>
  <si>
    <t>% AVANCE</t>
  </si>
  <si>
    <t>7 Aud vig 2012 Función pagadora y vig 2013 contable</t>
  </si>
  <si>
    <t>14 04 004</t>
  </si>
  <si>
    <t xml:space="preserve">Hallazgo N° 7: Supervisión de Contratos
Debilidad en el ejercicio de la supervisión contractual.
Esta situación se evidenció en el contrato 100209225-235-0-2012 del 26 de noviembre de 2012. 
</t>
  </si>
  <si>
    <t xml:space="preserve">• Desconocimiento de las obligaciones que implica la supervisión de los contratos.
• Falta de seguimiento de la actividad contractual
</t>
  </si>
  <si>
    <t xml:space="preserve">Ajustar el Manual de Contratación de la Entidad y  uno de los documentos del Proceso de Adquisición de Bienes y Servicios. </t>
  </si>
  <si>
    <t xml:space="preserve">Incluir en  el MN-FI-013 Manual de Contratación de la Entidad,  las variables a tener en cuenta para la designación del supervisor (Cuantía del contrato, experiencia como supervisor de contratos anteriores, que tenga asignadas funciones relacionadas con el objeto contractual, carga laboral)   y que éstos sean designados por los ordenadores del gasto, por recomendacón del jefe del área de origen.  </t>
  </si>
  <si>
    <t>Manual de Contratos MN-FI-013 ajustado y aprobado</t>
  </si>
  <si>
    <t xml:space="preserve">NC-PRFI 
Subdirección de Gestión de Recursos Físicos - Coordinación de Contratos 
REFORMULADO INFORME F PAGADORA Y RECAUDADORA VIG 2016
</t>
  </si>
  <si>
    <t xml:space="preserve">Solicitar a la Coordinación de Calidad concepto metodologíco sobre el documento idoneo del sistema de gestión de calidad y control interno - subproceso Adquisición de Bienes y Servicios - en el que resulte viable técnicamente incluir las responsabilidades de los supervisores de conformidad con la nomatividad y reglamentación aplicable para el ejercicio. </t>
  </si>
  <si>
    <t>Comunicación de solicitud.</t>
  </si>
  <si>
    <t xml:space="preserve">NC-PRFI 
Subdirección de Gestión de Recursos Físicos - Coordinación de Contratos
REFORMULADO INFORME F PAGADORA Y RECAUDADORA VIG 2016
</t>
  </si>
  <si>
    <t xml:space="preserve">Concepto sobre el documento  del sistema de gestión de calidad y control interno -  subproceso Adquisición de Bienes y Servicios -  que resulta viable ajustar  para incluir las responsabilidades de los supervisores de conformidad con la nomatividad y reglamentación aplicable para el ejercicio. </t>
  </si>
  <si>
    <t>Respuesta a solicitud con documento del sistema identificado</t>
  </si>
  <si>
    <t xml:space="preserve">NC-PRFI 
Subdirección de Gestión de Competencias Laborales - Coordinación de Calidad
REFORMULADO INFORME F PAGADORA Y RECAUDADORA VIG 2016
</t>
  </si>
  <si>
    <t xml:space="preserve">Incluir en el documento del sistema de gestión que corresponda, las responsabilidades de los supervisores de conformidad con la nomatividad y reglamentación aplicable para el ejercicio. </t>
  </si>
  <si>
    <t xml:space="preserve">Documento ajustado y aprobado. </t>
  </si>
  <si>
    <t>NC-PRFI 
Subdirección de Gestión de Recursos Físicos - Coordinación de Contratos 
Subdirección de Gestión de Competencias Laborales - Coordinación de Calidad
REFORMULADO INFORME F PAGADORA Y RECAUDADORA VIG 2016</t>
  </si>
  <si>
    <t>Publicar el Manual de Contratación y el documento ajustado.</t>
  </si>
  <si>
    <t>Manual de Contratos MN-FI-013 y documento publicados</t>
  </si>
  <si>
    <t>Diseñar curso virtual en contratación estatal para supervisores a nivel nacional</t>
  </si>
  <si>
    <t xml:space="preserve">Solicitar la inclusión en el PLAN INSTITUCIONAL DE CAPACITACIÓN - PIC de la vigencia 2019 curso  virtual en contratación estatal para supervisores del Nivel Central y Direcciones Seccionales a nivel nacional para el segundo semestre del año. </t>
  </si>
  <si>
    <t xml:space="preserve">Capacitación virtual  incluida en el PIC 2019 </t>
  </si>
  <si>
    <t xml:space="preserve">NC-PRFI 
Subdirección de Gestión de Recursos Físicos - Coordinación de Contratos y Subdirección de Gestión de Competencias Laborales - Coordinación de la Escuela de la Subdirección de Gestión de Personal
REFORMULADO INFORME F PAGADORA Y RECAUDADORA VIG 2016
</t>
  </si>
  <si>
    <t>Realizar el levantamiento de las unidades o capitulos que conformaran el guión u objeto virtual, previo cronograma concertado con la Escuela de Impuestos y Aduanas.</t>
  </si>
  <si>
    <t>Cronograma y contenidos entregados</t>
  </si>
  <si>
    <t xml:space="preserve">Revisar, ajustar y aprobar los contenidos  finales del curso virtual sobre contratación estatal para supervisores </t>
  </si>
  <si>
    <t>Cronograma y contenidos aprobados</t>
  </si>
  <si>
    <t xml:space="preserve">NC-PRFI 
Subdirección de Gestión de Personal - Coordinación Escuela
REFORMULADO INFORME F PAGADORA Y RECAUDADORA VIG 2016
</t>
  </si>
  <si>
    <t xml:space="preserve">Adelantar el proceso de virtualización del curso de contratación estatal para supervisores a nivel nacional. </t>
  </si>
  <si>
    <t>Curso virtualizado</t>
  </si>
  <si>
    <t xml:space="preserve">NC-PRFI 
Subdirección de Gestión de Recursos Físicos - Coordinación de Contratos y Subdirección de Gestión de Personal - Coordinación de la Escuela de la Subdirección de Gestión de Personal
REFORMULADO INFORME F PAGADORA Y RECAUDADORA VIG 2016
</t>
  </si>
  <si>
    <t>43  Aud Vig  2012 y 2013 funcion recaudadora</t>
  </si>
  <si>
    <t>12 01 100</t>
  </si>
  <si>
    <t xml:space="preserve">Hallazgo No. 43 Convenio Interadministrativo 194126 Código 026-127-2004 DIAN-FONADE,                                                                                                                                                                                                                                                           … la CGR advirtió mediante Función de Advertencia No.2011EE93254 del 7 de diciembre de 2011 a las entidades públicas Dirección de Impuestos y Aduanas Nacionales DIAN y al Fondo Nacional de Desarrollo Territorial –FONADE, sobre los riesgos de incurrir en posible detrimento patrimonial por concepto del saldo de recursos del pago anticipado realizado por la Dian a Fonade, comprometidos en virtud del Convenio Interadministrativo No.194126 de 2004; requiriendo de manera urgente tomar las medidas conducentes para evitar un inminente detrimento patrimonial
</t>
  </si>
  <si>
    <t>La entidad no ha sido efectiva, por cuanto no se ha recuperado la totalidad que la Dian desembolsó a Fonade, como anticipo para la ejecución del convenio.  A la fecha no hay acta de liquidación definitiva, ni reintegro del saldo pendiente por valor de $2.672.9 millones,</t>
  </si>
  <si>
    <t xml:space="preserve">Realizar seguimiento al Proceso Judicial entre la DIAN y FONADE, con la finalidad de contar con información actualizada.  </t>
  </si>
  <si>
    <t>Requerir trimestralmente  a la Subdirección de Representación Externa,  por medio de oficio, información sobre el avance del proceso.</t>
  </si>
  <si>
    <t>Oficio</t>
  </si>
  <si>
    <t xml:space="preserve">NC-PRFI 
Subdirección de Gestión de Recursos Físicos - Coordinación de Infraestructura
REFORMULADO INFORME F PAGADORA Y RECAUDADORA VIG 2016
</t>
  </si>
  <si>
    <t>3 Aud Funcion pagadora vig  2013</t>
  </si>
  <si>
    <t xml:space="preserve">Hallazgo 3. Supervisión e interventoría 
Se establecieron deficiencias en la supervisión e interventoría de los contratos que se mencionan a continuación.
Contrato No 100206217-074-0-2012 del 22 de mayo de 2012. 
Contrato No 100215313-178-0-2013. 
Contrato No 100202206-305-0-2013. 
Contrato No 1002062017-227-0-2013. 
Contrato No 100215313-158-0-2013. 
Contrato No 100207220-281-0-2013 del 3 de diciembre de 2013.
</t>
  </si>
  <si>
    <t xml:space="preserve">Deficiencia en la actividad de supervisión contractual y de control. </t>
  </si>
  <si>
    <t xml:space="preserve">Incluir en  el MN-FI-013 Manual de Contratación de la Entidad,  las variables a tener en cuenta para la designación del supervisor (Cuantía del contrato, experiencia como supervisor de contratos anteriores, que tenga asignadas funciones relacionadas con el objeto contractual, carga laboral, entre otros)   y que éstos sean designados por los ordenadores del gasto, por recomendacón del jefe del área de origen.  </t>
  </si>
  <si>
    <t xml:space="preserve">Incluir en el documento del sistema de gestión que corresponda, previa recomendación metodologica de Coordinación de Calidad, las responsabilidades de los supervisores de conformidad con la nomatividad y reglamentación aplicable para el ejercicio. </t>
  </si>
  <si>
    <t xml:space="preserve">NC-PRFI 
Subdirección de Gestión de Recursos Físicos - Coordinación de Contratos 
Subdirección de Gestión de Competencias Laborales - Coordinación de Calidad
REFORMULADO INFORME F PAGADORA Y RECAUDADORA VIG 2016
</t>
  </si>
  <si>
    <t xml:space="preserve">NC-PRFI 
Subdirección de Gestión de Recursos Físicos - Coordinación de Contratos y Subdirección de Gestión de Competencias Laborales - Coordinación de la Escuela de la Subdirección de Gestión de Personal
REFORMULADO INFORME F PAGADORA Y RECAUDADORA VIG 2016
</t>
  </si>
  <si>
    <t xml:space="preserve">NC-PRFI 
Subdirección de Gestión de Personal - Coordinación Escuela
REFORMULADO INFORME F PAGADORA Y RECAUDADORA VIG 2016
</t>
  </si>
  <si>
    <t xml:space="preserve">NC-PRFI 
Subdirección de Gestión de Recursos Físicos - Coordinación de Contratos y Subdirección de Gestión de Personal - Coordinación de la Escuela de la Subdirección de Gestión de Personal
REFORMULADO INFORME F PAGADORA Y RECAUDADORA VIG 2016
</t>
  </si>
  <si>
    <t>21 Aud Funcion Pagadora y Recaudadora Vig  2015</t>
  </si>
  <si>
    <t xml:space="preserve">Hallazgo No. 21 Planeación y supervisión del Contrato No. 100206215-318-0-2013
"Revisado el contrato 100206215-318-0-2013, suscrito con Unión Temporal NIT 900.685.959-1, el día 27 de diciembre de 2013, se establece (…)
Al realizar el análisis y seguimiento al contrato, se encontró que se formalizaron siete (7) modificaciones y  entre ellas seis (6) prórrogas del contrato (...)
Adicionalmente, se evidenció que la Dirección Seccional de Impuestos de Bogotá, no continuó con la utilización de la herramienta tecnología SGDIAN desde el mes de enero de 2015 (...)”
</t>
  </si>
  <si>
    <t xml:space="preserve">La anterior situación, se presenta por debilidades en la planeación del contrato en cuanto a recursos humanos, la no participación de la Seccional en la definición de los requerimientos funcionales iniciales de la herramienta, las prórrogas efectuadas al contrato, por la no socialización de las nuevas funcionalidades por parte del contratista y por gestión deficiente del supervisor del contrato, al no realizar las actuaciones y adoptar las decisiones necesarias, para continuar con la operación de la herramienta tecnológica en la Dirección Seccional de Impuestos de Bogotá. </t>
  </si>
  <si>
    <t>Implementar un esquema de seguimiento a la implementación del Sistema SGDIAN en las doce (12) Seccionales objeto de la implementación de SGDIAN en la segunda Fase de despliegue</t>
  </si>
  <si>
    <t>1, Documentar las acciones de seguimiento y de mejora en el proceso de implementación del Sistema SGDIAN en la Dirección Seccional de Impuestos de Bogotá</t>
  </si>
  <si>
    <t xml:space="preserve">Informes trimestrales de seguimiento y acciones de mejora a implementación del Sistema SGDIAN en Impuestos Bogotá </t>
  </si>
  <si>
    <t>NC-PRFI 
Subdirección de Gestión de Recursos Físicos</t>
  </si>
  <si>
    <t>2, Realizar tres (3) visitas de seguimiento por parte de la supervisión y el apoyo a la supervisión del contrato a cada sede objeto de implantación del sistema SGDIAN en la segunda fase.</t>
  </si>
  <si>
    <t>Informes de visita de seguimiento  por cada sede</t>
  </si>
  <si>
    <t>NC-PRFI 
Subdirección de Gestión de Recursos Físicos.</t>
  </si>
  <si>
    <t>Socializar con los funcionarios de las 12 sedes objeto de implantación de SGDIAN en 2016, sobre las funcionalidades del Sistema  SGDIAN.</t>
  </si>
  <si>
    <t>1. Capacitar a 300 funcionarios a nivel nacional sobre las funcionalidades del Sistema SGDIAN.</t>
  </si>
  <si>
    <t>Informe de actividades de capacitación.
Temario de capacitación.
Registro de asistencia</t>
  </si>
  <si>
    <r>
      <t>NC-PRFI Subdirección de Gestión de Recursos Físicos</t>
    </r>
    <r>
      <rPr>
        <sz val="10"/>
        <color indexed="17"/>
        <rFont val="Calibri"/>
        <family val="2"/>
        <scheme val="minor"/>
      </rPr>
      <t/>
    </r>
  </si>
  <si>
    <t>2. Realizar 4 videoconferencias sobre funcionalidades del sistema SGDIAN, fortalezas y principales retos en la impleentación del Sistema, por parte del supervisor del contrato para funcionarios de las 12 sedes objeto de implantación de SGDIAN.</t>
  </si>
  <si>
    <t>Memorias de las videoconferencias realizadas sobre funcionalidades del sistemas SGDIAN.
Grabación de cada sesión.
Informe de las sesiones realizadas</t>
  </si>
  <si>
    <t xml:space="preserve">39 Aud Funcion Pagadora y Recaudadora Vig  2015
</t>
  </si>
  <si>
    <t>11 02 001</t>
  </si>
  <si>
    <t>Hallazgo No. 39  Reconocimiento de Activos "Mediante el contrato de obra 100215312-323-0 -2013,  cuyo objeto es la realización a precios unitarios fijos de las obras de adecuación y reparación y mantenimiento, con inclusión de restauración de fachada en edificio de interés arquitectónico y cultural de la sede Dirección Seccional de Impuestos y Aduana, se adquirió 1 Equipo de aire acondicionado mini Split 24000 btu/h por $3.9 millones y persiana metálica para pasarela por $3 millones, los cuales se registraron como gasto de mantenimiento,  sin que ingresaran al almacén  y se reconocieran como bien mueble (...) "</t>
  </si>
  <si>
    <t>Lo anterior, por  falta de control y de directriz en la capitalización de bienes, en los contratos de obras de adecuación, reparación y mantenimiento  lo que conlleva a que se subestime los activos de la DIAN y  no se tenga un control sobre el manejo de sus bienes por separado.</t>
  </si>
  <si>
    <t xml:space="preserve">Documentar en el SGCCI    lo requerido para el suministro de la información de inventarios de  bienes (muebles e inmuebles),  que a cualquier titulo se encuentren bajo la administraciòn y control de la Entidad,  por parte de la Subdirección de Gestión de Recursos Fisicos a la Subdirección de Gestión de Recursos Financieros  
</t>
  </si>
  <si>
    <t xml:space="preserve">1, Detallar los pasos y controles que permitan el suministro de la infomación de inventario de bienes de manera completa (requisitos, entre otros: incluyendo clasificación  de naturaleza jurídica de los bienes cuando aplique,   registro y control bienes que no están en servicio, identificaciòn de los bienes que cumplen 3 años de uso y su valor histórico es superior a 35 SMMLV, identificación como bien historico y cultural), actualizada  y oportuna, por parte de la Subidrección de Recursos Fisicos a la Coordinación de Contabilidad. </t>
  </si>
  <si>
    <t>Documento con descripción, requisitos y oportunidad.</t>
  </si>
  <si>
    <t>NC-PRFI 
Subdirección de Gestión de Recursos Físicos 
Subdirección de Gestión de Procesos y Competencias - Coordinación Organización y Gestión de Calidad
Subdirección de Gestión de  Recursos Financieros - Coordinación de Contabilidad General</t>
  </si>
  <si>
    <t xml:space="preserve">2, Revisar,  actualizar y/o levantar la documentación que proceda de conformidad con la actividad inicial, en lo que corresponda al  proceso de Recursos Fisicos </t>
  </si>
  <si>
    <t>(No. de documentos revisados,  actualizados y/o levantados) / (No. de documentos que proceda revisar,  actualizar y/o levantar)</t>
  </si>
  <si>
    <t xml:space="preserve">NC-PRFI 
Subdirección de Gestión de Recursos Físicos 
Subdirección de Gestión de Procesos y Competencias - Coordinación Organización y Gestión de Calidad
</t>
  </si>
  <si>
    <t xml:space="preserve">3, Revisar,  actualizar y/o levantar la documentación que proceda, de conformidad con la actividadi inicial, en lo que corresponda al  proceso de Recursos Financieros </t>
  </si>
  <si>
    <t>NC-PRFI 
Subdirección de Gestión de  Recursos Financieros - Coordinación de Contabilidad General
Subdirección de Gestión de Procesos y Competencias - Coordinación Organización y Gestión de Calidad</t>
  </si>
  <si>
    <t>4, Publicar la documentación actualizada y/o levantada</t>
  </si>
  <si>
    <t>(No. de documentos publicados) / (No. de documentos listos para publicar)</t>
  </si>
  <si>
    <t>NC-PRFI 
Subdirección de Gestión de Procesos y Competencias - Coordinación Organización y Gestión de Calidad</t>
  </si>
  <si>
    <t xml:space="preserve">5, Socializar  a nivel nacional lo documentación publicada. </t>
  </si>
  <si>
    <t>(No. de comunicaciones informativas enviadas) / (No de comunicaciones requeridas para informar a nivel nacional)</t>
  </si>
  <si>
    <t>NC-PRFI 
Subdirección de Gestión de Recursos Físicos 
Subdirección de Gestión de  Recursos Financieros - Coordinación de Contabilidad General</t>
  </si>
  <si>
    <t>(No. evidencias de socialización) / (No de socializaciones requeridas para cubrir el nivel nacional)</t>
  </si>
  <si>
    <t>Realizar los registros contables de reclasificación y ajuste de los bienes  en las cuentas correspondientes objeto de hallazgo</t>
  </si>
  <si>
    <t>1, Remitir a la Coordinación de Inventarios  y Almacén los documentos soporte para realizar el ingreso de los bienes al sistema de Administración de Inventarios</t>
  </si>
  <si>
    <t>Documentos sopotes necesarios para ingreso enviados</t>
  </si>
  <si>
    <t xml:space="preserve">NC-PRFI 
Subdirección de Gestión de Recursos Financieros - Coordinación de Contabilidad General  
REFORMULADO 
30/09/2016                             </t>
  </si>
  <si>
    <t>2, Incorporar en el sistema de administración de inventarios los bienes objeto del hallazgo e informar a la Coordinación de Contabilidad General</t>
  </si>
  <si>
    <t>Bienes incorporados</t>
  </si>
  <si>
    <t>NC-PRFI 
Subdirección de Gestión de Recursos Fisicos - Coordinación de Inventarios y Almacen
REFORMULADO 
30/09/2016</t>
  </si>
  <si>
    <t>3, Realizar el registro contable en el SIIF de los bienes objeto del hallazgo</t>
  </si>
  <si>
    <t>Comprobantes contables</t>
  </si>
  <si>
    <t>NC-PRFI 
Subdirección de Gestión de Recursos Financieros - Coordinación de Contabilidad
REFORMULADO 
30/09/2016</t>
  </si>
  <si>
    <t xml:space="preserve">Adquirir las herramientas tecologicas que soporten y optimicen la administración de inventarios bienes (muebles e inmuebles),  que a cualquier titulo se encuentren bajo la administraciòn y control de la Entidad. </t>
  </si>
  <si>
    <t xml:space="preserve">1, Identificación específica de todas y cada una de las necesidades reales.  </t>
  </si>
  <si>
    <t>Informe de analisis e identificación.</t>
  </si>
  <si>
    <t xml:space="preserve">NC-PRFI 
Subdirección de Gestión de Recursos Físicos 
Subdirección de Gestión de  Recursos Financieros
Subdirección de Gestión de Procesos y Competencias 
Subdirección de Gestión de Tecnologías de la información
</t>
  </si>
  <si>
    <t xml:space="preserve">2, Evaluación de las opciones de adquisición. </t>
  </si>
  <si>
    <t>Estudio de mercado</t>
  </si>
  <si>
    <t xml:space="preserve">NC-PRFI 
Subdirección de Gestión de Recursos Físicos 
Subdirección de Gestión de Tecnologías de la información
</t>
  </si>
  <si>
    <t>3, Adquisicón de herramienta (s) tecnologica (s)</t>
  </si>
  <si>
    <t>No. de herramienta (s) aquirida (s) / No. de herramienta (s) requerida (s)</t>
  </si>
  <si>
    <t>4, Implementacion de la (s) herramienta (s) tecnologica (s) adquirida</t>
  </si>
  <si>
    <t xml:space="preserve">No. de herramienta (s) implementada (s) / No. de herramienta (s) aquirida (s) </t>
  </si>
  <si>
    <t>NC-PRFI 
Subdirección de Gestión de Recursos Físicos 
Subdirección de Gestión de Tecnologías de la información
REFORMULADO
30/09/2017
30/09/2018</t>
  </si>
  <si>
    <t>32 Aud Auditoria Regular Dirección de Impuestos y Aduanas (F. Pagadora y Recaudadora) vig 2016</t>
  </si>
  <si>
    <t>14 05 004</t>
  </si>
  <si>
    <t xml:space="preserve">Hallazgo No. 32 Supervisión (D)
En la ejecución del contrato 115 de 2016 se observó (…) se remite oficio al contratista con asunto “Advertencia sobre incumplimiento de Acuerdo de Nivel de Servicio Contrato 00-115-2016” donde se expresa que existen 174 casos cerrados, 19 casos en responsabilidad de la DIAN y 33 casos pendientes por solucionar por el contratista con corte a 21 de noviembre de 2016, además manifiesta el incumplimiento en tiempo de solución de los Acuerdos de Niveles de Servicio – ANS, tanto para los pendientes como para los cerrados.
(…) </t>
  </si>
  <si>
    <t>(…) debilidades en la planeación presupuestal, las justificaciones para constituir las reservas objeto del hallazgo, no se enmarcan dentro de los presupuestos previstos en las normas vigentes y evidencian inobservancia del principio de anualidad.</t>
  </si>
  <si>
    <t>Advertir a los supervisores de contratos suscritos por la Entidad sobre las responsabilidades e implicaciones legales que conlleva el ejercicio de supervisión, de acuerdo con la normatividad vigente y el procedimiento PR-FI-0292 "Supervisión e Interventoría"</t>
  </si>
  <si>
    <t>Expedir un memorando recordando el procedimiento y obligaciones legales de supervisores de contratos y convenios</t>
  </si>
  <si>
    <t>Memorando expedido</t>
  </si>
  <si>
    <t>NC-PRFI 
Subdirección de Gestión de Recuros Físicos - Coordinación de Contratos.</t>
  </si>
  <si>
    <t>Fortalecer el conocimiento legal y técnico para el ejercicio de la actividad de supervisión</t>
  </si>
  <si>
    <t>Capacitar a supervisores de contratos y convenios del Nivel Central y Direcciones Seccionales, sobre el procedimiento PR-FI-0292 "Supervisión e Interventoría"</t>
  </si>
  <si>
    <t>Registro de asistencia a jornada de capacitación</t>
  </si>
  <si>
    <t>8.  Aud Regular Vig 2011 Primer Semestre 2012 Proceso Importacion de Mcias - A Bogota
AEF - Seguimiento PM 2014</t>
  </si>
  <si>
    <t>19 02 002</t>
  </si>
  <si>
    <t xml:space="preserve">Hallazgo No. 8 Control Mercancías-Modalidad de Importación Viajeros Nueva Terminal Aérea 
La CGR en visita realizada el primero (1º) de noviembre de 2012, a la nueva Terminal del Aeropuerto El Dorado de Bogotá, a las instalaciones asignadas a la División de Gestión Control Viajeros, evidenció que ésta no cuenta con la infraestructura y logística básica para cumplir las funciones de Control al Ingreso y Salida de Equipajes de Viajeros y Control de Divisas (sistemas de información, computadores instalados, puntos de agua, fuente de energía adecuada, red telefónica, equipos de oficina suficientes), asignadas legalmente a esta división.
Igualmente, evidenció desconocimiento total por parte de la Policía, de los funcionarios del operador aéreo y del personal de la empresa de seguridad privada, de la existencia de la oficina de control viajeros de la DIAN en la nueva terminal, no existe señalización que permita su ubicación, ni las oficinas cuentan con los distintivos propios de la entidad que los identifique como autoridad aduanera, lo que va en contravía de las políticas definidas en su plan estratégico 2010 – 2014, en relación con el servicio; el desarrollo organizacional; con los recursos; con la información y con el talento humano.
En turnos críticos (2 p.m. - 10 p.m. en los que ingresan aproximadamente 25 vuelos y 6000 pasajeros, según las estadísticas que reporta el área), la función de la DIAN se limita a recibir las declaraciones de viajeros, sin realizar la entrevista que permite el perfilamiento del mismo, priorizando el flujo de los mismos en menoscabo de la función aduanera, lo que impide la verificación de la declaración de viajeros diligenciada en debida forma, de conformidad con lo dispuesto en el artículo 140 del Decreto 2685 de 1999. En prueba selectiva de estas declaraciones la comisión de la CGR estableció que aproximadamente en el 50% de éstas, su diligenciamiento es incompleto, erróneo, presentan tachones, enmendaduras o no tienen la firma del declarante.
La DIAN no cuenta con la oficina para adelantar el trámite de devoluciones de IVA a los viajeros, la cual se encuentra en construcción por parte del operador, lo que genera que este proceso tenga que ser desarrollado en las antiguas instalaciones.
Para el control de equipajes, la DIAN dispone de 6 scanner, los cuales no entran en operación al momento de arribo de los pasajeros, la comisión auditora evidenció que se encontraban en operación solo 3 de estos equipos y el scanner número 3 fue ubicado al lado de una columna lo cual lo inhabilita, por cuanto impide el paso del viajero y por ende del carro maletero, en perjuicio de la facultad de inspección y/o revisión de los equipajes que por su volumen o características lo ameritan.
En el área de descargue de equipaje en rampa o Make Up, la DIAN tiene 4 puntos de control con escáner; sin embargo, los puntos i5 e i6, aún no se están utilizando, debido a las condiciones climáticas y a la contaminación ambiental y auditiva a la que tendrían que estar expuestos los funcionarios de la DIAN y a las cuales están sometidos los funcionarios que se encuentran operando los otros dos scanner.
En la zona de emigración de la nueva terminal, la DIAN no cuenta con un punto de control para la salida de viajeros que permita realizar las labores de revisión e inspección sobre los equipajes y de esta forma evitar el flujo ilegal de divisas, salida de patrimonio cultural y demás mercancías objeto de control aduanero, incumpliendo lo previsto de esta forma en el artículo 41 en concordancia con el artículo 46 del Decreto 2685 de 1999 y el artículo 13 de la Resolución 009 del 4 de noviembre de 2008.
Se evidenció que la DIAN tiene restricciones para el acceso a diferentes áreas del terminal aéreo, los funcionarios son sometidos a diferentes filtros y controles de seguridad por parte del operador, en los cuales les son decomisados sus herramientas de trabajo (bisturís) y objetos personales (cubiertos), situación que limita el ejercicio de sus funciones de Ley y que denota deslegitimación como autoridad administrativa y aduanera a nivel nacional.
</t>
  </si>
  <si>
    <t>No se cuenta con la infraestructura y logística básica. No existe señalización. Desconocimiento de las personas que deben cumplir la labor. La DIAN no cuenta con la oficina para adelantar el trámite de devoluciones de IVA a los viajeros. La DIAN no cuenta con un punto de control para la salida de viajeros que permita realizar las labores de revisión e inspección sobre los equipajes.</t>
  </si>
  <si>
    <t>Contratación de la Red telefónica para la Dirección Seccional de Aduanas Bogotá - División de Gestión Control Viajeros</t>
  </si>
  <si>
    <t>Análisis técnico, económico y del sector, para la contratación de la Red telefónica que necesita la Dirección Seccional de Aduanas Bogotá - División de Gestión Control Viajeros.</t>
  </si>
  <si>
    <t>Documento de análisis</t>
  </si>
  <si>
    <t>ABOG-PRFI 
Subdirección de Gestión de Tecnología de Información y Telecomunicaciones/División Administrativa y Financiera DSAB</t>
  </si>
  <si>
    <t>Análisis jurídico para la contratación de la Red telefónica que necesita la Dirección Seccional de Aduanas Bogotá - División de Gestión Control Viajeros</t>
  </si>
  <si>
    <t>ABOG-PRFI 
Subdirección de Gestión de Recursos Físicos/Coordinación Contratos</t>
  </si>
  <si>
    <t>Elaboración de estudios técnico-económicos y tramite de Vigencias Futuras para contratar el servicio de telefonía IP y su integración con el Software de comunicaciones unificadas a nivel nacional</t>
  </si>
  <si>
    <t>Estudios técnico-económicos</t>
  </si>
  <si>
    <t>Publicación de pliego definitivo para contratar el servicio de telefonía IP</t>
  </si>
  <si>
    <t>Pliego publicado</t>
  </si>
  <si>
    <t xml:space="preserve">Implementación del servicio de telefonía IP a nivel nacional </t>
  </si>
  <si>
    <t>Telefonía IP a nivel nacional</t>
  </si>
  <si>
    <t>10 Aud Funcion recaudadora Vig  2014</t>
  </si>
  <si>
    <t>12 02 004</t>
  </si>
  <si>
    <t xml:space="preserve">Hallazgo No. 10 Gestión ambiental – Medellín
La Cartilla para Almacenamiento Temporal y Disposición Adecuada de Lámparas Fluorescentes y de Residuos de Aparatos Eléctricos y Electrónicos (RAEE´s), identificadas de la siguiente manera  CT-FI-0024 y CT-FI-0026, respectivamente, establecen que el lugar de almacenamiento contará en la entrada con la señalización: “Cuarto de almacenamiento temporal de residuos peligrosos” y restricción al personal no autorizado, no obstante, al realizar visita física al lugar de almacenamiento de éstos elementos se pudo constatar que ellos no se encuentran identificados de esta manera, y tampoco tienen restricción a personal no autorizado.  
Así mismo, las cartillas indican que para el almacenamiento de todos los residuos, es importante que se cumpla con la matriz de compatibilidad y que estén debidamente señalizados y separados, sin embargo, no se dispone de dicha matriz
</t>
  </si>
  <si>
    <t>Debido a deficiencias en la aplicación de las recomendaciones e indicaciones de las Cartillas, con el riesgo que puedan generar daños ambientales, de salud y/o representar algún peligro al momento de manipular los elementos.</t>
  </si>
  <si>
    <r>
      <t xml:space="preserve">Identificar, mediante placa de señalización, la puerta de acceso al lugar donde se almacenan temporalmente los RESPEL, indicando claramente la </t>
    </r>
    <r>
      <rPr>
        <u/>
        <sz val="12"/>
        <rFont val="Arial"/>
        <family val="2"/>
      </rPr>
      <t>restricción al personal no autorizado</t>
    </r>
  </si>
  <si>
    <t>Identificar el lugar de almacenamiento, Señalizar y almacenar las lamparas fluorescentes de acuerdo con los  numerales 4.3, 4.4 y 4.5 de la Cartilla  CT-FI-0024 Almacenamiento Temporal y Disposición Adecuada de Lámparas</t>
  </si>
  <si>
    <t>Cuarto de almacenamineto identificado y señalizado</t>
  </si>
  <si>
    <t>IMED-PRFI 
Dirección Seccional de Impuestos Medellín - División Administrativa  y Financiera de Medellín</t>
  </si>
  <si>
    <t>Identificar, mediante placa de señalización, la puerta de acceso al lugar donde se almacenan temporalmente los RAEE´S, indicando claramente la restricción al personal no autorizado</t>
  </si>
  <si>
    <t>Identificar el lugar de almacenamiento, Señalizar y almacenar los residuos de aparatos eléctricos y electrónicos de acuerdo con los  numerales 4.3, 4.4 y 4.5 de la Cartilla  CT-FI-0026 Almacenamiento Temporal y
Disposición Adecuada de Residuos
de Aparatos Eléctricos y Electrónicos
(Raee´S)</t>
  </si>
  <si>
    <t>Cuarto de almacenamiento identificado y señalizado</t>
  </si>
  <si>
    <t>Elaborar  la(s) matriz (es) de compatibilidad de residuos peligros</t>
  </si>
  <si>
    <t xml:space="preserve"> Revisión, aprobación y divulgación de la Matriz de Compatibilidad</t>
  </si>
  <si>
    <t>Matriz de Compatibilidad publicada</t>
  </si>
  <si>
    <t xml:space="preserve">IMED-PRFI 
Subdirección de Gestión de Recursos Físicos/Coord. De Infraestructura/Coordinación de Inventarios/Coordinación de Servicios Generales/ SGPC/Coord. Organización y Gestión de Calidad
</t>
  </si>
  <si>
    <t>Solicitar la actualización de la(s) cartilla(s) - CT-FI-0026 – de conformidad con el procedimiento PR-IC-0001</t>
  </si>
  <si>
    <t>Oficio de solicitud</t>
  </si>
  <si>
    <t>Documento</t>
  </si>
  <si>
    <t xml:space="preserve">IMED-PRFI 
Subdirección de Gestión de Recursos Físicos
</t>
  </si>
  <si>
    <t xml:space="preserve">Actualizar la(s) cartilla(s) - CT-FI-0026 </t>
  </si>
  <si>
    <t xml:space="preserve">Revisión y actualización de la Cartilla </t>
  </si>
  <si>
    <t>Cartilla(s) CT-FI-0026 actualizada</t>
  </si>
  <si>
    <t>IMED-PRFI 
SGPCL/Coordinación de Organización y Gestión de Calidad</t>
  </si>
  <si>
    <t>Aprobación de las cartilla(s) - CT-FI-0026</t>
  </si>
  <si>
    <t>Revisión y aprobación de la Cartilla(s) - CT-FI-0026</t>
  </si>
  <si>
    <t>Cartilla(s) CT-FI-0026 aprobada y publicada</t>
  </si>
  <si>
    <t xml:space="preserve">IMED-PRFI 
Subdirección de Gestión de Recursos Físicos/Coord. De Infraestructura/Coordinación de Inventarios/Coordinación de Servicios Generales
</t>
  </si>
  <si>
    <t>26 Aud Funcion Pagadora y Recaudadora Vig  2015</t>
  </si>
  <si>
    <t>14 01 014</t>
  </si>
  <si>
    <t xml:space="preserve">Hallazgo No. 26  Mayores valores pagados (F) (D) 
"En el expediente del proceso de contratación directa No. 104201235-0011-2015, cuyo objeto es (…)”, suscrito por la DIAN Seccional Bucaramanga con la firma (...) 
La situación anterior muestra que la propuesta del contratista, sumaba $100.629.050 y la del oferente 1, $59.284.120. Una vez liquidado el contrato se evidencia que el valor pagado al contratista por la ejecución total del mismo, fue de  $99.424.300 y la que se hubiese podido pagar a los precios de la oferta más favorable del oferente 1, sería de $59.660.540, determinando un mayor valor pagado por $39.763.760."
</t>
  </si>
  <si>
    <t xml:space="preserve">Lo anterior, se origina por deficiencias en los estudios y análisis de la información presentada en las cotizaciones, generando que la DIAN – Seccional Bucaramanga, pagara $39.763.760, más, por la destrucción de los residuos de las mercancías aprehendidas, suma que se considera un presunto detrimento fiscal de los recursos públicos. </t>
  </si>
  <si>
    <t>Elaborar Informe de verificación con el fin de validar la información del cuadro comparativo de ofertas con los documentos soportes presentados por los oferentes, cada vez que se presente un proceso de contratación directa, con el fin de que sea revisado por el jefe de división.</t>
  </si>
  <si>
    <t>Documentar la revisión de ofertas presentadas en informe suscrito por los responsables, que permita evidenciar el analisis del cuadro comparativo de ofertas con los documentos soporte de las mismas, en los procesos de contratación directa.</t>
  </si>
  <si>
    <t>Informe</t>
  </si>
  <si>
    <t>IABUC-PRFI 
División de Gestión Administrativa y Financiera de la Dirección Seccional de Impuestos y Aduanas de Bucaramanga.</t>
  </si>
  <si>
    <t>Capacitar  a los funcionarios  responsables de la contratación en cuanto a los principios,  planeacion y estructuración de estudios previos para los procesos que por competencia deben adelantar las direcciones seccionales</t>
  </si>
  <si>
    <t>Realizar una capacitación a funcionarios de la División de Gestión Administrativa y Financiera de la Seccional de Bucaramanga en materia de contratación y estructuración de procesos contractuales</t>
  </si>
  <si>
    <t>Control de asistencia a la capacitación</t>
  </si>
  <si>
    <t>IABUC-PRFI 
Subdirección de Gestión de Recursos Físicos - Coordinación de Contratos.</t>
  </si>
  <si>
    <t>Temario de capacitación</t>
  </si>
  <si>
    <t>Realizar seguimiento en sitio a la Dirección Seccional de Impuestos  y Aduanas de Bucaramanga, para realizar la verificación del cumplimiento de los procedimientos y la normatividad vigente en los procesos contractuales adelantados por la seccional.</t>
  </si>
  <si>
    <t>Realizar dos visitas de seguimiento con el fin de verificar en  5 expedientes contractuales seleccionados,  el cumplimiento de requisitos legales en las etapas precontractual y  contractual.</t>
  </si>
  <si>
    <t>Informes de visitas</t>
  </si>
  <si>
    <t>IABUC-PRFI 
Subdirección de Gestión de Recursos Físicos - Coordinación de Contratos.
División Administrativa y Financiera - Dirección Seccional de Impuestos y Aduanas de Bucaramanga.</t>
  </si>
  <si>
    <t>Relación de Expedientes contractuales revisados</t>
  </si>
  <si>
    <t>AUDITORÍA A LA CONTRATACIÓN ACO-2016011
H7
Periodo 30/01/2015 a 30/06/2016</t>
  </si>
  <si>
    <t>ACO 2016011</t>
  </si>
  <si>
    <t xml:space="preserve">Hallazgo 7 
Deficiencia en el control para la  liquidación de contratos por los supervisores. 
Sobre una muestra de 20 contratos,  se  evidenció que en 8 de la vigencia 2014 y 12 de la vigencia 2015,  se presentan las siguientes situaciones: 
a) Nueve (9) contratos no se encuentran liquidados,  a la fecha de la auditoría, incumpliendo con los   términos establecidos en el contrato  o en el  máximo señalado en la ley, debido a que ésta no se realizó en los (4) meses de forma bilateral, ni dentro de los (2) meses de forma unilateral, en los siguientes contratos: Nro. CMC-017-2015;  100215312-166-2015, 100215312-0169-2015, 100215312-0167-2015, 100215312-0232-2015, 100215312-0171-2015, 100215312-163-2015, 100215313-156-49-2014, 100215312-0173-2015, 100202205-062-9-2014. 
b) Dos (2) contratos que no se han liquidado,  se encuentran próximos al vencimiento de los 2 años con que cuenta la entidad para efectuarla, corresponden a los siguientes contratos CMC-015-2014,  100214306-132-34-2014; y uno (1) relacionado con el  contrato Nro. 100207220-069-687-2014 fue liquidado faltando dos (2) meses  para cumplir con el mencionado término. 
c) En tres (3) contratos la supervisión inició las gestiones correspondientes para llevar a cabo la liquidación de los mismos, los proyectos de acta de liquidación sin firmas, reposan en las carpetas contractuales, a la fecha de la auditoría han sobrepasado el término establecido en el contrato (6 meses) y los dos (2 meses) para su liquidación unilateral conforme a lo señalado en la norma. Corresponden a  los siguientes contratos Nro. 100215312-0196-2015, 100214306-132-34-2014, 100206215-228-34-2014.
</t>
  </si>
  <si>
    <t xml:space="preserve">Las situaciones descritas se originaron por deficientes controles de seguimiento a las obligaciones y responsabilidades de los supervisores e interventores en el proceso contractual e inobservancia del cumplimiento de las normas. </t>
  </si>
  <si>
    <t xml:space="preserve">Expedir Memorando recordando a los supervisores la obligación de gestionar la liquidación de los contratos dentro de los términos legales. </t>
  </si>
  <si>
    <t>Memorando Publicado y socializado</t>
  </si>
  <si>
    <t>Un (1) memorando</t>
  </si>
  <si>
    <t xml:space="preserve">NC-PRFI 
Director de Gestión de Recursos y Administración Económica/Subdirecctor de Gestión de  Recursos Físicos / Jefe de Coordinación de Contratos                      </t>
  </si>
  <si>
    <t>AUDITORIA GESTIÓN DOCUMENTAL EN NOTIFICACIONES 
H1
Periodo 
01/01/2016 al 30/06/2017</t>
  </si>
  <si>
    <t>AGN 2017015</t>
  </si>
  <si>
    <r>
      <rPr>
        <b/>
        <sz val="12"/>
        <rFont val="Arial"/>
        <family val="2"/>
      </rPr>
      <t xml:space="preserve">
Deficiencias en el control de Notificación de Actos Administrativos fuera de Bogotá D.C (F) (D)</t>
    </r>
    <r>
      <rPr>
        <sz val="12"/>
        <rFont val="Arial"/>
        <family val="2"/>
      </rPr>
      <t xml:space="preserve">
Verificada la gestión de Notificación de los actos administrativos proferidos por la Subdirección de Gestión de Recursos Jurídicos y que son objeto de delegación a las Direcciones Seccionales para que se surta la Notificación Personal y en su defecto la subsidiaria, se evidenció que se presentan deficiencias en el control para la delegación y en el seguimiento a dichas delegaciones, así: 
• La Resolución que decide el Recurso de Reconsideración No. 647-10656 del 28/10/2015 del Contribuyente (…) con NIT terminado en 414-4, proferida por la Subdirección de Gestión de Recursos Jurídicos, fue enviada a la Coordinación de Notificaciones con Planilla No. 360 del 28/10/2015 para su Notificación, área que por error delega dicha notificación a la Dirección Seccional de Impuestos y Aduanas de Buenaventura, quien informa a la Coordinación de Notificaciones el mismo 28/10/2015, que el trámite de notificación  del acto administrativo debe llevarse en la Dirección Seccional de Impuestos y Aduanas de Tuluá por ser la competente. (Ver anexo 1).
Al año y un mes de haberse enviado a notificar el acto administrativo, la Subdirección de Gestión de Recursos Jurídicos, los días 6/12/2016 y 19/12/2016, solicitó copia de los actos administrativos notificados a la Coordinación de Notificaciones, con lo cual dicha Coordinación establece que el acto administrativo quedó sin la Notificación que por ley corresponde.
Asimismo, la Subdirección de Gestión de Recursos Jurídicos, mediante Resolución por la cual se decide una petición de Silencio Administrativo Positivo No. 001169 de 2017, accede a la solicitud de Reconocimiento de Silencio Administrativo Positivo respecto al recurso de reconsideración interpuesto con el No.000E2014070632 del 4 de diciembre de 2014, contra la Resolución No. 212412014000028 del 29/10/2014 y revoca la Resolución Sanción antes indicada “con la advertencia que solo opera frente a lo que constituye propiamente la sanción por devolución y/o compensación improcedente, esto es el pago del cincuenta por ciento (50%) de los intereses moratorios, y no abarca el  reintegro de los $4.160.325.000 más los intereses moratorios los cuales dependen del pronunciamiento de la jurisdicción contenciosa administrativa en demanda contra la Liquidación Oficial de Revisión No. 21241214000004 del 14 de febrero de 2014 y la Resolución que la confirmó 900.193 del 9 de marzo de 2015”, cuyo proceso de la rama judicial es Judicial  No. (…) 77700. (Ver anexo 2).
Por lo anterior, se establece un hallazgo con presunta incidencia fiscal y disciplinaria, atendiendo que se revocó la Resolución Sanción en los términos antes expuestos. 
• Mediante correo electrónico del 13/11/2015, se delega a la Dirección Seccional de Impuestos y Aduanas de Pasto, la Notificación de la Resolución que decide el Recurso de Reconsideración No. 647-011198 del 12/11/2015, proferida por la Subdirección de Gestión de Recursos Jurídicos, y la seccional no efectuó la notificación del acto administrativo. Asimismo, se observa que se realiza seguimiento por parte de la Coordinación de Notificaciones, sobre la notificación del acto en mención, el día 26/02/2016, cuando el contribuyente ha solicitado que se declare el Silencio Administrativo Positivo (Radicado de fecha 22/02/2016). 
Igualmente, se evidenció que la Subdirección de Gestión de Recursos Jurídicos, mediante Resolución No. 002043 del 16/03/2016 “Por la cual se decide una solicitud de Silencio Administrativo Positivo”, accede al silencio administrativo positivo respecto de la resolución por no enviar información No. 142412014000032 del 18/11/2014 por una cuantía de $376.980.000, objeto de recurso de reconsideración, fallado con la Resolución No.647-011198 del 12/11/2015 que confirmó, y ésta no fue notificada.
Lo anterior, genera una presunta afectación al patrimonio público, lo que conlleva que se considere una presunta incidencia fiscal y disciplinaria.
Se evidenció que la Subdirección de Gestión de Recursos Jurídicos, en reiteradas ocasiones en el año 2016, a través de correos electrónicos efectuó seguimiento, requiriendo a la Coordinación de Notificaciones, información sobre los actos administrativos pendientes de notificar, entre los cuales se encontraban los actos antes mencionados.
Con lo anterior, se incumple con lo establecido en los artículos 6 y 209 de la Constitución Política, los numerales 1, 9, 11 y 13 del artículo 3 de la Ley 1437 de 2011, artículo 3 de la Ley 1712 de 2014, artículo 3 de la Ley 489 de 1998, artículo 732 del Estatuto Tributario, Procedimiento PR-FI-0159 Notificación, Comunicación y/o Publicación y las Actividades de Control del MECI.</t>
    </r>
  </si>
  <si>
    <t xml:space="preserve">Lo que se ocasiona por deficiencias en la gestión de notificación, fallas en los controles para la delegación y seguimiento del trámite de notificación de los actos administrativos, que aseguren que éstos sean notificados en debida forma y dentro de los términos legales establecidos.  </t>
  </si>
  <si>
    <t xml:space="preserve">Actualizar el procedimiento de acuerdo a lo establecido en el PR_IC_0001, con el fin de establecer el Seguimiento a través de correo electrónico a las delegaciones realizadas a otras direcciones Seccionales. Es de aclarar que el tiempo y el proceso para llevar a cabo esta actividad se encuentra en el procedimiento anteriormente citado. </t>
  </si>
  <si>
    <t>PR-FI-0159</t>
  </si>
  <si>
    <t xml:space="preserve">NC-PRFI 
Subdirector de Gestión de Recursos Físicos
Jefe Coordinación Notificaciones
</t>
  </si>
  <si>
    <t>La mesa de ayuda del aplicativo notificar generará dentro de los cinco (5) días hábiles siguientes al vencimiento de cada trimestre los libros radicadores de la Coordinación de Notificaciones del Nivel Central a través del aplicativo Notificar, los remitirá a los funcionarios notificadores, para identificar los registros pendientes por culminar el procedimiento de notificación, comunicación y/o publicación, para  elaborar informe, presentarlo dentro de los ocho (8) días hábiles siguientes al recibido de esta solicitud y enviarlo mediante correo electrónico al jefe de la Coordinación de Notificaciones.</t>
  </si>
  <si>
    <t>Correos electrónicos con los libros radicadores adjuntos</t>
  </si>
  <si>
    <t xml:space="preserve">NC-PRFI 
Jefe Coordinación Notificaciones
Mesa de Ayuda Aplicativo Notificar
</t>
  </si>
  <si>
    <t xml:space="preserve">AUDITORIA A LA  CONTRATACION  - ACO 2017012
Período 01/01/2017 a 30/06/2017
H5
</t>
  </si>
  <si>
    <t xml:space="preserve"> ACO 2017012</t>
  </si>
  <si>
    <r>
      <rPr>
        <b/>
        <sz val="12"/>
        <rFont val="Arial"/>
        <family val="2"/>
      </rPr>
      <t xml:space="preserve">Hallazgo No. 5
Inconsistencia de información de la gestión contractual. </t>
    </r>
    <r>
      <rPr>
        <sz val="12"/>
        <rFont val="Arial"/>
        <family val="2"/>
      </rPr>
      <t xml:space="preserve">
Al confrontar el reporte de contratos suscritos allegado por la Subdirección de Gestión de Recursos Físicos y los informes trimestrales de gestión contractual cargados en el Sistema de Rendición Electrónica de Cuentas e Informes SIRECI, se evidenció que persisten inconsistencias en la información que se entrega tanto a clientes internos como a los externos, así: 
De un total de 323  registros correspondientes a los contratos suscritos en el primer semestre de 2017,  informados por la SGRFI a la OCI, 30 no fueron reportados en los informes trimestrales a la Contraloría General de la República, en el SIRECI.
De los 301 contratos reportados en los dos trimestres en el SIRECI, se observó que dos (2) registros están repetidos y seis (6) no se reportan en la base de la SGRFI allegada a la OCI.
Adicionalmente los resultados que arroja la consulta efectuada por la opción Contratos celebrados (ruta http://www.dian.gov.co/DIAN/Contrata.nsf/FormContratosDIAN?OpenForm-) que se presenta al buscar la ejecución contractual de la vigencia publicada en el Portal Web de la entidad no es consistente por cuanto se encuentran contratos suscritos en otras vigencias o información parcial de 2017. 
Lo anterior contraviene lo dispuesto en la Resolución Orgánica 7350 de 2013 de la CGR,  la política de rendición de cuentas prevista en el Código de Buen Gobierno de la Entidad, los lineamientos de  transparencia de TIC para Gobierno Abierto de  la política de Gobierno Digital y el Artículo 10 de la Ley 1712 de 2014.
</t>
    </r>
  </si>
  <si>
    <t>Deficiencias en la calidad, confiabilidad y oportunidad de la información.</t>
  </si>
  <si>
    <t xml:space="preserve">Memorando, enfatizando  la normatividad soporte de la responsabilidad legal que tienen los Directores Seccionales y de los funcionrios responsables de la actividad,  en la presentación de  reportes de información, los cuales deben ser coherentes, veraces  y oportunos. </t>
  </si>
  <si>
    <t>(i) Memorando expedido y socializado</t>
  </si>
  <si>
    <t>NC-PRFI 
Director de Gestión de Recursos y Administración Económica/ Subdirector de Gestión de Recursos Físicos/jefe Coordinación Contratos</t>
  </si>
  <si>
    <t xml:space="preserve">
(ii)  Revisiones aleatorias mensuales  y comparativas con la informción reportada en la plaforma  SECOP, la base de datos contractual de cada Dirección Seccional y la página WEB de la Entidad, con el fin de corrobarar la información reportada por las Direcciones Seccionales, con especial énfasis en el reporte SIRECI.
</t>
  </si>
  <si>
    <t>Informes Mensuales</t>
  </si>
  <si>
    <t>NC-PRFI 
Funcionario designado para la actividad en la Coordinación Contratos</t>
  </si>
  <si>
    <t>AUDITORIA A LA  CONTRATACION  - ACO 2017012
Período 01/01/2017 a 30/06/2017
H7</t>
  </si>
  <si>
    <r>
      <rPr>
        <b/>
        <sz val="12"/>
        <rFont val="Arial"/>
        <family val="2"/>
      </rPr>
      <t>Hallazgo No 7
Deficiencias en las publicaciones de SIGEP</t>
    </r>
    <r>
      <rPr>
        <sz val="12"/>
        <rFont val="Arial"/>
        <family val="2"/>
      </rPr>
      <t xml:space="preserve">
Verificada una muestra de diez contratos CPS (00-003-2017, 00-005-2017, 00-006-2017, 00-026-2017, 00-036-2017, 00-061-2017, 00-083-2017, 00-007-2017, BID 3155 OC CO 015 2017 y BID 3155 OC CO 016 2017), se observó:
En el contrato 00-036-2017 consultado en la ruta http://www.sigep.gov.co/hdv/-/directorio/M471606-0870-5/view, no se evidenciaron registros y efectuada la consulta en SIGEP por nombre y apellido tampoco se encuentra información.
En el contrato 00-007-2017 se registra en la hoja de vida título de especialización en gerencia comercial cuyo soporte no obra en la carpeta contractual ni en lo cargado en la plataforma SIGEP.
En consulta efectuada en la plataforma a 20 de octubre de 2017 no se obtienen resultados para los vinculados mediante contratos BID 3155 OC CO 015 2017 y BID 3155 OC CO 016 2017, evidenciándose que no se habían cargado en SIGEP las modificaciones (prórrogas y adiciones) a los mismos.
En el contrato 00-026-2017 se observa en el acápite de experiencia laboral que de 14 registros, 11 consignan en el campo de cargos "EMPLEO NO REPORTADO”, lo que evidencia falta de completitud de la información cargada por el contratista y de control por parte de la DIAN.
Lo anterior afecta el cumplimiento de Ley de Transparencia respecto a la publicación de la información de contratistas de prestación de servicios profesionales y contraviene lo dispuesto en las actividades 8 a 10 del Procedimiento PR FI 0291 “Perfeccionamiento y Liquidación de contratos”.</t>
    </r>
  </si>
  <si>
    <t>Insuficiencia en los controles.</t>
  </si>
  <si>
    <t>(i) Incluir en el procedimiento PR-FI-0284 "Modalidad de Contratación Directa" como punto de control, la actualización de la  hoja de vida en el SIGEP con cargue de documentos completos, como requisito para la solicitud de elaboración, modificación y/o cesión del contrato;</t>
  </si>
  <si>
    <t>(i)  Procedimiento actualizado y publicado</t>
  </si>
  <si>
    <t>NC-PRFI 
Director de Gestión de Recursos y Administración Económica/ Subdirector de Gestión de Recursos Físicos/ Jefe Coordinación Contratos/Subdirección de Gestión de Competencia Laborales</t>
  </si>
  <si>
    <t>(ii) Incluir en el procedimiento PR-FI-0284 "Modalidad de Contratación Directa" como punto de control, el registro de la prórroga y/o cesión del contrato, antes de su vencimiento;</t>
  </si>
  <si>
    <t>Verificación y/o actualización en el SIGEP, de las hojas de vida de los contratos de prestación de servicios profesionales y de apoyo a la gestión, vigentes, de acuerdo a las modificaciones contractuales del periodo</t>
  </si>
  <si>
    <t xml:space="preserve">Informe trimestral </t>
  </si>
  <si>
    <t xml:space="preserve">AUDITORIA A LA CONTRATACIÓN 2018 - ACO2018-006
H1
Periodo 1/07/2017 al 
1/07/2017
Teniendo en cuenta que las situaciones evidenciadas en hallazgos identificados en las Auditorías a la Contratación en las vigencias 2015,2016 y 2017, persisten, conforme al resultado de la Auditoría de la Contratación 2018, estos se consolidan con el Hallazgo No. 1 vigencia 2018.
AUDITORÍA A LA CONTRATACION 2015
ACO 2015004
Periodo 01/01/2015 a 31/08/2015
Hallazgo 2. Inconsistencia técnica de los estudios y documentos previos.
AUDITORÍA A LA CONTRATACIÓN ACO-2016011
Periodo 30/01/2015 a 30/06/2016
Hallazgo 3 
Falta de coherencia entre las obligaciones del contrato, los estudios y documentos previos y las actividades ejecutadas por el contratista.
AUDITORIA A LA CONTRATACION - ACO 2017012
Período 01/01/2017 a 30/06/2017
Hallazgo No. 1
Deficiencias en los estudios y documentos previos
Hallazgo No.9
Inconsistencia en los estudios y documentos previos
</t>
  </si>
  <si>
    <t>ACO 2018006</t>
  </si>
  <si>
    <r>
      <t xml:space="preserve">Licitación Pública LP-00-005-2016 - Laboratorio de Aduanas
</t>
    </r>
    <r>
      <rPr>
        <b/>
        <sz val="12"/>
        <rFont val="Arial"/>
        <family val="2"/>
      </rPr>
      <t xml:space="preserve">Hallazgo No. 1 Deficiencias en la planeación y elaboración de los Estudios y Documentos Previos </t>
    </r>
    <r>
      <rPr>
        <sz val="12"/>
        <rFont val="Arial"/>
        <family val="2"/>
      </rPr>
      <t xml:space="preserve">
Verificada la ejecución del contrato 00-291-2016, se evidenció que se presentan deficiencias en la formulación de los requisitos que fueron establecidos en los estudios y documentos previos, toda vez que se establecieron compromisos que en la práctica presentaron dificultades para su implementación, generando riesgo de incumplimiento de éstos y de afectación de la calidad y oportunidad requerida.
Lo anterior por cuanto, en el numeral 5.2 Criterios para ponderar las Ofertas de los Estudios y Documentos previos (Elementos de calidad), se estableció que las propuestas que sean evaluadas como hábiles para participar en el proceso, el contratista se comprometía con:
a. “Coordinación e implementación del proyecto en Software dinámico de Modelado de información de construcción (BIM)” definiéndose que era “para dar inicio a la fase previa o pre-constructiva, recogiendo integralmente la información disponible, contando o adquiriendo la capacidad tecnológica, para transferir la información del modelo BIM, y disponer del software con resultado en tiempo real; al igual que la capacidad para realizar simultáneamente la evaluación energética”.  y para la Fase Constructiva, se estableció “Para realizar la construcción con la información elaborada en la Fase pre-constructiva, y soportar los cortes de obra con base en el modelado de información de construcción en metodología BIM…”
Revisado el cumplimiento, se evidenció que la implementación del BIM, no inició desde la fase previa o pre-constructiva, y no se cuenta con su disposición con resultado en tiempo real, tal como quedó establecido en el criterio definido para ponderar las ofertas, siendo el BIM un proceso que permite generar economía en términos de dinero, tiempo, precisión en los diseños y en los resultados finales de la obra.
De igual forma se establecieron seis (6) etapas para la implementación del BIM, sin definir un cronograma que permitiera exigir su cumplimiento de manera oportuna y con las especificaciones requeridas.
b. En cuanto a la “Actualización tecnológica, electrónica y electromecánica para aprovechamiento en el proyecto de equipos de transporte vertical existentes”: en el Formato No. 12 Ponderación Elementos de Calidad se determinó que frente al ascensor OTIS: Modelo MW1-0610-8ª – Eléctrico sin cuarto de Máquinas, se estableció que “Este ascensor se utilizará en el sitio del ascensor No. 1 o en el del Montacargas No. 2 del proyecto (ver figura 1) para ello deberá consultar al fabricante del ascensor.”
De igual forma, frente al Ascensor Montacargas existente OTIS – Modelo: Tipo Microlift Eléctrico / MDL2, se estableció que: “Este montacargas se utilizará en el sitio del ascensor No. 1 o en el del Montacargas No. 2 del proyecto (ver figura 1) para ello deberá consultar al fabricante del ascensor.”
Revisado el cumplimiento de ello, se evidenció que la interventoría autoriza al Contratista de obra “colocar todos los equipos de ascensores y montacargas nuevos y retirar los dos equipos existentes de la obra como solución acorde al concepto emitido por la asesora jurídica de la interventoría”; opción no contemplada en el Pliego de Condiciones definitivo.
Lo anterior se evidenció en la Licitación Pública LP-00-005-2016 – Laboratorio de Aduanas, contrato 00-291-2016.
Lo evidenciado desatiende lo establecido en Artículo 25 de la Ley 80 de 1993 , principio de planeación; la Sección 2 Subsección I Art 2.2.1.1.2.1.1 y Art 2.2.1.1.2.1.3 del Decreto 1082 de 2015   y el Procedimiento PR FI 0281 ; Componente monitoreo y supervisión continua de la 7ª Dimensión: Control Interno del Modelo Integrado de Planeación y Gestión – MIPG</t>
    </r>
  </si>
  <si>
    <t>Debido a deficiencias  en el estudio de la viabilidad y capacidad técnica para el establecimiento e implementación de  requisitos y ausencia de cronogramas en las etapas señaladas para la implementación del BIM.</t>
  </si>
  <si>
    <t>Modificar los formatos de Estudios Previos FT-FI-2050,  FT-FI-2061, FT-FI-2068, y  FT-FI-2072   para incluir en el numeral de Análisis del Sector, redacción que obligue a las Areas de Origen a que cuando realicen este análisis, verifiquen en el mercado cuáles son las condiciones en las que necesariamente puede ser ejecutado el contrato, para evitar la inclusión de requisitos u obligaciones que no puedan ser cumplidas</t>
  </si>
  <si>
    <t>FT-FI-2050, FT-FI-2061,  FT-FI-2068 y FT-FI-2072 ajustados,  publicados y socializados</t>
  </si>
  <si>
    <t xml:space="preserve">NC-PRFI  Subdirector de Gestión de Recursos Físicos/Jefe de la Coordinación de Contratos/ Jefe de la Coordinación de Organización de Gestión y Calidad de la Subdirección de Gestión de Competencias Laborales
</t>
  </si>
  <si>
    <t xml:space="preserve">AUDITORIA A LA CONTRATACIÓN 2018 - ACO2018-006
H2
Periodo 1/07/2017 al 
1/07/2017
Teniendo en cuenta que las situaciones evidenciadas en hallazgos identificados en las Auditorías a la Contratación en las vigencias 2015,2016 y 2017, persisten, conforme al resultado de la Auditoría de la Contratación 2018, estos se consolidan con el Hallazgo No. 2 vigencia 2018.
AUDITORÍA A LA CONTRATACION 2015
ACO 2015004
Periodo 01/01/2015 a 31/08/2015
Hallazgo 6 Fallas en los controles de supervisión 
AUDITORÍA A LA CONTRATACIÓN ACO-2016011
Periodo 30/01/2015 a 30/06/2016
Hallazgo 1. Fallas en el control de revisión y aplicación de normas y procedimientos.
Hallazgo 2 
Deficiencias en el ejercicio de la supervisión. 
AUDITORIA A LA CONTRATACION - ACO 2017012
Período 01/01/2017 a 30/06/2017
Hallazgo No. 4
Insuficiencia en los registros de ejecución y supervisión
</t>
  </si>
  <si>
    <r>
      <t xml:space="preserve">Licitación Pública LP-00-001-2018 - Centro de Computo Principal – Nivel Central
Contrato de Obra 00- 129 -2018 y Contrato de Interventoría 00-140-2018
</t>
    </r>
    <r>
      <rPr>
        <b/>
        <sz val="12"/>
        <rFont val="Arial"/>
        <family val="2"/>
      </rPr>
      <t>Hallazgo No. 2 Deficiencias en el seguimiento y control de la ejecución de los contratos por parte de la interventoría y del supervisor (D)</t>
    </r>
    <r>
      <rPr>
        <sz val="12"/>
        <rFont val="Arial"/>
        <family val="2"/>
      </rPr>
      <t xml:space="preserve">
Verificado el control frente a las obligaciones especiales del contratista y de los requisitos previos para dar inicio a la ejecución del contrato de Modernización y Remodelación del Centro de Cómputo de la Dian, se evidenciaron deficiencias en el control de evaluación, revisión y aprobación por parte del interventor de las reglas establecidas en el proceso de contratación. Así como también, en el seguimiento y control de la ejecución de los contratos por parte de la interventoría y del supervisor, toda vez que se presentan situaciones como:
a. No se evidenció que se hayan revisado y aprobado por parte de la interventoría, como requisito para la firma del acta de inicio del contrato, las hojas de vida del equipo mínimo de trabajo requerido para la ejecución del contrato de modernización y remodelación del Centro de Cómputo que fueron allegadas por el Contratista, con el fin de garantizar el cumplimiento de los perfiles mínimos requeridos y el compromiso de disponibilidad mínimo durante toda la ejecución del contrato. Por otra parte, el Contratista de obra no allegó la documentación que acreditara la experiencia laboral exigida al equipo de trabajo, para su aprobación por la Interventoría.
b. Deficiencias en el control de los requerimientos técnicos mínimos establecidos en el numeral 2.2 Diseños definitivos , por cuanto el Contratista hace entrega de las Fichas Técnicas a la interventoría, y no se evidencia en el expediente que hayan sido revisadas y aprobadas por el interventor, con el fin de verificar que cumplan con las condiciones de cantidad y calidad exigidas en el contrato.
c. En el expediente de la interventoría, no se evidenció documento que indique que se haya revisado y aprobado por el interventor, el cronograma de ejecución del contrato, de acuerdo con el objeto y las obligaciones del mismo.
d. De igual forma, no se ha documentado la revisión y aprobación de la Planeación del Proyecto (Ingeniería de detalle y programación), que garantice la trazabilidad de las observaciones, recomendaciones, solicitudes, instrucciones, órdenes y autorizaciones técnicas impartidas al Contratista, las cuales deben constar por escrito en el expediente.
e. No se constató la idoneidad, cualificación y experiencia del equipo operativo por cuanto no se entregaron las certificaciones, permisos, programas y autorizaciones necesarias para tareas críticas de izaje de cargas, trabajo en caliente y en alturas, plan de suministros de materiales, protocolo de reporte de accidentes de trabajo, requeridos para la suscripción del acta de inicio y/o ejecución del contrato de obra.
f. En igual sentido, se presentan deficiencias en la labor de supervisión del contrato de la interventoría, no se evidenciaron informes de supervisión sobre el control y seguimiento realizado a la ejecución del contrato, fallas en el control de calidad de los informes del interventor y en la vigilancia para que las carpetas de interventoría contengan todos los documentos soportes, que informen del desarrollo y ejecución del contrato, toda vez que existen cuatro (4) Actas del Comité de Obra sin número, sin fecha y sin firma en los Contratos 00-129-2018 y 00-140-2018. 
Lo anterior se evidenció en la Licitación Pública LP-00-001-2018, contrato 00- 129 -2018, y contrato 00-140-2018.
Con lo anterior, se incumple con lo establecido en el artículo 4 de la Ley 80 de 1993, artículos 83 y 84 de la Ley 1474 de 2011 , el artículo 2.2.1.1.2.1.3 del Decreto 1082 de 2015, numeral 7.7.1 Obligaciones Generales del Contratista del Pliego de Condiciones de la Licitación Pública LP-00-001-2018, numeral 4 -Plazo de Ejecución de las Cláusulas Contractuales del Contrato 00-140-2018, numerales 7.6, 7.7 y 7.9 del Manual de Contratación MN-FI-0013 y el Procedimiento PR- FI-0292 , Componentes de Actividades de Control y Monitoreo y Supervisión Continua de la 7ª Dimensión: Control Interno del Modelo Integrado de Planeación y Gestión – MIPG</t>
    </r>
  </si>
  <si>
    <t xml:space="preserve">Debido a deficiencias en la interventoría del contrato y en la supervisión de ésta, que garantice que se cumplan los requisitos previos establecidos para dar inicio a la ejecución del contrato de obra, con la oportunidad, calidad,  especificaciones técnicas y rendimientos esperados; </t>
  </si>
  <si>
    <t>(i) Revisar los informes periódicos presentados por el Supervisor o supervisores del contrato de obra 00-129-2018 para verificar que contengan la información mínima requerida en el MN-FI-013 Manual de Contratos y remitir solicitudes de alcance o corrección que se requieran</t>
  </si>
  <si>
    <t>Comunicación de retroalimentación enviada al Supervisor o supervisores del contrato de obra 00-129-2018 y al superior inmediato de éstos. Informe de la revisión realizada</t>
  </si>
  <si>
    <t>NC-PRFI 
 Subdirector de Gestión de Recursos Físicos/ Jefe de Coordinación de Contratos</t>
  </si>
  <si>
    <t xml:space="preserve">(ii) Modificar el FT-FI-2085- Acta de Inicio-, para incluir redacción que obligue al Supervisor o Interventor a dejar constancia de la verifiación de los requisitos de ejecución establecidos en el contrato </t>
  </si>
  <si>
    <t>FT-FI-2085 Acta de Inicio modificada,  publicada y socializada</t>
  </si>
  <si>
    <t>NC-PRFI  
 Subdirector de Gestión de Recursos Físicos/Jefe de la Coordinación de Contratos/ Jefe de la Coordinación de Organización de Gestión y Calidad de la Subdirección de Gestión de Competencias Laborales</t>
  </si>
  <si>
    <t>(iii) Revisar informes periódicos de supervisión o interventoría del 2% de los contratos en ejecución adjudicados a través de procesos de convocatoria pública de valor superior a la mínima cuantía, para verificar que hayan sido publicados de manera oportuna en SECOP II y contengan la información mínima requerida en el MN-FI-013 Manual de Contratos y remitir solicitudes de alcance o corrección que se requieran</t>
  </si>
  <si>
    <t>Comunicaciones de retroalimentación enviadas a los Supervisores o interventores con copia a sus superiores  inmediatos.                                                                                                                                                                                       Informes de la revisión realizada</t>
  </si>
  <si>
    <t>NC-PRFI  
Jefe de la Coordinación de Contratos, Subdirector de Gestión de Recursos Físicos</t>
  </si>
  <si>
    <t xml:space="preserve">AUDITORIA A LA CONTRATACIÓN 2018 - ACO2018-006
H3
Periodo 1/07/2017 al 
1/07/2017
Teniendo en cuenta que las situaciones evidenciadas en hallazgos identificados en las Auditorías a la Contratación en las vigencias 2015,2016 y 2017, persisten, conforme al resultado de la Auditoría de la Contratación 2018, estos se consolidan con el Hallazgo No. 2 vigencia 2018.
AUDITORÍA A LA CONTRATACION 2015
ACO 2015004
Periodo 01/01/2015 a 31/08/2015
Hallazgo 6 Fallas en los controles de supervisión 
AUDITORÍA A LA CONTRATACIÓN ACO-2016011
Periodo 30/01/2015 a 30/06/2016
Hallazgo 1. Fallas en el control de revisión y aplicación de normas y procedimientos.
Hallazgo 2 
Deficiencias en el ejercicio de la supervisión. 
AUDITORIA A LA CONTRATACION - ACO 2017012
Período 01/01/2017 a 30/06/2017
Hallazgo No. 4
Insuficiencia en los registros de ejecución y supervisión
</t>
  </si>
  <si>
    <r>
      <t xml:space="preserve">Contrato 00-0267-2016 – Prestación de Servicios y de Apoyo a la Gestión
</t>
    </r>
    <r>
      <rPr>
        <b/>
        <sz val="12"/>
        <rFont val="Arial"/>
        <family val="2"/>
      </rPr>
      <t>Hallazgo No. 3 Inoportunidad y deficiencias en la elaboración de los informes de Supervisión en el Contrato de Prestación de Servicios</t>
    </r>
    <r>
      <rPr>
        <sz val="12"/>
        <rFont val="Arial"/>
        <family val="2"/>
      </rPr>
      <t xml:space="preserve">
Verificados los informes de supervisión del contrato 00-0267-2016, se evidenció que se presentan deficiencias en su elaboración, dado que en ellos no se relacionan las actuaciones adelantadas por el supervisor que den cuenta del control y seguimiento realizado a la ejecución del contrato, especialmente cuando se presentan situaciones que ameritan decisiones de la administración para declarar el incumplimiento, imponer multa o hacer efectiva la cláusula penal pactada en el contrato. Lo anterior se evidenció así:
a. Los informes de los meses de abril, mayo y junio de 2018, fueron suscritos extemporáneamente por el Supervisor del contrato (15/08/2018), éstos fueron elaborados cuando ya se había dado inicio al proceso administrativo sancionatorio en contra de la Contratista, con audiencia realizada el 31/05/2018; el cual fue solicitado por el Supervisor mediante oficio 100220377-029 de fecha 25/04/2018, por la no prestación de los servicios a la DIAN de los meses de enero a 25 de abril de 2018.   
b. En los informes de supervisión de los meses de abril, mayo y junio de 2018, se hace referencia a actuaciones y correos enviados por el Supervisor en el mes de agosto (Oficio No. 100220377-049 del 10/08/2018). De igual forma, no se observa en dichos informes, las acciones de seguimiento y control ejecutadas en estos periodos, pese a la posible materialización del riesgo de incumplimiento desde enero de 2018.
c. En los informes de supervisión mencionados en el párrafo anterior, no se señala que se hayan realizado llamadas de atención a la Contratista, por la posible materialización del riesgo y/o situaciones anormales presentadas en la ejecución del contrato, situación que resulta contraria con lo evidenciado en el expediente, donde consta exhortaciones mediante correos electrónicos remitidos para que entregara los informes, cronogramas proyectados, ejecutados y entregables.
d. En el capítulo de “Actividades de Tratamiento y Monitoreo a la Matriz de Riesgos del Contrato” de los informes de supervisión de enero a junio de 2018, no es clara la observación del supervisor frente a la posible materialización del Riesgo, lo que puede conllevar a que se presenten deficiencias en la gestión frente al tratamiento a implementar y la oportunidad del mismo.
e. Se indican en el acápite de actas, documentos que no corresponden, tales como correos de solicitud de inicio del proceso administrativo sancionatorio contra la Contratista.
f. El informe del mes de Abril de 2018, se suscribe como Jefe de Coordinación para el Apoyo a los Sistemas de Información y no como  Jefe de la Coordinación de Desarrollo de Sistemas de la Información,   pese a que mediante Resolución No. 2686 del 04 de abril de 2018, le revocaron las funciones como Jefe de la Coordinación de Apoyo a los Sistemas de  Información.
Con lo anterior, se incumple con lo establecido en el numeral 11 del acápite 7.6.4 Supervisión de Carácter Legal del Manual de Contratación MN-FI-0013, Procedimiento PR-FI-0292 Supervisión e Interventoría, Componentes de Actividades de Control y Monitoreo y Supervisión Continua de la 7ª Dimensión: Control Interno del Modelo Integrado de Planeación y Gestión – MIPG; </t>
    </r>
  </si>
  <si>
    <t xml:space="preserve">Debido a fallas en el control de calidad de los informes, elaborados por el supervisor sobre el avance del contrato; </t>
  </si>
  <si>
    <t>Revisar informes periódicos de supervisión o interventoría del 2% de los contratos en ejecución adjudicados a través de procesos de convocatoria pública de valor superior a la mínima cuantía, para verificar que hayan sido publicados de manera oportuna en SECOP II y contengan la información mínima requerida en el MN-FI-013 Manual de Contratos y remitir solicitudes de alcance o corrección que se requieran</t>
  </si>
  <si>
    <t>Comunicaciones de retroalimentación enviadas a los Supervisores o interventores con copia a sus superiores  inmediatos.  Informe de la revisión realizada</t>
  </si>
  <si>
    <t xml:space="preserve">AUDITORIA A LA CONTRATACIÓN 2018 - ACO2018-006
H4
Periodo 1/07/2017 al 
1/07/2017
Teniendo en cuenta que las situaciones evidenciadas en hallazgos identificados en las Auditorías a la Contratación en las vigencias 2015,2016 y 2017, persisten, conforme al resultado de la Auditoría de la Contratación 2018, estos se consolidan con el Hallazgo No. 4 vigencia 2018.
AUDITORÍA A LA CONTRATACION 2015
ACO 2015004
Periodo 01/01/2015 a 31/08/2015
Fallas en la identificación y monitoreo de los riesgos del proceso de contratación 
AUDITORÍA A LA CONTRATACIÓN ACO-2016011
Periodo 30/01/2015 a 30/06/2016
Hallazgo 4. Insuficiente identificación, tratamiento y monitoreo de riesgos. 
AUDITORIA A LA CONTRATACION - ACO 2017012
Período 01/01/2017 a 30/06/2017
Hallazgo No. 2 Fallas en la identificación de riesgos del contrato
Hallazgo No.9
Inconsistencia en los estudios y documentos previos
</t>
  </si>
  <si>
    <r>
      <t xml:space="preserve">Contratos 00-152-2017, 00-142-2017, 00-194-2017 y 00-288-2016 Contratación Directa y 00- 0291-2016 – Licitación Pública 
</t>
    </r>
    <r>
      <rPr>
        <b/>
        <sz val="12"/>
        <rFont val="Arial"/>
        <family val="2"/>
      </rPr>
      <t>Hallazgo No. 4 Fallas en la identificación, monitoreo y seguimiento de los riesgos del contrato</t>
    </r>
    <r>
      <rPr>
        <sz val="12"/>
        <rFont val="Arial"/>
        <family val="2"/>
      </rPr>
      <t xml:space="preserve">
Verificada la ejecución de los contratos objeto de la muestra, los estudios y documentos previos, los riesgos identificados en la matriz para cada una de las etapas del proceso de contratación y los controles para mitigarlos, se evidenciaron deficiencias en la identificación de los riesgos, en cuanto a la cobertura, controles, monitoreo, tratamiento y la trazabilidad correspondiente, los cuales afectaron la ejecución, ocasionando suspensión del contrato y modificaciones en tiempo. Lo anterior, se evidenció así:
a. En los contratos 00-152-2017 y 00-142-2017, desde los estudios y documentos previos, se previó la necesidad de realizar operaciones conjuntas para el embalaje y transporte de los Equipos de Laboratorio, sin embargo, no se realizó de manera oportuna la contratación de la empresa transportadora, generándose retrasos en la ejecución de los contratos.
b. En los contratos 00-152-2017, 00-142-2017 y 00-194-2017, no se previó si estaban dadas las condiciones en cuanto al sistema de suministro de corriente regulada de las nuevas instalaciones del laboratorio en la avenida 68, lo que impedía las operaciones de instalación, verificación y mantenimiento. Adicionalmente, en el Contrato 00-152-2017, se generó suspensión del mismo por 52 días calendarios, mediante Acta de suspensión de fecha 12/02/2018 y el Contratista mediante oficio de fecha 02/02/2018, acepta el nuevo plazo de ejecución del contrato hasta el 30/05/2018, advirtiendo de la generación de costos no contemplados inicialmente.
c. En los contratos 00- 0291-2016 de obra del laboratorio de aduanas y el de interventoría 00-288-2016, se observa que la matriz de riesgos del contrato de interventoría es la misma del contrato de obra, desconociéndose los riesgos propios del contrato de la interventoría. Asimismo, no se identificaron los riesgos y controles frente al posible incumplimiento en la “Coordinación e implementación del proyecto en Software dinámico de Modelado de información de construcción (BIM)” y de los equipos de desplazamiento vertical, que garantizara su implementación en los términos y condiciones previstas.
d. Se presenta incumplimiento en la aplicación de los controles definidos en la matriz de riesgos, toda vez que no se logró evidenciar en el expediente documentos que den cuenta que el Supervisor frente al riesgo No. 1, haya verificado "la experiencia de la persona propuesta por el contratista para realizar las operaciones de mantenimiento y acepta o rechaza de acuerdo a la experiencia (…)”. Contrato 00-152-2017.
Con lo anterior, se desatiente lo dispuesto en el Manual para la identificación y cobertura del riesgo en los Procesos de Contratación (CCE), el artículo 2.2.1.1.1.6.3 del Decreto 1082 de 2015, y la actividad 31 de los Procedimientos PR- FI - 0280  y PR-FI-0281, Componentes de Gestión de los Riesgos Institucionales y Actividades de Control de la 7ª Dimensión: Control Interno del Modelo Integrado de Planeación y Gestión – MIPG; </t>
    </r>
  </si>
  <si>
    <t>Debido a deficiencias en la identificación de los riesgos y en el tratamiento para la mitigación de los mismos en los procesos contractuales.</t>
  </si>
  <si>
    <t>Revisar informes periódicos de supervisión o interventoría del 2% de los contratos en ejecución adjudicados a través de procesos de convocatoria pública de valor superior a la mínima cuantía, para verificar que se realice seguimiento a la matriz de riesgos</t>
  </si>
  <si>
    <t>Comunicaciones de retroalimentación enviadas a los Supervisores o interventores con copia a sus superiores  inmediatos.                                                                                                                                                                           Informes de la revisión realizada</t>
  </si>
  <si>
    <t xml:space="preserve">AUDITORIA A LA CONTRATACIÓN 2018 - ACO2018-006
H5
Periodo 1/07/2017 al 
1/07/2017
Teniendo en cuenta que las situaciones evidenciadas en hallazgos identificados en las Auditorías a la Contratación en las vigencias 2015,2016 y 2017, persisten, conforme al resultado de la Auditoría de la Contratación 2018, estos se consolidan con el Hallazgo No. 5 vigencia 2018.
AUDITORÍA A LA CONTRATACION 2015
ACO 2015004
Periodo 01/01/2015 a 31/08/2015
Hallazgo 6. Fallas en los controles de supervisión
AUDITORÍA A LA CONTRATACIÓN ACO-2016011
Periodo 30/01/2015 a 30/06/2016
Hallazgo 1. Fallas en el control de revisión y aplicación de normas y procedimientos.
Hallazgo 2 
Deficiencias en el ejercicio de la supervisión.
AUDITORIA A LA CONTRATACION - ACO 2017012
Período 01/01/2017 a 30/06/2017
Hallazgo No. 4
Insuficiencia en los registros de ejecución y supervisión
</t>
  </si>
  <si>
    <r>
      <t xml:space="preserve">Contratos 00-152-2017, 00-142-2017, 00-288-2016, - Contratación Directa; 00-140-2018 – Concurso de Méritos; 00-129-2018, 00-291-2016 – Licitación Pública; 00-141-2017, 00-135-2017 - Subasta Inversa. 
</t>
    </r>
    <r>
      <rPr>
        <b/>
        <sz val="12"/>
        <rFont val="Arial"/>
        <family val="2"/>
      </rPr>
      <t>Hallazgo No. 5. Deficiencias en la Supervisión de los contratos</t>
    </r>
    <r>
      <rPr>
        <sz val="12"/>
        <rFont val="Arial"/>
        <family val="2"/>
      </rPr>
      <t xml:space="preserve">
Verificada la ejecución de los contratos de la muestra objeto de auditoría y el control frente a las obligaciones especiales del contratista en cuanto a las condiciones requeridas para la ejecución de los contratos, se evidenciaron deficiencias de evaluación, revisión y aprobación por parte del supervisor, de las reglas establecidas en el proceso de contratación. Asimismo, fallas en la elaboración de los informes de supervisión, toda vez que se presentan situaciones como:
a. No reposan en el expediente de contratación las certificaciones de capacitación y de experiencia exigidas para acreditar la prestación del servicio con personal debidamente calificado. De igual forma, no se logró evidenciar que el contratista haya informado al Supervisor o que éste haya requerido al Contratista, los nombres de los responsables de realizar las operaciones técnicas y/o de mantenimiento con los soportes exigidos por la entidad. Contratos 00-152-2017 y 00-142-2017.
b. Se presentan deficiencias y/o confusiones en la elaboración de los informes de supervisión del contrato cuando existe la figura de interventoría y de supervisión, dado que el Supervisor en los informes presentados, indica todo lo relacionado con la ejecución del contrato de obra, señalando las actividades realizadas por la interventoría del contrato sin indicar las que fueron ejecutadas como supervisor frente al contrato de la interventoría. De igual forma, frente al acápite de monitoreo de riesgos se limita a adjuntar la matriz de riesgos del contrato de obra. Contratos 00-288-2016 y 00-140-2018
c. Desatención a lo establecido en el Manual de Contratación MN-FI-0013, numeral 7.5, en lo referente a la periodicidad de los Informes de Supervisión cuando no se establece en los Estudios y Documentos Previos y/o Contrato la periodicidad de los mismos. Contrato 00-141-2017 (SASI-00-006-2017)  y en el contrato 00-135-2017 no se evidenciaron los informes de Supervisión.
Con lo anterior, se incumple con lo establecido en el Manual de Contratación MN-FI-0013, Procedimiento PR-FI-0292 Supervisión e Interventoría, Componente de Monitoreo y Supervisión Continua de la 7ª Dimensión: Control Interno del Modelo Integrado de Planeación y Gestión – MIPG; </t>
    </r>
  </si>
  <si>
    <t xml:space="preserve">Debido a fallas en el control de calidad de los informes elaborados por el supervisor sobre el avance del contrato que le corresponde; y por el desconocimiento, confusión u omisión de la normatividad del   proceso de contratación en materia de supervisión </t>
  </si>
  <si>
    <t>(i) Incluir en  los contratos de interventoría que se suscriban, como obligación del supervisor,  la revisión mensual de las carpetas de la interventoría para garantizar que se ajusten a las normas de archivo  y el cumplimiento de las obligaciones de verificación establecidas en el contrato de interventoría y de obra objeto de interventoría</t>
  </si>
  <si>
    <t>Inclusión de la obligación en el anexo de cláusulas contractuales</t>
  </si>
  <si>
    <t>NC-PRFI  
Subdirector de Gestión de Recursos Físicos /Jefe de la Coordinación de Contratos</t>
  </si>
  <si>
    <t>(ii) Incluir en el MN-FI-013 Manual de Contratos, como función de los supervisores de interventoría, la revisión mensual de las carpetas de interventoría para garantizar que se ajusten a las normas de archivo  y el cumplimiento de las obligaciones de verificación establecidas en el contrato de interventoría y de obra objeto de interventoría</t>
  </si>
  <si>
    <t>MN-FI-013 Manual de Contratos ajustado, publicado y socializado</t>
  </si>
  <si>
    <t>(iii) Remitir oficio a los supervisores de los contratos de interventoría vigentes,  solicitando la revisión mensual de las carpetas de interventoría para garantizar que se ajusten a las normas de archivo  y el cumplimiento de las obligaciones de verificación establecidas en el contrato de interventoría y de obra objeto de interventoría</t>
  </si>
  <si>
    <t>Oficios entregados</t>
  </si>
  <si>
    <t xml:space="preserve">NC-PRFI  
 Subdirector de Gestión de Recursos Físicos/Jefe de la Coordinación de Contratos </t>
  </si>
  <si>
    <t>AUDITORIA A LA CONTRATACIÓN 2018 - ACO2018-006
H6
Periodo 1/07/2017 al 
1/07/2017</t>
  </si>
  <si>
    <r>
      <t xml:space="preserve">Actualización del Plan Anual de Adquisiciones – PAA vigencia 2018
</t>
    </r>
    <r>
      <rPr>
        <b/>
        <sz val="12"/>
        <rFont val="Arial"/>
        <family val="2"/>
      </rPr>
      <t>Hallazgo No. 6 Incumplimiento de actividades de control en la actualización del Plan Anual de Adquisiciones</t>
    </r>
    <r>
      <rPr>
        <sz val="12"/>
        <rFont val="Arial"/>
        <family val="2"/>
      </rPr>
      <t xml:space="preserve">
Verificadas las actualizaciones al Plan Anual de Adquisición de Bienes y Servicios - PAA, realizadas entre los meses de enero a agosto de 2018, el seguimiento y los informes periódicos, se evidenciaron deficiencias de control por parte de las áreas de origen, en cuanto a la oportunidad de radicación de los documentos para dar inicio a los procesos contractuales. De otra parte, los informes para la evaluación de la ejecución mensual y mensual acumulada del plan anual de adquisiciones no contienen todos los requisitos establecidos en el procedimiento. Lo anterior, por cuanto se presentan situaciones como:
a. En el año 2018, no se expidió circular informativa impartiendo las instrucciones para la actualización del PAA. 
b. La Subdirección de Gestión de Recursos Físicos, no remite a la Subdirección de Gestión de Análisis Operacional las solicitudes de:  creación, modificación o eliminación de líneas que están con cargo a recursos de inversión, para garantizar que las actualizaciones solicitadas correspondan a lo formulado en los proyectos de inversión. 
c. Si bien la Administradora del PAA - Nivel Central, realiza seguimiento a la ejecución del Plan Anual de Adquisiciones de manera estadística donde se registra el comportamiento del mismo, no se evidencia el cumplimiento de todos los requisitos que debe contener el informe establecido en la actividad 18 del numeral 8.2.2, del Procedimiento PR-FI-278 , el cual debe estar suscrito por los Subdirectores de Gestión de Recursos Físicos y de Recurso Financieros, donde se formulen "recomendaciones que optimicen la ejecución, incluyendo la identificación de saldos disponibles potenciales a ser liberados" y su remisión a la Dirección de Gestión de Recursos y Administración Económica.
d. Deficiencias en la planeación para la adquisición de bienes y servicios en las áreas de origen y en la oportunidad de radicación de los estudios y documentos previos por parte de las mismas, ocasionando que, durante los meses de enero a agosto de 2018, se realizaron actualizaciones al PAA inicial así: se crearon 260 líneas, se eliminaron 66; se modificaron 232 por conceptos como: adición de valor, reducción de valor, fecha inicial de contratación, fecha de ejecución, cambio de código, modalidad de contratación, entre otros.
Las situaciones descritas evidencian el incumplimiento de los numerales 1, 6, 7, 8, 15, 18 y 19 del numeral 8.2.2. del Procedimiento PR-FI-0278 Elaboración y Actualización del Plan Anual de Adquisiciones, numeral 6.5 del Memorando 312 del 20 de octubre de 2017  y los componentes de Actividades de Control y Monitoreo y Supervisión Continua de la 7ª Dimensión: Control Interno del Modelo Integrado de Planeación y Gestión – MIPG; </t>
    </r>
  </si>
  <si>
    <t xml:space="preserve">Lo que obedece a la falta de actualización del Procedimiento PR-FI-0278, incumplimiento de los plazos para radicar los estudios y documentos previos por las áreas de origen y de los controles definidos en el procedimiento. 
</t>
  </si>
  <si>
    <t>(i) Actualizar el PR-FI-0278 ELABORACIÓN Y ACTUALIZACIÓN DEL PLAN ANUAL DE ADQUISICIONES, para diferenciar el trámite de actualización de líneas de funcionamiento del trámite de actualización de líneas de inversión para que la decisión de crear, modificar o eliminar líneas sea avalada en el caso de recursos de inversión por las Subdirecciones de Análisis Operacional, de Recursos Financieros y de Recursos Físicos, y en el caso de recursos de funcionamiento, por las Subdirecciones de Recursos Financieros y de Recursos Físicos.</t>
  </si>
  <si>
    <t>Procedimiento actualizado y publicado</t>
  </si>
  <si>
    <t>30/6/2019</t>
  </si>
  <si>
    <t>(ii) Modificar el FT-FI- 0247 "Actualización PAA" para que la creación, modificación o eliminación de líneas del PAA financiadas con recursos de inversión, cuente  con la aprobación previa del Subdirector de Gestión de Análisis Operacional</t>
  </si>
  <si>
    <t>Formato actualizado y publicado</t>
  </si>
  <si>
    <t>NC-PRFI 
Subdirector de Gestión de Recursos Físicos /Jefe de la Coordinación de Contratos,/Jefe de la Coordinación de Organización de Gestión y Calidad de la Subdirección de Gestión de Competencias Laborales</t>
  </si>
  <si>
    <t>(iii) Presentar a la Dirección de Gestión de Recursos y Administración Económica  informes mensuales sobre la ejecución del PAA</t>
  </si>
  <si>
    <t>Informe mensual de ejecución del PAA</t>
  </si>
  <si>
    <t>30/11/2019</t>
  </si>
  <si>
    <t>NC-PRFI 
Subdirector de Gestión de Recursos Físicos/jefe de Coordinación de Contratos/  Administrador del PAA</t>
  </si>
  <si>
    <t>AUDITORIA GESTIÓN DOCUMENTAL EN NOTIFICACIONES 
H2
Periodo 
01/01/2016 al 30/06/2017</t>
  </si>
  <si>
    <r>
      <rPr>
        <b/>
        <sz val="12"/>
        <rFont val="Arial"/>
        <family val="2"/>
      </rPr>
      <t>Actos administrativos pendientes de culminar la notificación y/o ejecutoria.</t>
    </r>
    <r>
      <rPr>
        <sz val="12"/>
        <rFont val="Arial"/>
        <family val="2"/>
      </rPr>
      <t xml:space="preserve">
Verificada la culminación en la notificación, comunicación y/o ejecutoria y la consistencia de la información en el Aplicativo Notificar, en 45 actos administrativos que presentan estado Notificado en el Sistema, se evidenciaron situaciones como:
1. Actos administrativos en físico donde no se evidencia la certificación de notificación, interposición de recursos ni de ejecutoria. (Ver anexo 3). 
2. Actos administrativos que cuentan con la certificación de ejecutoria, pero las fechas de ejecutoria no han sido ingresadas al Aplicativo Notificar. (Ver anexo 4).
3. Actos administrativos que se encuentran ejecutoriados, fueron notificados a varios interesados, pero la fecha de ejecutoria no ha sido ingresada en el Aplicativo Notificar a todos los usuarios notificados. (Ver anexo 5).
4. Actos administrativos pendientes de ejecutoria en el Aplicativo Notificar. (Ver anexo 6).
Las anteriores situaciones, evidencian incumplimiento del artículo 3 de la Ley 1712 de 2014, Procedimiento PR-FI-0159 Notificación, Comunicación y/o Publicación y de las Actividades de Control del MECI, </t>
    </r>
  </si>
  <si>
    <t xml:space="preserve">Debido a deficiencias en los controles de revisión de las actividades para la identificación de diferencias e inconsistencias que garanticen que toda la información producida sea oportuna, completa y se actualice en tiempo real el Aplicativo Notificar. </t>
  </si>
  <si>
    <t xml:space="preserve">1. Generar el libro radicador en archivo plano del Aplicativo Notificar, reportando los actos administrativos pendientes por culminar el proceso de notificación,comunicación y/o publicación     
</t>
  </si>
  <si>
    <t>Informe bimensual al jefe del G.I.T.  Correspondeencia y Notificaciones por parte de los notificadores.</t>
  </si>
  <si>
    <t>ABOG-PRFI 
Jefes de la División de Gestión Administrativa y Financiera, G.I.T. Correspondencia y Notificaciones y funcionarios Notificadores.</t>
  </si>
  <si>
    <t xml:space="preserve">                                                                                                                                                                                                                          2 y 3.  Depuración de la información reportada por el rol corregir del libro radicador en archivo plano, reportando los actos administrativos pendientes por culminar el proceso de notificación,comunicación y/o publicación y devolución a las áreas técnicas de los actos administrativos, alimentado  por parte de cada uno de los funcionarios Notificadores, mediante la emisión de las certificaciones de notificación y ejecutoria de los actos administrativos dando cumplimiento al artículo 3 de la Ley 1712 de 2014, Procedimiento PR-FI-0159 Notificación, Comunicación y/o Publicación y de los controles del MECI.</t>
  </si>
  <si>
    <t>Informe trimestral al jefe del G.I.T.  Correspondeencia y Notificaciones por parte del rol corregir.</t>
  </si>
  <si>
    <t>AUDITORIA GESTIÓN DOCUMENTAL EN NOTIFICACIONES 
H3
Periodo 
01/01/2016 al 30/06/2017</t>
  </si>
  <si>
    <r>
      <rPr>
        <b/>
        <sz val="12"/>
        <rFont val="Arial"/>
        <family val="2"/>
      </rPr>
      <t xml:space="preserve">Inconsistencias en la información y desactualización del Aplicativo Notificar </t>
    </r>
    <r>
      <rPr>
        <sz val="12"/>
        <rFont val="Arial"/>
        <family val="2"/>
      </rPr>
      <t xml:space="preserve">
Verificada la información reflejada en el Aplicativo Notificar, se evidenció que se presentan inconsistencias y desactualización en el estado de la notificación de los actos administrativos de acuerdo al trámite adelantado en la notificación. Lo anterior, se observó así:
1. En el Aplicativo Notificar se indica que los actos administrativos se encuentran en Planilla de Correspondencia y éstos ya fueron notificados y ejecutoriados de acuerdo al acto en físico. (Ver anexo 7).
2.  Actos administrativos notificados por Estado en página Web y en el Aplicativo se refleja que están capturados en el área técnica. (Ver anexo 8).  
3. Actos administrativos que presentan en el Aplicativo Notificar estados de: Capturado en el área Técnica, Asignado, Aceptado y en planilla de Devolución al Área Técnica, que fueron doblemente capturados por el área técnica con distinto número del acto, lo que no permite que se refleje información consistente y confiable en el aplicativo. (Ver anexo 9).
4. Asimismo, se evidencia que el Aplicativo Notificar contiene los campos de cuantía y número del expediente, los cuales no son diligenciados por las áreas de origen del acto administrativo, ocasionando pérdida de la trazabilidad del acto frente al expediente que corresponde.
Con lo anterior, se incumple con el artículo 3 de la Ley 1712 de 2014, artículo 3 de la Ley 489 de 1998, Procedimiento PR-FI-0159 Notificación, Comunicación y/o Publicación y las actividades de control del MECI. </t>
    </r>
  </si>
  <si>
    <t xml:space="preserve">Debido a deficiencias en los controles que aseguren la calidad de la información, agilidad en el trámite y en la gestión administrativa. </t>
  </si>
  <si>
    <t xml:space="preserve">1,2 y 3. Generar el libro radicador en archivo plano del Aplicativo Notificar, reportando los actos administrativos pendientes por culminar el proceso de notificación,comunicación y/o publicación     </t>
  </si>
  <si>
    <t xml:space="preserve">                                                                                                                                                                                                                          4. Depuración y actualización de la información reportada por el rol corregir del libro radicador en archivo plano, reportando los actos administrativos pendientes por culminar el proceso de notificación,comunicación y/o publicación y devolución a las áreas técnicas de los actos administrativos, alimentado  por parte de cada uno de los funcionarios Notificadores, mediante la emisión de las certificaciones de notificación y ejecutoria de los actos administrativos dando cumplimiento al artículo 3 de la Ley 1712 de 2014, Procedimiento PR-FI-0159 Notificación, Comunicación y/o Publicación y de los controles del MECI.</t>
  </si>
  <si>
    <t>AUDITORIA GESTIÓN DOCUMENTAL EN NOTIFICACIONES 
H4
Periodo 
01/01/2016 al 30/06/2017</t>
  </si>
  <si>
    <r>
      <rPr>
        <b/>
        <sz val="12"/>
        <rFont val="Arial"/>
        <family val="2"/>
      </rPr>
      <t>Deficiencias en el control de expedición de los actos administrativos por parte del área técnica</t>
    </r>
    <r>
      <rPr>
        <sz val="12"/>
        <rFont val="Arial"/>
        <family val="2"/>
      </rPr>
      <t xml:space="preserve">
Verificado el control de numeración y expedición de actos administrativos, se evidenció que: 1) se profirieron dos (2) actos administrativos que niegan la solicitud de revocatoria directa contra las mismas Resoluciones Sanciones. 2). Se expidió, numeró, y se firmó un acto administrativo, el cual fue enviado para su notificación, y de forma posterior se ordena devolver el acto, toda vez que se debía cambiar el sentido del fallo, quedando los dos actos expedidos y registrados en el Aplicativo Notificar. Lo anterior, se evidenció de la siguiente forma:
1. Resolución por medio de la cual se resuelve la solicitud de Revocatoria Directa No. 03-236-408-603-0989 del 4 de noviembre de 2016, que niega dicha solicitud presentada contra las resoluciones No. 1-03-238-421-636-0000163 del 18/01/2016 y 03-236-408-601-0426 del 6/05/2016, notificada el 15/11/2016 y ejecutoriada el 16/11/2016.
Resolución por medio de la cual se resuelve la solicitud de Revocatoria Directa No. 03-236-408-603-0998 del 8/11/2016, que niega la revocatoria de las mismas resoluciones No. 1-03-238-421-636-0000163 del 18/01/2016 y 03-236-408-601-0426 del 6/05/2016 antes indicadas; que se encuentra en el Aplicativo Notificar en estado “Planilla de Correspondencia”, con No. 5217 del 30 de noviembre de 2016, acto administrativo que a la fecha de la auditoría se encontraba vigente.
2. El Acto administrativo 1139 del 14/12/2016, archivado en el área de Correspondencia y Notificaciones y en el Aplicativo Notificar presenta estado “Planilla de Devolución al Área Técnica”, con motivo de devolución “Razón a que se Falló de manera errada y se debe cambiar el Fallo”, fue reemplazado por el acto administrativo 601-1161 del 19/12/2016, el cual reposa en el expediente y presenta en el Aplicativo estado ejecutoriado del 23/12/2016; por tanto, se  expidieron y capturaron dos actos administrativos en el Aplicativo Notificar, y uno de ellos se encuentra en estado devuelto al área técnica.
Las anteriores situaciones, evidencian incumplimiento de las Actividades de Control del MECI; </t>
    </r>
  </si>
  <si>
    <t>Debido a fallas en los controles de revisión gerencial sobre los actos administrativos expedidos, para asegurar que en su momento se cumplieron con las condiciones establecidas e identificando inconsistencias frente a lo señalado en la norma.</t>
  </si>
  <si>
    <t xml:space="preserve">1. Generar lista de chequeo del consecutivo de los actos administrativos registrados en la base del aplicativo interno  por cada  área técnica e incorporados en el aplicativo el notificar con el fin de garantizar que la captura de la informacion sea veraz.                                                                                                                                                                                                                                                                                                                                                                                      </t>
  </si>
  <si>
    <t>1.  Informe bimensual del Jefe del G.I.T. de Correspondencia y Notificaciones a todas las áreas técnicas.                                                                                                                                                                                                                                                                                                                                                                                                             2. Planillas de remisión de actos administrativos de las áreas tecnicas.</t>
  </si>
  <si>
    <t xml:space="preserve">ABOG-PRFI 
Jefe GIT de Via Gubernativa, funcionario encargado de la numeración de actos administrativos y captura en el Notificar y funcionario encargado del Archivo de los expedientes del GIT Via Gubernativa </t>
  </si>
  <si>
    <t>2. Generar el libro radicador de la información incorporada en el aplicativo interno y aplicativo Notificar de todos los actos administrativos expedidos por la Dirección Seccional, con el fin de garantizar que se encuentren capturados una sola vez en dichos aplicativos y se correlacione el físico frente a los aplicativos  con en el fin de evitar que se refleje información inexacta dando cumplimiento al artículo 3 de la Ley 1712 de 2014, Procedimiento PR-FI-0159 Notificación, Comunicación y/o Publicación y de los controles del MECI.</t>
  </si>
  <si>
    <t>Informe trimestral al jefe del G.I.T.  Correspondencia y Notificaciones por parte del rol corregir.</t>
  </si>
  <si>
    <t>AUDITORIA GESTIÓN DOCUMENTAL EN NOTIFICACIONES 
H5
Periodo 
01/01/2016 al 30/06/2017</t>
  </si>
  <si>
    <r>
      <rPr>
        <b/>
        <sz val="12"/>
        <rFont val="Arial"/>
        <family val="2"/>
      </rPr>
      <t>Deficiencias en el control de los soportes de la notificación en el expediente</t>
    </r>
    <r>
      <rPr>
        <sz val="12"/>
        <rFont val="Arial"/>
        <family val="2"/>
      </rPr>
      <t xml:space="preserve">
Verificados los antecedentes de la notificación de los actos administrativos para establecer que los mismos hayan surtido la notificación y ejecutoria dentro de los términos legales, se evidenció que en el expediente PF (…) 4378 no reposan los soportes respectivos de la notificación del acto 636-4808 del 06/09/2016; de igual forma, en el acto administrativo original que reposa en el área de correspondencia y notificaciones, no se observaron las certificaciones de notificación, interposición de recursos, ni de ejecutoria; y de acuerdo con el Registro Único de Procesos de Gestión Jurídica – RUPGJ presenta recurso de reconsideración de fecha 01/02/2017. (Ver anexo 10).
Por otra parte, frente al mismo acto se observó que fue enviado a notificar a dos direcciones diferentes para la misma razón social, donde el enviado a la dirección Calle 50 (…) Antioquia, fue devuelto por causal de devolución de dirección errada y consultado el acto en el Aplicativo Notificar se observa que este acto administrativo presenta prueba de entrega No. 130003488841 en el registro con dirección errada. (Ver anexo 11).
Con lo anterior, se incumple con lo establecido en el artículo 3 de la Ley 1712 de 2014, Procedimiento PR-FI-0159 Notificación, Comunicación y/o Publicación y las actividades de control del MECI.</t>
    </r>
  </si>
  <si>
    <t xml:space="preserve">Debido a deficiencias en los controles de verificación de soportes de la notificación de los actos administrativos, que garanticen que la información y/o constancia de la notificación se encuentre incluida en los expedientes y que las certificaciones del aplicativo contengan información real. </t>
  </si>
  <si>
    <t xml:space="preserve">1. Envío y seguimiento a los documentos soporte al área técnica para ser anexados al expediente respectivo con la información pertinente.                                                                                                                </t>
  </si>
  <si>
    <t xml:space="preserve">Planillas de remisión del aplicativo notificar, evidenciando la devolución de todos los antecedentes de la notificación a las respectivas áreas técnicas y formato FT-FI-2401 con el cual se anexa a los actos administrativos originales los documentos soprte de la notificación (certificación de notificación y ejecutoria) el cual se realizará mediante un informe que contenga el resultado de la revisión efectuada, equivalente al 5%, el cual se realizará bimestral.                                                                                                                                                                                                                                             </t>
  </si>
  <si>
    <t>ABOG-PRFI 
Jefes de la División de Gestión Administrativa y Financiera y  G.I.T. Correspondencia y Notificaciones y fincionarios notificadores.</t>
  </si>
  <si>
    <t>2.  Generar el libro radicador en archivo plano del Aplicativo Notificar, reportando los actos administrativos pendientes por culminar el proceso de notificación,comunicación y/o publicación, a las áreas técnicas que profieren actos administrativos susceptibles de ser notificados y ejecutoriados vía correo electrónico la información relativa a los actos administrativos que despues de 45 días hábiles no hayan sido devueltos correctamente tramitados</t>
  </si>
  <si>
    <t>AUDITORIA GESTIÓN DOCUMENTAL EN NOTIFICACIONES 
H8
Periodo 
01/01/2016 al 30/06/2017</t>
  </si>
  <si>
    <r>
      <rPr>
        <b/>
        <sz val="12"/>
        <rFont val="Arial"/>
        <family val="2"/>
      </rPr>
      <t xml:space="preserve">Deficiencias en la captura y registro de actos administrativos </t>
    </r>
    <r>
      <rPr>
        <sz val="12"/>
        <rFont val="Arial"/>
        <family val="2"/>
      </rPr>
      <t xml:space="preserve">
Verificada la expedición y el registro de los actos administrativos, con el fin de establecer que los mismos hayan surtido la notificación, se evidenció que se presentan errores y/o diferencias entre el acto capturado en el Aplicativo Notificar con el acto efectivamente notificado y que reposa en el expediente, así: 
En la División de Gestión Jurídica, se captura erróneamente en el Aplicativo Notificar el Auto por medio del cual se corrige, aclara o modifica un acto No. 1208 del 26/12/2016 y el acto administrativo notificado, de acuerdo con el expediente, es la Resolución por medio de la cual se resuelve el recurso de Reconsideración No. 601-1208 del 26/12/2016.
Las anteriores situaciones, evidencian incumplimiento del artículo 3 de la Ley 1712 de 2014 en cuanto al principio de Calidad de la Información, actividades de control del MECI y del Procedimiento PR-FI-0159 Notificación, Comunicación y/o Publicación.</t>
    </r>
  </si>
  <si>
    <t xml:space="preserve">Debido a fallas en los controles que permitan identificar diferencias e inconsistencias en la información registrada en los Aplicativos. </t>
  </si>
  <si>
    <t>Revisión y seguimiento al registro de la información captura en el aplicativo notificar contra el físico (mediante el rol recibir acto/detalle) por parte de las areas técnicas de los actos administrativos susceptibles de ser notificados.</t>
  </si>
  <si>
    <t>Informe mensual a las áreas técnicas de las planillas de devolución generadas a través del Aplicativo Notificar con las diferentes causales de devolución.</t>
  </si>
  <si>
    <t>ABOG-PRFI 
Jefes de la División de Gestión Administrativa y Financiera y  G.I.T. Correspondencia y Notificaciones y funcionarios Notificadores.</t>
  </si>
  <si>
    <t>AUDITORIA GESTIÓN DOCUMENTAL EN NOTIFICACIONES 
H9
Periodo 
01/01/2016 al 30/06/2017</t>
  </si>
  <si>
    <r>
      <rPr>
        <b/>
        <sz val="12"/>
        <rFont val="Arial"/>
        <family val="2"/>
      </rPr>
      <t>Deficiencias en el control de la notificación de los actos administrativos</t>
    </r>
    <r>
      <rPr>
        <sz val="12"/>
        <rFont val="Arial"/>
        <family val="2"/>
      </rPr>
      <t xml:space="preserve">
Verificada la oportunidad y celeridad  para la notificación de los actos administrativos a las direcciones indicadas en el acto, el control frente a los actos notificados en el expediente y los tiempos transcurridos entre la fecha de expedición, captura del acto, remisión e introducción al correo, se evidenció que: 1) para un mismo interesado, con dos direcciones en el acto administrativo, no se surte la notificación de manera simultánea; 2) entre la fecha de expedición, captura, generación de la planilla de remisión y planilla de correspondencia en el Aplicativo Notificar, transcurren entre 7 y 58 días hábiles, así: 
1. La Resolución de Decomiso No.636 - 270 del 26/01/2016, obran dentro del acto administrativo, para el interesado identificado con NIT terminado en 362, dos direcciones de notificación, una en la ciudad de Bogotá y otra en Neiva, se envió para notificación por correo, mediante planilla de remisión No. 153 del 26/01/2016, a la Dirección CL 53 (…) URB SANTA CECILIA en la ciudad de Bogotá, la cual presentó certificación de devolución el 28/01/2016 y se procedió a la notificación subsidiaria de aviso en página Web, la cual se surtió el día 09/02/2016. (Ver anexo 18).
Para la otra dirección de la ciudad de Neiva, indicada en el acto administrativo, se envió a notificar el 22/02/2016, después de haber transcurrido 19 días hábiles desde el envío de la primera notificación a la ciudad de Bogotá, y que de acuerdo con la certificación de Inter Rapidísimo cuenta con Prueba de Entrega.
2. Para el expediente PF (…) 1486, se evidencia que para el interesado “Logística (…)”, se fijaron y desfijaron dos Estados, con fechas diferentes, para notificar la misma “Acta de aprehensión No. 03 (…) Polfa del 16/02/2016”, notificación que fue solicitada al área de notificaciones, utilizando el mismo oficio identificado con el No. 01 – 03- 249 – 00795 del 25/02/2016, como consta a folios 15 y 21 del expediente. (Ver anexo 19).
3. La Resolución No. 6165 - 4927 por medio de la cual se revoca un acto administrativo de oficio del 09/09/2016, fue capturado en el Aplicativo Notificar el 09/09/2016, y se envió mediante planilla de remisión 05/10/2016; es decir, 18 días hábiles después de haberse proferido el acto administrativo.
4. Para los siguientes actos, entre la fecha de expedición, captura, generación de la planilla de remisión y planilla de correspondencia en el Aplicativo Notificar, transcurren entre 7 y 58 días hábiles. (Ver anexo 20).
Con lo anterior, se incumple con lo establecido en el artículo 3 de la Ley 1437 de 2011, artículo 3 de la Ley 1712 de 2014, artículo 3 de la Ley 489 de 1998, Procedimiento PR-FI-0159 Notificación, Comunicación y/o Publicación y las actividades de control del MECI.</t>
    </r>
  </si>
  <si>
    <t>Debido a la insuficiencia de controles de revisión de los actos que contienen más de una dirección de notificación para un mismo interesado, como también de las acciones de control que permitan notificar el acto dentro de los términos establecidos, garantizando a las partes o interesados el conocimiento de las actuaciones administrativas con oportunidad y celeridad.</t>
  </si>
  <si>
    <t>1.   Verificación de las direcciones capturadas en el Aplicativo Notificar frente a lo establecido e la parte resolutiva del acto administrativo.                     2. Capacitación a las áreas técnicas sobre la captura y remisión del acto administrativo, tanto físico como lo virtual cumpliendo  lo establecido en el art. 68 de la ley 1437 de 2011, el procedimiento PR-FI-0159 Notificación, Comunicación y/o Publicación, el instructivo IN-FI-0025 y el memorando 09 del 10/01/2018 y de los controles del MECI.</t>
  </si>
  <si>
    <t>Informe bimensual a través de los libros radicadores del aplicativo notificar para realizar seguimiento y autocontrol a los actos administrativos entregados al área para surtir la notificación,, así como también a los registros que se encuentren pendientes de culminar su proceso de notificación,comunicación y/o publicación</t>
  </si>
  <si>
    <t>ABOG-PRFI 
Jefes de la División de Gestión Administrativa y Financiera y  G.I.T. Correspondencia y Notificaciones y funcionarios Notificadores.</t>
  </si>
  <si>
    <t>AUDITORIA GESTIÓN DOCUMENTAL EN NOTIFICACIONES 
H10
Periodo 
01/01/2016 al 30/06/2017</t>
  </si>
  <si>
    <t>Deficiencias en el seguimiento y control de los actos administrativos en trámite de notificación y de la información del Aplicativo Notificar.
Verificado el cumplimiento de las actividades establecidas por la entidad, para el control y seguimiento del trámite de la notificación de los actos administrativos, proferidos dentro de las actuaciones adelantadas en los procesos auditados, se evidenció que en la Dirección Seccional de Aduanas de Cali, se generan parcialmente por parte del funcionario con el rol corregir del Aplicativo Notificar, los reportes trimestrales de los libros radicadores por procesos y su respectivo envío mediante correo electrónico con copia al buzón de conservación, con el fin de culminar con las actividades pendientes para la notificación, comunicación y/o publicación de los actos administrativos.
Así mismo, se denota incumplimiento en la elaboración del formato FT-FI-2403 – “Reporte de actos administrativos pendientes por culminar el procedimiento de notificación y/o ejecutoria en el aplicativo notificar”, vigente desde el 18 de enero de 2017, y por consiguiente deficiencias en el seguimiento y autocontrol al Aplicativo Notificar.
Con lo anterior, se incumple con lo establecido en el artículo 3 de la Ley 1712 de 2014, actividad 58 del Procedimiento PR-FI-0159 “Notificación, comunicación y/o publicación”, Versión 2 (Vigente desde el 30/07/2016 al 17/01/2017) ibídem con la actividad 59 de la Versión 3, del procedimiento en comento, vigente desde el 18/01/2017, el Instructivo IN-FI-0035 – “Seguimiento y Autocontrol Información Aplicativo Notificar”, Resolución No.000159 de 2012 y las actividades de control del MECI.</t>
  </si>
  <si>
    <t xml:space="preserve">Lo anterior, debido deficiencias en el seguimiento y control de los actos administrativos en trámite de Notificación y de la información del Aplicativo Notificar, que garanticen el cumplimiento de las normas y controles definidos en los procedimientos, instructivos y directrices de los Sistemas de Gestión. 
</t>
  </si>
  <si>
    <t>Generar los libros radicadores desde el Aplicativo Notificar  "Reporte de Actos Administrativos pendientes por culminar el procedimietno de notificación" .</t>
  </si>
  <si>
    <t>Informe semestral y diligenciamiento formato FT-FI-2403 y FT-CI-1996 direccionado a los interedsados según lo establece el numeral "4.3. Elaborar informe con el rol corregir del instructivo" IN-FI-0035.</t>
  </si>
  <si>
    <t>ABOG-PRFI 
Despacho Director Seccional de Aduanas de Bogotá</t>
  </si>
  <si>
    <t>AUDITORIA GESTIÓN DOCUMENTAL EN NOTIFICACIONES 
AGN2017015
H17
Periodo 
01/01/2016 al 30/06/2017</t>
  </si>
  <si>
    <t>AGN2017015</t>
  </si>
  <si>
    <r>
      <rPr>
        <b/>
        <sz val="12"/>
        <rFont val="Arial"/>
        <family val="2"/>
      </rPr>
      <t>Deficiencias en la depuración de roles en el Aplicativo Notificar</t>
    </r>
    <r>
      <rPr>
        <sz val="12"/>
        <rFont val="Arial"/>
        <family val="2"/>
      </rPr>
      <t xml:space="preserve">
Verificados los controles frente a la asignación de roles en el Aplicativo Notificar en la Dirección Seccional y la inactivación de los mismos por situaciones administrativas de los funcionarios, se evidenció que:
1. Tres (3) funcionarios identificados con CC No. terminadas en 348, 764 y 390, ubicados actualmente en las Divisiones de Operación Aduanera, Control Viajeros y Control Cambiario, tienen asignados roles denominados: “Notificador, Recibir actos, Notificar Reparto y Notificar Ejecutor”, que son exclusivos del área de documentación, toda vez que los roles de las áreas misionales se circunscriben a los roles de captura y consulta. (Ver anexo 21).
Con lo anterior, se incumple con lo establecido en el Procedimiento PR-SI-0142 “Gestión de Roles de los Sistemas de Información”, Manual de Usuario del Aplicativo Notificar MN – FI – 0025 y las Actividades de Control del MECI.</t>
    </r>
  </si>
  <si>
    <t>Debido a deficiencias en los controles por parte de los responsables involucrados en el procedimiento de asignación de Roles Informáticos y a fallas en el control de revisión y depuración por parte de las áreas responsables, que garanticen la correcta administración de roles en los sistemas informáticos.</t>
  </si>
  <si>
    <t xml:space="preserve">Generar, revisar y realizar seguimiento a los roles de la respectiva Seccional y efectuar  la depuración de roles por parte del Despacho del Director Seccional de Aduanas de Bogotá. </t>
  </si>
  <si>
    <t>Informe mensual a todos los procedimientos productores de actos administrativos, dando cumplimiento al numeral "4,4 Informe de roles" del instructivo IN-FI-0035.</t>
  </si>
  <si>
    <t>AUDITORIA A LA  CONTRATACION  - ACO 2017012
Período 01/01/2017 a 30/06/2017
H10</t>
  </si>
  <si>
    <t>Hallazgo No. 10
Deficiencias en el perfeccionamiento y legalización de los contratos 
En el Contrato 03 002 2017 no se cumple con la constitución de la Garantía relacionada con “Responsabilidad Civil Extracontractual a favor de la DIAN” solicitada conforme al análisis realizado en los Estudios y Documentos Previos, Ítem 10. “Garantías”.
En el Contrato 03-003-2017 se observa:
- Se utilizan formatos no previstos en el procedimiento PR FI 0280, como el FT-FI-2076, FT FI 2064 y FT FI 2065 los cuales corresponden al procedimiento de CMC. 
- La verificación de antecedentes fiscales del futuro contratista es posterior a la firma del contrato.
- No obra la aprobación de la Garantía de Responsabilidad Civil Extracontractual otorgada por el contratista ni el seguimiento por parte del supervisor del contrato.
 - En el documento de aprobación de garantías se refieren términos de vigencia diferentes a las que se establecen en la póliza y en los estudios previos.
En el Contrato 03 004 2017 se evidencia:
- No obran soportes de consulta de antecedentes judiciales, fiscales, ni disciplinarios, de la persona jurídica ni de su representante legal.
 - La garantía de cumplimiento aprobada registra fecha de vigencia anterior a su expedición, aun cuando en las instrucciones de legalización se señala expresamente que esto no sería aceptado.
- La aprobación de la garantía registra observación sobre la necesidad de un ajuste para la cobertura de Calidad y Correcto Funcionamiento, el cual no es evidente en la documentación posterior y para esta misma cobertura se consigna una vigencia que no corresponde con la prevista en la póliza.
 - El supervisor suscribe el Acta de inicio antes de que se expida la comunicación de legalización que lo designa para ejercer funciones de supervisión.
Con lo anterior se incumple el procedimiento PR FI 0291, perfeccionamiento y legalización.</t>
  </si>
  <si>
    <t>Insuficiencia en la implementación de controles de verificación.</t>
  </si>
  <si>
    <t xml:space="preserve">(I) Capacitar a las servidores públicos del Subproceso de adquisición de bienes y servicios de las Direcciones Seccionales, en planeación, gestión de riesgos, seguros y en  los Procedimientos PR FI 0291  “Perfeccionamiento y Legalización de Contratos”  y PR-FI-0292 "Supervisión e Interventoría" y el Manual de Contratación MN-FI- 0013 </t>
  </si>
  <si>
    <t xml:space="preserve">Listado de asistencia, Registro de temas tratados durante la capacitación </t>
  </si>
  <si>
    <t>ABOG-PRFI 
Subdirector de Gestión de Recursos Físicos/Jefe Coordinación de Contratos</t>
  </si>
  <si>
    <t>Revisión mensual de los procesos  de contratación adelantados en el periodo correspondiente, por la Dirección Seccional de Aduanas de Bogotá</t>
  </si>
  <si>
    <t>Informe mensual enviado a la Coordinación de Contratos de la Subdorección de Gestión de Recuross Físicos</t>
  </si>
  <si>
    <t>ABOG-PRFI 
Jefe de la División Financiera y Administrativa de la Dirección seccional de Aduanas de Bogotá</t>
  </si>
  <si>
    <t xml:space="preserve">(II) Socializar hallazgos entre servidores públicos del Subproceso de Adquisiciones Bienes y Servicios de la Dirección Seccional </t>
  </si>
  <si>
    <t xml:space="preserve"> Ayuda de memoria</t>
  </si>
  <si>
    <t>ABOG-PRFI 
Director Seccional/ Jefe Financiera y Administrativa de la Dirección seccional de Aduanas de Bogotá</t>
  </si>
  <si>
    <t>AUDITORIA GESTIÓN DOCUMENTAL EN NOTIFICACIONES 
H12
Periodo 
01/01/2016 al 30/06/2017</t>
  </si>
  <si>
    <r>
      <rPr>
        <b/>
        <sz val="12"/>
        <rFont val="Arial"/>
        <family val="2"/>
      </rPr>
      <t>Actos administrativos pendientes de culminar la notificación y/o ejecutoria.</t>
    </r>
    <r>
      <rPr>
        <sz val="12"/>
        <rFont val="Arial"/>
        <family val="2"/>
      </rPr>
      <t xml:space="preserve">
Verificada la culminación de la notificación, comunicación y/o ejecutoria y la consistencia de la información en el Aplicativo Notificar, en 27 actos administrativos que presentan estado Notificado en el Sistema, se evidenciaron situaciones como:
1. Actos administrativos que cuentan con la certificación de ejecutoria, pero las fechas de ejecutoria no han sido ingresadas al Aplicativo Notificar. (Ver anexo 22).
2. Actos administrativos que se encuentran ejecutoriados, fueron notificados a varios interesados, pero la fecha de ejecutoria no ha sido ingresada en el Aplicativo Notificar a todos los usuarios notificados. (Ver anexo 23). 
3. Acto administrativo donde no se evidencia certificación de notificación, interposición de recursos, ni de ejecutoria en el acto original No. 636- 1533 del 18/04/2016.
4. Desactualización en el estado de la notificación del acto administrativo, de acuerdo al trámite adelantado para su notificación, atendiendo que el Aplicativo Notificar indica que el acto administrativo se encuentra en estado “Capturado en el Área Técnica” Acto No. 707-2079 de fecha 28/07/2016.
Las anteriores situaciones, evidencian incumplimiento del artículo 3 de la Ley 1712 de 2014, actividades de Control del MECI y del Procedimiento PR-FI-0159 Notificación, Comunicación y/o Publicación.</t>
    </r>
  </si>
  <si>
    <t xml:space="preserve">Debido a deficiencias en los controles relacionados con:  revisión de las actividades ejecutadas para asegurar que se han cumplido con las normas y controles definidos en los procedimientos,  la actualización en tiempo real del Aplicativo Notificar, la identificación de diferencias e inconsistencias en la información registrada, y la culminación en el trámite de la notificación de los actos administrativos. </t>
  </si>
  <si>
    <t>Alimentar el aplicativo NOTI20, con las fechas reales de notificacion y ejecutoria en acto administrativo señadado, asignar un funcionario para que  realice la trazabilidad a los actos administrativos recibidos para su notificación.</t>
  </si>
  <si>
    <t xml:space="preserve">Por parte del GIT de  Documentación se debe realizar seguimiento bimensual descargando al libro radicador del aplicativo Noti20 que a su vez se complementara con seguimiento trimestral realizado por el funciomnario que tiene a cargo el rol corregir y acuerdo  al isntructivo IN_FI_0035.     </t>
  </si>
  <si>
    <t>ACAL-PRFI 
GIT Documentación</t>
  </si>
  <si>
    <t>AUDITORIA GESTIÓN DOCUMENTAL EN NOTIFICACIONES 
H13
Periodo 
01/01/2016 al 30/06/2017</t>
  </si>
  <si>
    <r>
      <rPr>
        <b/>
        <sz val="12"/>
        <rFont val="Arial"/>
        <family val="2"/>
      </rPr>
      <t>Dilaciones en la Notificación Subsidiaria</t>
    </r>
    <r>
      <rPr>
        <sz val="12"/>
        <rFont val="Arial"/>
        <family val="2"/>
      </rPr>
      <t xml:space="preserve">
Verificada la oportunidad en el trámite de la notificación de los actos administrativos por parte del área de origen, con respecto a los mecanismos subsidiarios de notificación, una vez agotada la notificación principal, se evidenció que se presentan dilaciones hasta de 49 días hábiles para proceder con la notificación subsidiaria. Lo anterior, se evidencia en los siguientes actos administrativos. (Ver anexo 24).
Con lo anterior, se incumple con lo establecido en el artículo 665 del Decreto 390 de 2016, en los numerales 9, 11 y 13 del artículo 3 de la Ley 1437 de 2011, artículo 3 de la Ley 1712 de 2014, artículo 3 de la Ley 489 de 1998, Procedimiento PR-FI-0159 Notificación, Comunicación y/o Publicación, y las Actividades de Control del MECI,</t>
    </r>
  </si>
  <si>
    <t xml:space="preserve">Debido a fallas en los controles dentro del proceso, que garanticen que los actos administrativos se notifiquen con oportunidad y celeridad, en cumplimiento de los principios de la administración pública. </t>
  </si>
  <si>
    <t>Realizar mayores autocontroles  y seguimiento a los actos administrativos proferidos, sean de trámite o de fondo para establecer su debida y oportuna notificación. Dejando como evidencia actas de seguimiento y acuerdos de evacuación y controles</t>
  </si>
  <si>
    <t xml:space="preserve">En cumplimiento de lo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es correcta.2.-  En caso positivo, osea que la dirección es correcta,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citada en el acto frente a la establecida en la investigación, MAXIMO, al día siguiente de recibido la información , el funcionario debe enviar correo al GIT de Secretaría con copia al de Documentación, informando que se cometió un error e indicando la dirección correcta a la que debe ser enviado el acto amdinistrativo.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un control mensual a los actos administrativos proferidos, verificando la oportunidad y debida notificacion . Evidencia Seguimiento   </t>
  </si>
  <si>
    <t>ACAL-PRFI 
Jefe GIT y Grupo informal Operativo de la Division Gestion de Fiscalizacion Aduanera</t>
  </si>
  <si>
    <t>AUDITORIA GESTIÓN DOCUMENTAL EN NOTIFICACIONES 
H14
Periodo 
01/01/2016 al 30/06/2017</t>
  </si>
  <si>
    <r>
      <rPr>
        <b/>
        <sz val="12"/>
        <rFont val="Arial"/>
        <family val="2"/>
      </rPr>
      <t>Fallas en el control de revisión de los actos administrativos devueltos por dirección errada por parte del área técnica</t>
    </r>
    <r>
      <rPr>
        <sz val="12"/>
        <rFont val="Arial"/>
        <family val="2"/>
      </rPr>
      <t xml:space="preserve">
Verificadas las devoluciones de correo de la empresa de mensajería expresa con causal de la devolución dirección errada, se evidenció que se presentan deficiencias en el control de revisión de la dirección para establecer si efectivamente el acto administrativo fue enviado a una dirección que no corresponde con la registrada en el RUT o si procede la Notificación Subsidiaria por publicación del aviso en Página WEB. De igual forma, se generan desgastes administrativos y costos por actos notificados con prueba de entrega, enviándose a notificar a otra dirección que presenta devolución de correo, así:
1. En el expediente PF (…) 1045, la resolución de decomiso No. 1477 del 14/04/2016, ordena notificar a Nancy (…) en calidad de Destinatario, a la dirección del RUT BRR MERCADO (…); la empresa de mensajería expresa realiza devolución de correo por causal de devolución dirección errada el 27/04/2016; y verificada la Dirección del RUT del destinatario, se constató que no existe error en la dirección consignada en el acto administrativo, por lo que la entidad debía proceder a la Notificación Subsidiaria de Publicación del aviso en Página Web, la cual no ha sido realizada. (Ver anexo 25).
De igual forma, en el expediente no se evidenció la prueba de entrega del acto de la empresa de mensajería expresa, recibida en la División de Gestión Jurídica, como consta en la planilla, atendiendo que el expediente se encuentra en esta área, porque cursaba un recurso de reconsideración contra la resolución de decomiso.
2. La Resolución de decomiso de mercancía No. 636 – 1650 del 21/04/2016, mediante planilla de remisión No. 799 del 22/04/2016, se envía a notificar por correo a dos direcciones para el interesado Narváez (…), con NIT terminado en 599, la dirección del RUT CL 72 (…) BRR FLORALIA - Cali, presentó prueba de acuse de recibo No. 130003183905 y la enviada a la dirección a la CRA 9 (…) - Cali, fue devuelta al área técnica con planilla No. 404 del 11/05/2016, por causal de dirección errada. Con Planilla de remisión No. 989 del 20/05/2016, se solicita nuevamente la notificación por correo a la dirección CRA 9 (…), de la cual existía una devolución por dirección errada; es decir, no se procedió a verificar si procedía la notificación subsidiaria de aviso en página web, enviándose por segunda vez a notificar por correo a la misma dirección, donde la empresa de mensajería nuevamente lo devuelve por la misma causal. (Ver anexo 26).
Finalmente, mediante planilla de remisión No. 1085 del 03/06/2016, se solicita la notificación por aviso en página web, para quedar notificado efectivamente el acto administrativo en mención el día 04/06/2016.
3. Acto administrativo devuelto por dirección errada por la empresa de mensajería, y revisada la dirección establecida en el RUT se evidencia que el nombre del corregimiento no corresponde, indicándose Abonuco y lo correcto es Obonuco. De igual forma, se presenta diferencias entre el encabezado del acto – Datos Generales y el Resuelve, donde el nombre del transportador no corresponde, Acto No. 636-1806 del 27/04/2016.
Con lo anterior, se incumple con lo establecido en los numerales 1, 9,11 y 13 del artículo 3 de la Ley 1437 de 2011, Artículo 3 de la Ley 1712 de 2014, artículo 3 de la Ley 489 de 1998 y en las Actividades de Control del MECI, </t>
    </r>
  </si>
  <si>
    <t xml:space="preserve">Debido a las deficiencias en los controles de revisión de los actos administrativos devueltos por la empresa de mensajería, que garanticen a las partes o interesados, el conocimiento de las actuaciones administrativas adelantadas en los procesos.  </t>
  </si>
  <si>
    <t>Realizar permanentes autocontroles, revisión y seguimiento a todos los actos administrativos proferidos, para verificar su debida diligenciamiento de cada uno de los datos de los vinculados, así como su correcta  y oportuna notificación. Además de verificar que la forma de notificación corresponda a la contemplada en la norma, de acuerdo a las circunstancias particulares que se presentan. Dejar actas de trabajo con acuerdos de evacuación y control.</t>
  </si>
  <si>
    <t xml:space="preserve">En cumplimiento de los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y demás datos del acto amdinistrativo son  correctos.2.-  En caso positivo, osea que la dirección y otros datos son correctos ,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y/o algún otro dato del acto administrativo  frente a la establecida en la investigación, MAXIMO, al día siguiente de recibido la información , el funcionario debe enviar correo al GIT de Secretaría con copia al de Documentación, informando que se cometió un error e indicando la dirección y/o dato correcto al  que debe ser enviado el acto administrativo.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controles bimensuales equivalentes al 5% de las devolucones presentadas, de los actos administrativos proferidos, verificando la oportunidad y debida notificacion . Evidencia Seguimiento  </t>
  </si>
  <si>
    <t>Realizar control y seguimiento en la entrega oportuna por parte del GIT de Secretaria de los actos devueltos por el correo mediante planilla de remision, asi como de la entrega por parte del funcionario dejando constancia en la Guia de devolucion, su firma, fecha y hora para su notificacion subsidiria</t>
  </si>
  <si>
    <t xml:space="preserve">En cumplimiento de los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y demás datos del acto amdinistrativo son  correctos.2.-  En caso positivo, osea que la dirección y otros datos son correctos ,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y/o algún otro dato del acto administrativo  frente a la establecida en la investigación, MAXIMO, al día siguiente de recibido la información , el funcionario debe enviar correo al GIT de Secretaría con copia al de Documentación, informando que se cometió un error e indicando la dirección y/o dato correcto al  que debe ser enviado el acto administrativo.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controles bimensuales equivalentes al 5% de las devolucones presentadas, de los actos administrativos proferidos, verificando la oportunidad y debida notificacion . Evidencia Seguimiento  </t>
  </si>
  <si>
    <t>ACAL-PRFI 
GIT de Secretaria</t>
  </si>
  <si>
    <t>Realizar el registro de los actos administrativos y correspondencia a notificar en el aplicativo preservando la calidad, veracidad y oportunidad de la informacion, minimizando el desgaste administrativo por errores de digitacion y por ende demoras en el proceso de notificacion.</t>
  </si>
  <si>
    <t>ACAL-PRFI 
Jefe GIT de Secretaria y Jefe Grupo Informal Operativo</t>
  </si>
  <si>
    <t>AUDITORIA GESTIÓN DOCUMENTAL EN NOTIFICACIONES 
H15
Periodo 
01/01/2016 al 30/06/2017</t>
  </si>
  <si>
    <r>
      <rPr>
        <b/>
        <sz val="12"/>
        <rFont val="Arial"/>
        <family val="2"/>
      </rPr>
      <t xml:space="preserve">Demoras en la solicitud y en el seguimiento a la gestión de notificación </t>
    </r>
    <r>
      <rPr>
        <sz val="12"/>
        <rFont val="Arial"/>
        <family val="2"/>
      </rPr>
      <t xml:space="preserve">
Verificada la gestión de notificación de los actos administrativos que son objeto de delegación a las Direcciones Seccionales para que se surta la Notificación Personal y en su defecto la subsidiaria, se evidenciaron demoras en la solicitud y en el seguimiento a la gestión de notificación, con dilaciones hasta de 3 meses para que se lleve a cabo la notificación del acto administrativo, así: 
• El Acta de Aprehensión No.707–1629 del 28/06/2016, se envió para notificación personal a la interesada (…) en la ciudad de Medellín, observándose en el Aplicativo Notificar planilla de remisión del 08/07/2016 y un mes después, mediante oficio electrónico No. 1938 del 25/08/2016, se solicitó al GIT Documentación de Medellín, que se notificara personalmente a la interesada. De forma posterior, mediante correo electrónico del 28/09/2016, el funcionario notificador de la Dirección Seccional de Aduanas de Cali, solicita información sobre el estado de la notificación del acta, la cual según se registra en el Aplicativo Notificar, se surtió el día 06/10/2016. (Ver anexo 27).
Con lo anterior, se incumple con lo establecido en los numerales 1, 9,11 y 13 del artículo 3 de la Ley 1437 de 2011, artículo 3 de la Ley 1712 de 2014, artículo 3 de la Ley 489 de 1998, Procedimiento PR-FI-0159 Notificación, Comunicación y/o Publicación y las Actividades de Control del MECI,</t>
    </r>
  </si>
  <si>
    <t xml:space="preserve">Debido a fallas en los controles sobre las notificaciones personales de los actos administrativos que deban surtirse con delegación en otras Direcciones Seccionales, para que el desarrollo de la notificación se realice bajo el principio de celeridad procesal. </t>
  </si>
  <si>
    <t>Asignación de  un funcionario para realizar las labor de notificacion personal y hacerle seguimiento permanente y requerir a la seccional competente indique el estado del proceso.</t>
  </si>
  <si>
    <t xml:space="preserve">Para realizar la notificación personal delegadas por otras seccionales hay asignado un funcionario el cual lleva una base en excel donde registra los actos desde su recibo hasta la remisión del acto debdamente notificado a la seccional correspondiente  y en forma permanente se envian correos solicitando el estado en el que va la notificación, presentara un informe bimensual al jefe de GIT de Notificaciones donde se establesca el estado de cada acto administrativo. </t>
  </si>
  <si>
    <t>AUDITORIA GESTIÓN DOCUMENTAL EN NOTIFICACIONES 
H16
Periodo 
01/01/2016 al 30/06/2017</t>
  </si>
  <si>
    <r>
      <rPr>
        <b/>
        <sz val="12"/>
        <rFont val="Arial"/>
        <family val="2"/>
      </rPr>
      <t>Deficiencias en el seguimiento y control de los actos administrativos en trámite de notificación y de la información del Aplicativo Notificar.</t>
    </r>
    <r>
      <rPr>
        <sz val="12"/>
        <rFont val="Arial"/>
        <family val="2"/>
      </rPr>
      <t xml:space="preserve">
Verificado el cumplimiento de las actividades establecidas por la entidad, para el control y seguimiento del trámite de la notificación de los actos administrativos, proferidos dentro de las actuaciones adelantadas en los procesos auditados, se evidenció que en la Dirección Seccional de Aduanas de Cali, se generan parcialmente por parte del funcionario con el rol corregir del Aplicativo Notificar, los reportes trimestrales de los libros radicadores por procesos y su respectivo envío mediante correo electrónico con copia al buzón de conservación, con el fin de culminar con las actividades pendientes para la notificación, comunicación y/o publicación de los actos administrativos.
Así mismo, se denota incumplimiento en la elaboración del formato FT-FI-2403 – “Reporte de actos administrativos pendientes por culminar el procedimiento de notificación y/o ejecutoria en el aplicativo notificar”, vigente desde el 18 de enero de 2017, y por consiguiente deficiencias en el seguimiento y autocontrol al Aplicativo Notificar.
Con lo anterior, se incumple con lo establecido en el artículo 3 de la Ley 1712 de 2014, actividad 58 del Procedimiento PR-FI-0159 “Notificación, comunicación y/o publicación”, Versión 2 (Vigente desde el 30/07/2016 al 17/01/2017) ibídem con la actividad 59 de la Versión 3, del procedimiento en comento, vigente desde el 18/01/2017, el Instructivo IN-FI-0035 – “Seguimiento y Autocontrol Información Aplicativo Notificar”, Resolución No.000159 de 2012 y las actividades de control del MECI.</t>
    </r>
  </si>
  <si>
    <t>En los meses de enero y julio de cada año generar los libros radicadores para ser enviados a las áreas,  para su depuración y con base en dicha depuracion generar  el formato FT-FI-2403 para remitir a nivel Central.</t>
  </si>
  <si>
    <t>Trimestralmene se  generaran los libros radicadores para ser enviados a las áreas,  para su depuración y con base en dicha depuracion generar  el formato FT-FI-2403 para remitir a nivel Central. Las áreas deberán remitir trimestralmente al responsable del rol corregir, los libros radicadores con las observaciones de las actuacones administrativas que por situación técnica no les es posible corregir, para que a su vez sean remitidos a la Coordinación de Notificaciones del Nivel Central, para su correspondiente depuración.</t>
  </si>
  <si>
    <t>ACAL-PRFI 
Responsable rol corregir</t>
  </si>
  <si>
    <t>AUDITORIA GESTIÓN DOCUMENTAL EN NOTIFICACIONES 
H17
Periodo 
01/01/2016 al 30/06/2017</t>
  </si>
  <si>
    <r>
      <rPr>
        <b/>
        <sz val="12"/>
        <rFont val="Arial"/>
        <family val="2"/>
      </rPr>
      <t>Deficiencias en la depuración de roles en el Aplicativo Notificar</t>
    </r>
    <r>
      <rPr>
        <sz val="12"/>
        <rFont val="Arial"/>
        <family val="2"/>
      </rPr>
      <t xml:space="preserve">
Verificados los controles frente a la asignación de roles en el Aplicativo Notificar en la Dirección Seccional y la inactivación de los mismos por situaciones administrativas de los funcionarios, se evidenció lo siguiente:
1. Tres (3) funcionarios identificados con CC No. terminadas en 260, 930 y 078, ubicados actualmente en las Divisiones de Gestión de Operación Aduanera y de Fiscalización, tienen asignados roles denominados: “Notificar Ejecutor, Notificar Notificador, Notificar Reparto y Notificar Recibir Acto”, que son exclusivos del área de documentación, toda vez que los roles de las áreas misionales se circunscriben a los roles de captura y consulta. (Ver anexo 28).
Con lo anterior, se incumple con lo establecido en el Procedimiento PR-SI-0142 “Gestión de Roles de los Sistemas de Información”, Manual de Usuario del Aplicativo Notificar MN-FI-0025 y las Actividades de Control del MECI.</t>
    </r>
  </si>
  <si>
    <t xml:space="preserve">Debido a deficiencias en los controles por parte de los responsables involucrados en el procedimiento de asignación de Roles Informáticos y a fallas en el control de revisión y depuración por parte de las áreas responsables, que garanticen la correcta administración de roles en los sistemas informáticos. </t>
  </si>
  <si>
    <t xml:space="preserve">Generar mensualmente el listado de roles del aplicativo NOTIFICAR, para ser remitidos a las áreas, para que se realice la actualización de los roles del aplicativo por parte de las mismas. </t>
  </si>
  <si>
    <t xml:space="preserve">El responsable del rol Corregir generara mensualmente el listado de roles del aplicativo NOTIFICAR, y lo remitira a las áreas, para que se realice la actualización de los roles del aplicativo por parte del Jefe de la Dependencia, quien solicitará mediante el formato 1639  a soporte TIC la inactivación del rol exclusivo del área de Documentación que no deba tener el funcionario, lo cual sera verificado en el reporte de roles del mes siguiente. </t>
  </si>
  <si>
    <t>ACAL-PRFI 
Responsable del rol corregir</t>
  </si>
  <si>
    <t>AUDITORIA GESTIÓN DOCUMENTAL EN NOTIFICACIONES 
H18
Periodo 
01/01/2016 al 30/06/2017</t>
  </si>
  <si>
    <r>
      <rPr>
        <b/>
        <sz val="12"/>
        <rFont val="Arial"/>
        <family val="2"/>
      </rPr>
      <t>Actos administrativos sin constancia de ejecutoria</t>
    </r>
    <r>
      <rPr>
        <sz val="12"/>
        <rFont val="Arial"/>
        <family val="2"/>
      </rPr>
      <t xml:space="preserve">
Verificada la notificación, comunicación y/o ejecutoria de la muestra seleccionada de actos administrativos proferidos por las Divisiones de Gestión de Liquidación y Jurídica, con el fin de determinar que éstas se hayan surtido dentro de los términos establecidos, se evidenció demoras en la ejecutoria de los actos y ausencia e incoherencia de la certificación de interposición o no de recursos, así:
1. Actos administrativos frente a los cuales el contribuyente no interpuso recurso, encontrándose sin ejecutoria tanto el acto administrativo en físico como en el Aplicativo Notificar. Situación evidenciada para los siguientes casos. (Ver anexo 29).
2. Actos administrativos con notificación internacional, que presentan estado “Notificado” en el Aplicativo Notificar, respecto de los cuales se evidenció que la notificación fue realizada en las fechas 20/07/2016, 14/02/2017, 06/03/2017, 03/04/2017 y 22/06/2017, y frente a los mismos no se presentó recursos en sede administrativa; sin embargo, los actos se encuentran sin ejecutoria en el Aplicativo. Situación evidenciada en los actos. (Ver anexo 30). 
3. Actos administrativos frente a los cuales no se evidenció la certificación de interposición o no de recursos. Situación evidenciada para los siguientes casos. (Ver anexo 31).
4. Fecha de certificación de interposición de recursos en el acto administrativo en físico que no corresponde con la fecha de radicación del recurso por parte del interesado. Situación evidenciada en el siguiente caso: Resolución Sanción 116 del 14/04/2016, NIT terminado en 128 consta certificación de interposición del recurso de fecha 02/06/2016, lo que no corresponde con la fecha de interposición del recurso de reposición del 02/05/2016, como consta en los folios 56 al 59 del expediente. (Ver anexo 31).
Con lo anterior, se incumple con lo establecido artículo 3 de la Ley 1712 de 2014,  Procedimiento PR-FI-0159 Notificación, Comunicación y/o Publicación, artículo 829 del Estatuto Tributario y las actividades de control del MECI; </t>
    </r>
  </si>
  <si>
    <t xml:space="preserve">Debido a fallas en los controles de  seguimiento de actividades ejecutadas para asegurar que se han cumplido con las normas y controles definidos, que garanticen que los actos administrativos notificados cuenten con su respectiva ejecutoria y que las certificaciones expedidas de interposición de recursos correspondan a la realidad. </t>
  </si>
  <si>
    <t xml:space="preserve">Revisar mensualmente el 5% del total de las ejecutorias realizadas en el mes anterior, para verificar que se haya descargado la notificación y ejecutoria por el aplicativo notificar. </t>
  </si>
  <si>
    <t xml:space="preserve">Documento que contenga el resultado de la revisión efectuada, equivalente al 5% </t>
  </si>
  <si>
    <t>IBOG-PRFI 
Jefe G.I.T. Documentación</t>
  </si>
  <si>
    <t>AUDITORIA GESTIÓN DOCUMENTAL EN NOTIFICACIONES 
H19
Periodo 
01/01/2016 al 30/06/2017</t>
  </si>
  <si>
    <r>
      <rPr>
        <b/>
        <sz val="12"/>
        <rFont val="Arial"/>
        <family val="2"/>
      </rPr>
      <t>Desactualización de la información registrada en el Aplicativo Notificar</t>
    </r>
    <r>
      <rPr>
        <sz val="12"/>
        <rFont val="Arial"/>
        <family val="2"/>
      </rPr>
      <t xml:space="preserve">
Verificada la consistencia de la información reflejada en el Aplicativo Notificar, se evidenció que se presenta desactualización en el estado de los actos administrativos de acuerdo al trámite, situaciones observadas, así:
1. Acto administrativo que cuenta con certificación de no interposición de recursos, presentando estado ejecutoriado en físico y estado Notificado en el Aplicativo Notificar. Situación evidenciada en el siguiente caso. (Ver anexo 32). 
2. Resoluciones que fallan los recursos sin ejecutoria en el aplicativo Notificar, las cuales fueron proferidas para los siguientes actos. (Ver anexo 32). 
Las anteriores situaciones, evidencian incumplimiento del artículo 3 de la Ley 1712 de 2014, actividades de control del MECI y del Procedimiento PR-FI-0159 Notificación, Comunicación y/o Publicación.</t>
    </r>
  </si>
  <si>
    <t xml:space="preserve">Debido a deficiencias en los controles relacionados con: la revisión de las actividades ejecutadas para asegurar que se han cumplido con las normas y controles definidos, la identificación de diferencias e inconsistencias en la información registrada y actualización en tiempo real del Aplicativo Notificar. </t>
  </si>
  <si>
    <t>AUDITORIA GESTIÓN DOCUMENTAL EN NOTIFICACIONES 
H20
Periodo 
01/01/2016 al 30/06/2017</t>
  </si>
  <si>
    <r>
      <rPr>
        <b/>
        <sz val="12"/>
        <rFont val="Arial"/>
        <family val="2"/>
      </rPr>
      <t>Dilaciones en la Notificación Subsidiaria</t>
    </r>
    <r>
      <rPr>
        <sz val="12"/>
        <rFont val="Arial"/>
        <family val="2"/>
      </rPr>
      <t xml:space="preserve">
Verificada la oportunidad en el trámite de la notificación de los actos administrativos por parte del área de origen, con respecto a los mecanismos subsidiarios de notificación una vez agotada la notificación principal, se evidenció que se presentan dilaciones entre 15 y 70 días hábiles para proceder con la notificación subsidiaria. Lo anterior, se evidencia en los siguientes actos administrativos. (Ver anexo 33).
Con lo anterior, se incumple con lo establecido en el artículo 568 del Estatuto Tributario, numerales 9,11 y 13 del artículo 3 de la Ley 1437 de 2011, artículo 3 de la Ley 1712 de 2014, Procedimiento PR-FI-0159 Notificación, Comunicación y/o Publicación y Actividades de Control del MECI.</t>
    </r>
  </si>
  <si>
    <t xml:space="preserve"> Lo anterior, debido a deficiencias en los controles de revisión de actos devueltos por la empresa de mensajería, que garanticen que los actos administrativos sean notificados con oportunidad y celeridad dentro del proceso. </t>
  </si>
  <si>
    <t>1, Realizar Retroalimentación sobre los procedimientos PR-FI-0159 Y PR-FI-0157.                                                        2, Generar mensualmente el libro radicador del Aplicativo Notificar, con el fin de realizar seguimiento a los actos que se encuentren pendientes de notificar,  y elaborar y presentar documento con los resultados  al jefe de la División; en cumplimiento del instructivo IN_FI_0035.</t>
  </si>
  <si>
    <t>1. Registro en el formato 1674, libros radicadores e informe semestral.                  2. documento que contenga el resultado del seguimiento efectuado. (6 por cada División)</t>
  </si>
  <si>
    <t>IBOG-PRFI 
Jefes de la Divisiones de Gestión de Liquidación, Fiscalización Personas Jurídicas, Fiscalización Personas Naturales, Jurídica</t>
  </si>
  <si>
    <t>AUDITORIA GESTIÓN DOCUMENTAL EN NOTIFICACIONES 
H21
Periodo 
01/01/2016 al 30/06/2017</t>
  </si>
  <si>
    <r>
      <rPr>
        <b/>
        <sz val="12"/>
        <rFont val="Arial"/>
        <family val="2"/>
      </rPr>
      <t>Demora en el envío del acto administrativo para su notificación</t>
    </r>
    <r>
      <rPr>
        <sz val="12"/>
        <rFont val="Arial"/>
        <family val="2"/>
      </rPr>
      <t xml:space="preserve">
Verificado el cumplimiento de los plazos en la entrega del acto administrativo por parte del área de origen al área de documentación y/o notificaciones, se evidenció que se presentan demoras entre las fechas de generación, la captura del acto en el área técnica y la generación de la planilla de remisión para su envío al área de notificaciones, transcurriendo hasta 32 días hábiles. Situación evidenciada en los siguientes actos. (Ver anexo 34).
Con lo anterior, se incumple con lo establecido numerales 9,11 y 13 del artículo 3 de la Ley 1437 de 2011, artículo 3 de la Ley 1712 de 2014, artículo 3 de la Ley 489 de 1998, Procedimiento PR-FI-0159 Notificación, Comunicación y/o Publicación y las Actividades de Control del MECI. </t>
    </r>
  </si>
  <si>
    <t>Debido a deficiencias en los controles para que el trámite de la notificación de los actos administrativos se realice una vez éstos sean proferidos, garantizando a los contribuyentes el conocimiento de las actuaciones administrativas con oportunidad y celeridad.</t>
  </si>
  <si>
    <t>1. Realizar Retroalimentación sobre los procedimientos PR-FI-0159 Y PR-FI-0157.                                                      2. Generar mensualmente el libro radicador del Aplicativo Notificar, con el fin de realizar seguimiento a los actos que se encuentren pendientes de notificar,  y elaborar y presentar documento con los resultados  al jefe de la División; en cumplimiento del instructivo IN_FI_0035.</t>
  </si>
  <si>
    <t>1.  Registro en el formato 1674.                 2. documento que contenga el resultado del seguimiento efectuado. (6 por cada División)</t>
  </si>
  <si>
    <t>AUDITORIA GESTIÓN DOCUMENTAL EN NOTIFICACIONES 
H22
Periodo 
01/01/2016 al 30/06/2017</t>
  </si>
  <si>
    <r>
      <rPr>
        <b/>
        <sz val="12"/>
        <rFont val="Arial"/>
        <family val="2"/>
      </rPr>
      <t>Deficiencias en el cumplimiento de requisitos que deben contener los actos administrativos para su notificación</t>
    </r>
    <r>
      <rPr>
        <sz val="12"/>
        <rFont val="Arial"/>
        <family val="2"/>
      </rPr>
      <t xml:space="preserve">
Verificado el cumplimiento de los requisitos mínimos que deben contener los actos administrativos que fueron notificados, se evidenció que:
• En el expediente ND (…) 2107 del Contribuyente (…), el acto administrativo Liquidación Oficial de Aforo No. (…) del 26/02/2016, en el anexo explicativo a partir de la hoja No. 2 y hasta la hoja No. 8 en el epígrafe se consigna número de expediente y nombre del contribuyente que no corresponde con el del proceso, de la siguiente forma: expediente ND (…) 1636 del contribuyente (…). (Ver anexo 36).
• Expediente IK (…) 2243 a folio 58, en el literal 3 del anexo explicativo de la Resolución Sanción (…) del 15/03/2017 ordena notificar al contribuyente (…), señalando dos NIT diferentes, donde uno de ellos no corresponde a la sociedad objeto de notificación del acto administrativo. (Ver anexo 37).
• Expediente IH (…) 00107, en el acto administrativo Resolución Sanción 900001 del 13 de enero de 2017, se evidencia que la segunda hoja no incluye en el encabezado el objeto por el cual se expide el acto correspondiente con su respectivo número y fecha; asimismo, en la hoja donde se encuentra la firma del funcionario que lo profiere no contiene parte del texto del mismo. (Ver anexo 38).
Las anteriores situaciones, evidencian incumplimiento del Memorando 390 de 2013 “Requisitos Mínimos que debe contener un acto administrativo susceptible de Notificación y/o Comunicación”, y las Actividades de Control del MECI.</t>
    </r>
  </si>
  <si>
    <t>Debido a fallas en los controles de revisión, que garanticen que todos los actos administrativos expedidos cumplen con las condiciones establecidas y se identifiquen diferencias e inconsistencias en la información registrada en ellos.</t>
  </si>
  <si>
    <t>Revisar mensual y aleatoriamente el 3% del total de los actos administrativos generados en la dependencia previo envío a notificar, para garantizar que los actos cumplan con los requisitos mínimos para notificarse</t>
  </si>
  <si>
    <t>Informe de la revisión efectuada, (6 por cada División )</t>
  </si>
  <si>
    <t>IBOG-PRFI Jefes de la Divisiones de Gestión de Liquidación, Fiscalización Personas Jurídicas, Fiscalización Personas Naturales, Jurídica y los respectivos Jefes de Grupo Interno de Trabajo.</t>
  </si>
  <si>
    <t>AUDITORIA GESTIÓN DOCUMENTAL EN NOTIFICACIONES 
H23
Periodo 
01/01/2016 al 30/06/2017</t>
  </si>
  <si>
    <r>
      <rPr>
        <b/>
        <sz val="12"/>
        <rFont val="Arial"/>
        <family val="2"/>
      </rPr>
      <t>Deficiencias en el seguimiento y control de los actos administrativos en trámite de notificación y de la información del Aplicativo Notificar.</t>
    </r>
    <r>
      <rPr>
        <sz val="12"/>
        <rFont val="Arial"/>
        <family val="2"/>
      </rPr>
      <t xml:space="preserve">
Verificado el cumplimiento de las actividades establecidas por la entidad, para el control y seguimiento del trámite de la notificación de los actos administrativos proferidos dentro de las actuaciones adelantadas en los procesos auditados, se evidenció que en la Dirección Seccional de Impuestos de Bogotá no se está generando por parte del funcionario con el rol corregir del Aplicativo Notificar, los reportes trimestrales de los libros radicadores por procesos y su respectivo envío mediante correo electrónico con copia al buzón de conservación, con el fin de culminar con las actividades pendientes para la notificación, comunicación y/o publicación de los actos administrativos.
Así mismo, si bien el funcionario con el rol corregir viene reportando a la Coordinación de Notificaciones los informes relacionados con el seguimiento al proceso de notificación, comunicación y/o ejecutoria de los actos administrativos, se denota incumplimiento en la utilización del formato FT-FI-2403 “Reporte de actos administrativos pendientes por culminar el procedimiento de notificación y/o ejecutoria en el aplicativo notificar”, vigente desde el 18 de enero de 2017.
Con lo anterior, se incumple con el artículo 3 de la Ley 1712 de 2014, actividad 58 del Procedimiento PR-FI-0159 “Notificación, comunicación y/o publicación”, Versión 2 (Vigente desde el 30/07/2016 al 17/01/2017) ibídem con la actividad 59 de la Versión 3, del procedimiento en comento, vigente desde el 18 de enero de 2017, el Instructivo IN-FI-0035 “Seguimiento y Autocontrol Información Aplicativo Notificar”, Resolución No. 000159 de 2012 y las actividades de control del MECI. </t>
    </r>
  </si>
  <si>
    <t xml:space="preserve">Lo anterior, debido deficiencias en el seguimiento y control de los actos administrativos en trámite de notificación y de la información del Aplicativo Notificar, que garanticen el cumplimiento de las normas y controles definidos en los procedimientos, instructivos y directrices del Sistema de Gestión de Calidad. 
</t>
  </si>
  <si>
    <t>Revisar trimestralmente el cumplimiento de la actividad 59 del procedimiento PR-FI-0159 y el diligenciamiento del formato FT-FI-2403</t>
  </si>
  <si>
    <t>Documento que contenga el resultado de la verificación</t>
  </si>
  <si>
    <t>IBOG-PRFI Despacho Director(a) Seccional</t>
  </si>
  <si>
    <t>AUDITORIA GESTIÓN DOCUMENTAL EN NOTIFICACIONES 
H24
Periodo 
01/01/2016 al 30/06/2017</t>
  </si>
  <si>
    <r>
      <rPr>
        <b/>
        <sz val="12"/>
        <rFont val="Arial"/>
        <family val="2"/>
      </rPr>
      <t>Deficiencias en la depuración de roles en el Aplicativo Notificar</t>
    </r>
    <r>
      <rPr>
        <sz val="12"/>
        <rFont val="Arial"/>
        <family val="2"/>
      </rPr>
      <t xml:space="preserve">
Verificados los controles frente a la asignación de roles en el Aplicativo Notificar en la Dirección Seccional y la inactivación de los mismos por situaciones administrativas de los funcionarios, se evidenció que: Dos (2) funcionarios identificados con CC No terminadas en 374 y 742 ubicados actualmente en la División de Gestión de Recaudo, tienen asignado el Rol denominado “Notificar Notificador”, que es exclusivo del área de documentación, toda vez que los roles de las áreas misionales se circunscriben a los roles de captura y consulta. (Ver anexo 39).
Con lo anterior, se incumple con lo establecido en el Procedimiento PR-SI-0142 “Gestión de Roles de los Sistemas de Información”, Manual de Usuario del Aplicativo Notificar MN-FI-0025 y las Actividades de Control del MECI. </t>
    </r>
  </si>
  <si>
    <t>Lo anterior, debido a deficiencias en los controles por parte de los responsables involucrados en el procedimiento de asignación de Roles Informáticos y a fallas en el control de revisión y depuración por parte de las áreas responsables, que garanticen la correcta administración de roles en los sistemas informáticos.</t>
  </si>
  <si>
    <t>Realizar trimestralmente la depuración de los roles del Aplicativo Notificar, en las dependencias auditadas. De acuerdo con las actividades 16 y 17 del procedimiento PS-SI-0142</t>
  </si>
  <si>
    <t>Documento que contenga el resultado de la Depuración (2 por cada División)</t>
  </si>
  <si>
    <t xml:space="preserve">IBOG-PRFI Jefes de la Divisiones de Gestión de Liquidación, Fiscalización Personas Jurídicas, Fiscalización Personas Naturales, Jurídica y los respectivos Jefes de Grupo Interno de Trabajo Y rol corregir del Aplicativo Notificar. </t>
  </si>
  <si>
    <t>AUDITORIA TRÁMITES MANUALES Y/O DE CONTINGENCIAS
ATM 2015002
H13
Periodo
01/01/2013 al 30/04/2015</t>
  </si>
  <si>
    <t>ATM 2015002</t>
  </si>
  <si>
    <t>Resoluciones Pendientes de Ejecutoria en Notificar
En la Revisión de  Documental de los Registros del Libro Radicador del Aplicativo NOTIFICAR  de las Resoluciones con Códigos Nos. 622, 624, 627, 647, 649, 673, 6117 de los años 2013, 2014, y 2015, Fallos de Recursos de Reconsideración, se observó que están pendiente actualización en la inclusión en el sistema la fecha de ejecutoria de Resoluciones que agotan la instancia administrativa y que por ende quedan en firme; esta situación se evidencia de la siguiente manera: año 2013 numero de  Resoluciones 258; año 2014 Resoluciones 389  y año 2015 Resoluciones 32, por lo  cual al no estar  finalizada la actuación del Notificar se impide la migración de Gestor a Obligación Financiera.  
Lo anterior,  requiere una labor de coordinación y verificación entre el Grupo de   Documentación y  Secretaria de la División Jurídica para la depuración y actualización del aplicativo Notificar.</t>
  </si>
  <si>
    <t xml:space="preserve">1. Verificar uno a uno los 679 actos administrativos del hallazgo determinando la causa y clasificándolos, entre otros: Falta fecha de ejecutoria, demanda, sin incluir en el gestor, error en los datos nit, expediente etc.  Y enviar a la División de Gestión Jurídica listado con las observaciones para lo de su competencia
</t>
  </si>
  <si>
    <t xml:space="preserve">1. Reporte mensual
</t>
  </si>
  <si>
    <t xml:space="preserve">1. Seis (6) Reportes enviados
</t>
  </si>
  <si>
    <t xml:space="preserve">IBOG-PRFI 
1. Jefe GIT de Documentación
</t>
  </si>
  <si>
    <t xml:space="preserve">2. Incluir fechas de ejecutoria para los clasificados como Falta Fecha ejecutoria y de los actos que informe la División de Gestión Jurídica que ya se capturaron o corrigieron
</t>
  </si>
  <si>
    <t xml:space="preserve">2. Informe mensual indicando los actos administrativos y las fechas en la cual se capturó la fecha de ejecutoria.
</t>
  </si>
  <si>
    <t xml:space="preserve">2. Seis (6) Informes
</t>
  </si>
  <si>
    <t xml:space="preserve">IBOG-PRFI 
Divisiones de Gestión Juridica y Administrativa y Financiera de Bogota  Reformulada el 28/11/2018 remitido por el jefe de la División Admon y Financiera </t>
  </si>
  <si>
    <t>3. Revisar y capturar y/o corregir los actos administrativos reportados por el GIT de Documentación e informar a dicho grupo.</t>
  </si>
  <si>
    <t xml:space="preserve">
3. Reporte mensual Verificado y enviado a GIT Documentación
</t>
  </si>
  <si>
    <t xml:space="preserve">3. Seis (6) Reportes verificados
</t>
  </si>
  <si>
    <t xml:space="preserve">IBOG-PRFI 
3. Jefe GIT de Secretaría de la División de Gestión Jurídica
</t>
  </si>
  <si>
    <t xml:space="preserve">4. Verificar mensualmente la inclusión de la fecha de ejecutoria de los actos
</t>
  </si>
  <si>
    <t xml:space="preserve">
4. Reporte mensual Verificado
</t>
  </si>
  <si>
    <t xml:space="preserve">
4. Seis (6) Reportes
</t>
  </si>
  <si>
    <t xml:space="preserve">IBOG-PRFI 
4. Jefe GIT de Secretaría de la División de Gestión Jurídica
</t>
  </si>
  <si>
    <t xml:space="preserve">AUDITORIA A LA  CONTRATACION  - ACO 2017012
Período 01/01/2017 a 30/06/2017
H8
</t>
  </si>
  <si>
    <r>
      <rPr>
        <b/>
        <sz val="12"/>
        <rFont val="Arial"/>
        <family val="2"/>
      </rPr>
      <t>Hallazgo No. 8
Fallas en la identificación de riesgos del contrato</t>
    </r>
    <r>
      <rPr>
        <sz val="12"/>
        <rFont val="Arial"/>
        <family val="2"/>
      </rPr>
      <t xml:space="preserve">
Verificados cuatro procesos de contratación de Mínima Cuantía correspondientes a los contratos Nos: IMC 29 001 2017; IMC-29-002-2017;IMC-29-003-2017;IMC-29-005-2017;  se observó que:
Solo se establecen riesgos para la etapa de ejecución del contrato, no obra análisis que permita establecer los riesgos y su mitigación en las etapas precontractual y pos contractual.
En el contrato Nro. IMC 29 001 2017 la matriz de riesgos está incompleta, no se establece con claridad la fecha de inicio y término del tratamiento del riesgo; respecto del "monitoreo y revisión" establecido en la matriz se referencia "en la ocurrencia del evento" lo que no permite inferir como se realizará, ni su periodicidad. 
En el contrato IMC 29 005 2017 no hay claridad en lo consignado en las casillas “descripción de qué puede pasar y cómo puede ocurrir” y “consecuencia” que se registra en la matriz de riesgo.
En el contrato IMC-29-002-2017 se identifican riesgos pero no se involucra a todos los partícipes en su tratamiento, dejando como único responsable al supervisor cuando de su descripción se desprende que no está bajo la gobernabilidad solo de éste.
Al revisar los documentos virtuales enviados por la Dirección Seccional y los que reposan publicados en el SECOP I,  no se observa evidencia del monitoreo de los riesgos efectuado.
Lo anterior afecta el cumplimiento de lo dispuesto en el artículo 2.2.1.1.1.6.3  del Decreto 1082 de 2015 y la actividad 31 del Procedimiento PR FI 0279.
</t>
    </r>
  </si>
  <si>
    <t>Desconocimiento frente a la definición de riesgos y controles de los procesos contractuales.</t>
  </si>
  <si>
    <t>(i) Capacitar a las servidores públicos del Subproceso de Adquisición de bienes y servicios de las Direcciones Seccionales, en planeación contractual, gestión de riesgos y seguros en procesos  contractuales</t>
  </si>
  <si>
    <t xml:space="preserve">(i) Listado de asistencia, Registro de temas tratados durante la capacitación </t>
  </si>
  <si>
    <t xml:space="preserve">IABMEJA-PRFI 
Subdirector de Gestión de Recursos Físicos/jefe Coordinación contratos </t>
  </si>
  <si>
    <t xml:space="preserve">(ii) Socializar hallazgos entre servidores públicos del Subproceso de Adquisiciones Bienes y Servicios de la Dirección Seccional </t>
  </si>
  <si>
    <t>(ii) Ayuda de memoria</t>
  </si>
  <si>
    <t>IABMEJA-PRFI 
Director Seccional</t>
  </si>
  <si>
    <t>Revisión bimensual de los procesos publicados y acompañamiento en la estructuración de los estudios previos a aperutar en el periodo correspondiente por la Dirección Seccional de Impuestos y Aduanas de Barrancabermeja, de acuerdo a la programación del PAA</t>
  </si>
  <si>
    <t>Informes de Seguimiento bimensual</t>
  </si>
  <si>
    <t>IABMEJA-PRFI 
Funcionario designado para la actividad en la Coordinación Contratos</t>
  </si>
  <si>
    <t>Visita de Inspección y Vigilancia Archivo general de la Nación 
H 1</t>
  </si>
  <si>
    <t>H1</t>
  </si>
  <si>
    <t>Con base en la evaluación de las carpetas contentivas de los procesos judiciales, conciliaciones y contratos, se evidenció que los documentos no cuentan con foliación consecutiva y en orden cronológico, como tampoco figuran algunos folios, hay duplicidad de escritos, se encuentran documentos con asuntos diferentes a los del expediente, no hay unidad documental y no se observan en algunos casos el producto de las obligaciones contractuales cumplidas</t>
  </si>
  <si>
    <t>Fortalecer el conocimiento y la apropiación de los procedimientos de Gestión Documental en los funcionarios de la Coordinación de Contratos, y la Subdirección de Gestión de Representación Externa, en la organización de archivos de gestión y conformación de expedientes de acuerdo con las normas legales vigentes.</t>
  </si>
  <si>
    <t>Realizar dos (2) Talleres teórico - prácticos sobre normas legales vigentes para la conformación de expedientes y organización de documentos en archivos de gestión, orientado a: i) un taller para los funcionarios de la Coordinación de Contratos, y ii) un taller para los funcionarios de la Subdirección de Gestión de Representación Externa.</t>
  </si>
  <si>
    <t>Dos (2) Talleres realizados
Evidencia
Dos (2) registros de asistencia (Uno por cada taller).
Copia del material desarrollado para cada taller.</t>
  </si>
  <si>
    <t>NC-PRFI 
Subdirección de Gestión de Recursos Físicos - Coordinación de Comunicaciones Oficiales y Control de Registros</t>
  </si>
  <si>
    <t xml:space="preserve">Verificar  la aplicación de las normas  legales vigentes en los archivos  de  la  Coordinación de contratos  y  en  la Subdirección de Representación Externa.  </t>
  </si>
  <si>
    <t xml:space="preserve">Realizar Mesa  de  Trabajo  Trimestral para adelantar seguimiento  al  cumplimiento de  la aplicacion  de  las  normas legales vigentes, sobre  la organización  de  documentos en  archivos de gestión. </t>
  </si>
  <si>
    <t>Tres (3) mesas de trabajo realizadas
Evidencia
Tres (3) actas de reunión.
Tres (3) registros de asistencia</t>
  </si>
  <si>
    <t>NC-PRFI 
Subdirección de Gestión de Recursos Físicos - Subdirección de Gestión de Representación Externa</t>
  </si>
  <si>
    <t>Adelantar actividades de control y seguimiento al subproceso de Gestión Documental, orientadas al aseguramiento de los procedimientos vigentes en materia de conformación de expedientes.</t>
  </si>
  <si>
    <t>Realizar la evaluación en sitio, por parte de la  Coordinación de Comunicaciones Oficiales y  control de  Registros, a través de selección aleatoria de expedientes, sobre el cumplimiento de los lineamientos y políticas vigentes en materia de gestión documental, en lo referente a la conformación de expedientes y organización de documentos en archivos de gestión, en la la Coordinación de Contratos, y de la Subdirección de Gestión de Representación Externa.</t>
  </si>
  <si>
    <t xml:space="preserve"> (2) Informes trimestrales de evaluación</t>
  </si>
  <si>
    <t>Establecer e implementar las acciones de ajuste para la corrección de las fallas identificadas en el informe trimestral de evaluación dentro del  proceso de aseguramiento, conducentes a mitigar la ocurrencia futura de acciones reincidentes sobre los hallazgos y observaciones presentadas por Entes de Control.</t>
  </si>
  <si>
    <t>Dos (2) informes de acciones de ajuste implementadas</t>
  </si>
  <si>
    <t xml:space="preserve">NC-PRFI 
Subdirección de Gestión de Recursos Físicos - Coordinación de Contratos y  Subdirección de Representación Externa </t>
  </si>
  <si>
    <t>Visita de Inspección y Vigilancia Archivo general de la Nación 
H2</t>
  </si>
  <si>
    <t>H2</t>
  </si>
  <si>
    <t>Gestión documental.  Los documentos de las carpetas no cuentan con foliación consecutiva, no están en orden cronológico, existe duplicidad de  escritos, no se encuentran algunos documentos importantes y existen documentos con asuntos diferentes, en blanco o sin diligenciar en carpetas sin identificar.</t>
  </si>
  <si>
    <t>Mejorar la gestión documental en la organización, control y consulta de los documentos a cargo de la Subdirección en especial los relacionados con procesos judiciales, conciliaciones y contratos  de la Subdirección de  Representación Externa</t>
  </si>
  <si>
    <t>Diligenciar por parte de los abogados un formato en el que deben verificar, entre otros aspectos, que en la carpeta se encuentran los soportes mínimos necesarios según se trate de un asunto de conciliaciones, representación externa o  contratos, que están en orden cronológico, que no se encuentran duplicados  y que cuentan con la foliación respectiva.</t>
  </si>
  <si>
    <t>Un (1) formato por carpeta
Evidencia
Formatos incorporados en las carpetas</t>
  </si>
  <si>
    <t>NC-PRFI 
Jefes Jurídicos de las Seccionales o quien haga sus veces/ Jefe Coordinación de Conciliaciones / Jefe Coordinación de Secretaría
Jefe Coordinación de Contratos / Jefe de Coordinación de Comunicaciones Oficiales y Control de Registros/Apoderados judiciales</t>
  </si>
  <si>
    <t>En Reunión de Unificación de Criterios de Representación Externa y Precomité de Conciliaciones, socializar a los abogados y funcionarios de apoyo, el formato que debe ser diligenciado con el fin de que los documentos cuenten con foliación consecutiva, estén organizados cronológicamente y contengan las piezas más importantes. Igualmente a través de Memorando socializarlo con las Direcciones Seccionales</t>
  </si>
  <si>
    <t>(2) Reuniones de Unificación de Criterios de Representación Externa y de Precomité de Conciliaciones.   (1) Memorando para las Direcciones Seccionales
-----
Evidencia (2) Actas de reunión                           (1) Memorando</t>
  </si>
  <si>
    <t>NC-PRFI 
Subdireción de Gestión de Representación Externa</t>
  </si>
  <si>
    <t>18  Aud vig 2012 Función pagadora y vig 2013 contable</t>
  </si>
  <si>
    <t>18 04 001</t>
  </si>
  <si>
    <t xml:space="preserve">Hallazgo N° 18: Diferencias conciliadas Otros Activos - Intangibles
Si bien se evidencia la realización de las conciliaciones entre los aplicativos contable SIIF y el ALINV, que maneja los bienes muebles de propiedad de la DIAN, los ajustes originados por esta, no se realizan oportunamente. 
Lo anterior evidencia falta de control y seguimiento a los bienes de propiedad de la DIAN, así como denota falta de gestión en la depuración oportuna de los saldos reflejados en los estados financieros y genera riesgo de pérdidas de los bienes y patrimonio de la Entidad.
</t>
  </si>
  <si>
    <t>Falta de control y seguimiento a los bienes de propiedad de la DIAN</t>
  </si>
  <si>
    <t xml:space="preserve">Realizar seguimiento y control  a los saldos de las cuentas de Propiedades Planta y Equipo. </t>
  </si>
  <si>
    <t xml:space="preserve"> Realizar conciliaciones mensuales de los saldos contables reflejados en el SIIF Nación y los saldos del sistema de información SICOB.</t>
  </si>
  <si>
    <t xml:space="preserve">Conciliación </t>
  </si>
  <si>
    <t xml:space="preserve">NC-PRFN 
Coordinación de Contabilidad
REFORMULADO INFORME F PAGADORA Y RECAUDADORA VIG 2015
</t>
  </si>
  <si>
    <t>24  Aud vig 2012 Función pagadora y vig 2013 contable</t>
  </si>
  <si>
    <t>22 02 001</t>
  </si>
  <si>
    <t xml:space="preserve">Hallazgo No. 24: Aplicativos y Registros manuales
Para la captura, registro, procesamiento y reporte de la información contable, la U.A.E. de la DIAN utiliza varios aplicativos SIIF, SHR (nómina), ALVIN10 (inventarios de muebles) y una base de datos de los inmuebles; los cuales no se encuentran integrados o en interface. Por lo tanto, es necesario efectuar registros manuales para realizar y contabilizaciones relacionadas con:
 Ajustes al Efectivo; Deudores; Propiedad, Planta y Equipo; Otros Activos; Cuentas por Pagar; Pasivos Estimados. 
 Calculo y registro de la depreciación de los bienes muebles e inmuebles de propiedad de la DIAN
 Liquidación de la nómina de forma manual
 Registro de provisiones, valorizaciones, desvalorizaciones y amortizaciones de gastos pagados por anticipado y cargos diferidos
Esta situación genera alto riesgo en la captura de la información fuente para el procesamiento y reporte de la información financiera e incide en la calidad de los reportes base para la consolidación de los estados financieros.
De otra parte, el aplicativo SIIF no permite la consulta de los saldos de las cuentas contables a nivel de terceros a una fecha determinada.
</t>
  </si>
  <si>
    <t>Debilidades del aplicativo SIIF II, donde se registra la información financiera de la DIAN – FUNCION Pagadora.</t>
  </si>
  <si>
    <t>Verificar la información fuente, previo al registro contable manual.</t>
  </si>
  <si>
    <t>Verificar la información suministrada por otras áreas, previo al registro contable manual.</t>
  </si>
  <si>
    <t xml:space="preserve">NC-PRFN
 Subdirección de Gestión de Recursos  Financieros- Coordinación de Contabilidad General
REFORMULADO INFORME F PAGADORA Y RECAUDADORA VIG 2015
</t>
  </si>
  <si>
    <t>25  Aud vig 2012 Función pagadora y vig 2013 contable</t>
  </si>
  <si>
    <t>22 05 001</t>
  </si>
  <si>
    <t xml:space="preserve">Hallazgo N° 25: Integridad Rendición Cuenta fiscal 2013 (PAS)
Inconsistencias en la información de la cuenta fiscal rendida por la entidad en SIRECI, en casos tales como:
• Gestión Contractual
• Inventario de mercancías
• Gastos de Bodegaje 
• Procesos judiciales
</t>
  </si>
  <si>
    <t xml:space="preserve">• Debilidades en la validación y reporte de la información a través del SIRECI.
• Falencias en la supervisión y control de la rendición de cuentas.
</t>
  </si>
  <si>
    <t xml:space="preserve">Establecer  un mecanismo para la  RENDICION DE LA CUENTA FISCAL ANUAL en el sistema SIRECI, para la información  de la DIAN. </t>
  </si>
  <si>
    <t>Implementar  la plataforma Sistema Electrónico de Contratación Pública (SECOP II) en el Nivel Central, en las modalidades de  Selección Abreviada, Licitación Publica y Concurso de Méritos.diferente a Obra Pública.</t>
  </si>
  <si>
    <t>Contratación de la DIAN a través de SECOP II</t>
  </si>
  <si>
    <t xml:space="preserve">NC-PRFN  Subdirección de Gestión de Recursos Físicos - Coordinación de Contratos
REFORMULADO INFORME F PAGADORA Y RECAUDADORA VIG 2015
</t>
  </si>
  <si>
    <t>Implementar la plataforma Sistema Electrónico de Contratación Pública (SECOP II) en las modalidades de contratación directa y mínima cuantía. en las Direcciones Seccionales  de Aduanas de  Barranquilla, Cartagena y  Medellín, y Direcciones Seccionales de Impuestos y Aduanas de Ibagué, Ipiales y Villavicencio, que adelantan procesos contractuales.</t>
  </si>
  <si>
    <t>Capacitar  en el Sistema Electrónico de Contratación Pública (SECOP II)  Las Dirección Seccionales  de Impuestos y Aduanas de  Arauca, Armenia, Barrancabermeja, Bucaramanga, Buenaventura, Florencia, Girardot, Leticia, Maicao,  Manizales  Dirección Seccional de Impuestos de Bogotá, de Grandes Contribuyentes y  Direcciones Seccionales de Aduanas de   Cali, Cúcuta, en las modalidades de selección de mínima cuantía y contratación directa.</t>
  </si>
  <si>
    <t>Lista de asistencia a  capacitación</t>
  </si>
  <si>
    <t>Implementar la plataforma Sistema Electrónico de Contratación Pública (SECOP II) en las modalidades de contratación directa y mínima cuantía en las Dirección Seccionales  de   Barrancabermeja, Girardot, Buenaventura, Florencia, Palmira, Tuluá Pereira  adelantan procesos contractuales.</t>
  </si>
  <si>
    <t>Implementar la plataforma Sistema Electrónico de Contratación Pública (SECOP II) en las modalidades de contratación directa y mínima cuantía en las Dirección Seccionales  de Impuestos Bogotá, Aduanas Bogotá, Grandes Contribuyentes, Leticia, Tunja Armenia, Pasto, Sogamoso que adelantan procesos contractuales.</t>
  </si>
  <si>
    <t>Procesos Contractuales realizados en SECOP II</t>
  </si>
  <si>
    <t>Capacitar  en el Sistema Electrónico de Contratación Pública (SECOP II)  Las Dirección Seccionales  de Impuestos y Aduanas de Montería, Neiva, Pasto, Palmira, Pereira, Popayán, Quibdó,  Riohacha, San Andrés, Santa Marta, Sincelejo, Sogamoso, Tuluá, Tunja, Urabá, Valledupar y Yopal en las modalidades de selección de mínima cuantía y contratación directa.</t>
  </si>
  <si>
    <t>Implementar la plataforma Sistema Electrónico de Contratación Pública (SECOP II) en las modalidades de contratación directa y mínima cuantía en las Direcciones Seccionales de Montería, Sincelejo, Quibdó, Urabá, Popayán, Riohacha, Maicao, Bucaramanga, Santa Marta y Arauca que adelantan procesos contractuales.</t>
  </si>
  <si>
    <t>Implementar la plataforma Sistema Electrónico de Contratación Pública (SECOP II) en las modalidades de contratación directa y mínima cuantía en las Dirección Seccionales Cali, Cúcuta, Valledupar, Neiva, Manizales, San Andres y Yopal  que adelantan procesos contractuales.</t>
  </si>
  <si>
    <t>28  Aud vig 2012 Función pagadora y vig 2013 contable</t>
  </si>
  <si>
    <t>17 01 009</t>
  </si>
  <si>
    <t xml:space="preserve">Hallazgo N° 28: Recursos entregados en administración
A 31 de diciembre de 2012, la subcuenta Deudores – Recursos Entregados en Administración (Código 142402) presenta $5.342.5 millones por cobrar a FONADE, en virtud del convenio interadministrativo No. 194126 suscrito con FONADE
Lo anterior evidencia falta de control y seguimiento a los recursos entregados en administración, denota debilidades en la gestión para el recuperación de estos recursos, concluyéndose una sobrestimación de la cuenta Deudores por $3.283.8 millones y genera riesgo en el control de recursos en el patrimonio de la Entidad. 
La entidad describe las acciones realizadas para la recuperación de los recursos entregados a FONADE y allega copia de dichas actuaciones y de la demanda presentada ante el Tribunal Administrativo de Cundinamarca, donde las pretensiones son: Saldo por reintegrar del capital entregado por la DIAN $2.058.7 millones y rendimientos financieros generados por el capital que FONADE reintegro a la DIAN en diciembre de 2010, $614.5 millones, para un total de $2.672 millones.
Lo anterior, evidencia que el saldo del capital pendiente de reintegrar es por $2.058.7 millones y el saldo por cobrar reflejado en los estados financieros al 31 de diciembre de 2012 asciende a $5.342.5 millones, generando una sobrestimación en los Deudores por $3.283.8 millones y por consiguiente una subestimación en el patrimonio
</t>
  </si>
  <si>
    <t>Debilidades en la gestión para el recuperación de estos recursos</t>
  </si>
  <si>
    <t>Seguimiento al Proceso Judicial en Coordinación con la Dirección de Gestión Jurídica en aras de tener certeza de la decisión definitiva que ponga fin a la controversia entre la DIAN y FONADE.</t>
  </si>
  <si>
    <t>Requerimientos bimestrales a la Dirección Jurídica - Subdirección de Gestión de Representación Externa, en aras de contar con la información del estado del proceso.</t>
  </si>
  <si>
    <t>Requerimientos de Información</t>
  </si>
  <si>
    <t>NC-PRFN
 Subdirección de Gestión de Recursos Físicos  -  Coordinación de Infraestructura
"Se solicita el retiro del hallazgo, teniendo en cuenta lo informado por el área en el correo 100206216-333 con fecha de 21 de septiembre de 2018, en el cual indica que existe un archivo en la carpeta pública en donde todas las seccionales registran la información de los contratos y realizan las respectivas verificaciones,Y:\DG_Recursos_Economicos\SG_Recursos_Fisicos\C_Contratos\Info_Linea\2018\Base_Gestión_Contractual_Dir._Seccionales."
INFORME F PAGADORA Y RECAUDADORA VIG 2016</t>
  </si>
  <si>
    <t>Depuración del saldo de la cuenta "Recursos entregados en Administración"</t>
  </si>
  <si>
    <t>Realizar el comprobante contable conforme a los aprobado en el Comité Técnico de Sostenibilidad Contable, para los Estados Contables con corte a 30 de junio de 2014.</t>
  </si>
  <si>
    <t>Comprobante contable</t>
  </si>
  <si>
    <t>NC-PRFN
 Subdirección de Gestión de Recursos Financieros-Coordinación de Contabilidad General
"Se solicita el retiro del hallazgo, teniendo en cuenta lo informado por el área en el correo 100206216-333 con fecha de 21 de septiembre de 2018, en el cual indica que existe un archivo en la carpeta pública en donde todas las seccionales registran la información de los contratos y realizan las respectivas verificaciones,Y:\DG_Recursos_Economicos\SG_Recursos_Fisicos\C_Contratos\Info_Linea\2018\Base_Gestión_Contractual_Dir._Seccionales."
INFORME F PAGADORA Y RECAUDADORA VIG 2016</t>
  </si>
  <si>
    <t>36  Aud vig 2012 Función pagadora y vig 2013 contable</t>
  </si>
  <si>
    <t xml:space="preserve">Hallazgo No. 36 Aplicativo SIIF y Registros manuales
Para la captura, registro, procesamiento y reporte de la información contable, la U.A.E. de la DIAN utiliza varios aplicativos SIIF, SHR (nómina), ALVIN10 (inventarios de muebles) y una base de datos de los inmuebles; los cuales no se encuentran integrados o en interface. Por lo tanto, es necesario efectuar registros manuales para realizar contabilizaciones relacionadas con:
• Ajustes al Efectivo; Deudores; Propiedad, Planta y Equipo; Otros Activos; Cuentas por Pagar; Pasivos Estimados. 
• Cálculo y registro de la depreciación de los bienes muebles e inmuebles de propiedad de la DIAN
• Registro de provisiones, valorizaciones, desvalorizaciones y amortizaciones de gastos pagados por anticipado y cargos diferidos
• Inmuebles; infraestructura administra y maneja los inmuebles en Excel mejoras, depreciación, valorizaciones, actualizaciones, rubro presupuestal.
• Nómina (cargue y registro). Parafiscales y liquidaciones de prestaciones
• Provisión de litigios y demandas; mensualmente se envía en Excel y se carga de manera manual a la contabilidad.
• Para la incorporación en la contabilidad se expide el páguese que se comunica al área financiera (contabilidad, presupuesto y tesorería).
• El cargue de la información de inventarios en la contabilidad se hace en un archivo en Excel, lo cual genera riesgo por cuanto la información puede llegar a ser manipulada. 
Estas situaciones generan alto riesgo en la captura de la información fuente para el procesamiento y reporte de la información financiera e incide en la calidad de los reportes base para la consolidación de los estados financieros
De otra parte, el aplicativo SIIF no permite la consulta de los saldos de las cuentas contables a nivel de subcuentas y/o de terceros a una fecha determinada; por cuanto, las consultas reflejan los movimientos contables. 
</t>
  </si>
  <si>
    <t>El registro manual de transacciones contables</t>
  </si>
  <si>
    <t xml:space="preserve">NC-PRFN
 Subdirección de Gestión de Recursos  Financieros- Coordinación de Contabilidad General
REFORMULADO INFORME F PAGADORA Y RECAUDADORA VIG 2016
</t>
  </si>
  <si>
    <t>10 Aud Funcion pagadora vig  2013</t>
  </si>
  <si>
    <t>18 01 004</t>
  </si>
  <si>
    <t xml:space="preserve">Hallazgo 10 Pago de honorarios.
Revisada la conciliación extrajudicial con numero interno de identificación 1844 no se cumplió con el pago de honorarios al perito evaluador por una errónea interpretación de la norma presupuestal, situación que demuestra deficiencias en la capacitación a funcionarios en aspectos presupuestales y que genero una reclamación por parte del perito afectado.
</t>
  </si>
  <si>
    <t>Deficiencia en la capacitación a funcionarios</t>
  </si>
  <si>
    <t>Actualizar las disposiciones generales y procedimientos para reconocer los gastos por concepto de auxiliares de justicia y peritos</t>
  </si>
  <si>
    <t>Documentar en el SGCCI, el mecanismo definido  para el reporte de información para para reconocer los gastos por concepto de auxiliares de justicia y peritos</t>
  </si>
  <si>
    <t>Prodecimientos actualizados</t>
  </si>
  <si>
    <t xml:space="preserve">NC-PRFN 
Subdireccion de Recursos Financieros
REFORMULADO
30042016
REFORMULADO
30/09/2016
Se solicita su retiro
Con las pruebas realizadas se observa que la situación identificada no se volvió a presentar, se solicita el retiro del hallazgo.
INFORME F PAGADORA Y RECAUDADORA VIG 2016
</t>
  </si>
  <si>
    <t>Documento de socializacion</t>
  </si>
  <si>
    <t>3 Aud Función pagadora Vig  2014</t>
  </si>
  <si>
    <t>18 04 002</t>
  </si>
  <si>
    <t xml:space="preserve">Hallazgo No. 3 Incertidumbre de saldos contables en el Grupo Propiedad Planta y Equipo
Se observa que en el Grupo Propiedades Planta y Equipo, se presentan diferencias, entre los saldos reflejados en el sistema ALINV10 de inventarios, frente a los saldos registrados en las cuentas contables: 1645, 1655,1660, 1665, 1670, 1675 y 1680 denominadas plantas ductos y túneles, maquinaria y equipo, equipo médico y científico, muebles enseres y equipo de oficina, equipos de comunicación y computación, equipos de transporte, tracción y elevación y equipos de comedor, cocina, despensa y hotelería. </t>
  </si>
  <si>
    <t>Deficiencia y debilidad en los controles y registro de los grupos de las cuentas contables de propiedad, planta y equipo</t>
  </si>
  <si>
    <t>NC-PRFN Coordinación de Contabilidad General
REFORMULADO INFORME F PAGADORA Y RECAUDADORA VIG 2016</t>
  </si>
  <si>
    <t>4 Aud Función pagadora Vig  2014</t>
  </si>
  <si>
    <t>18 01 002</t>
  </si>
  <si>
    <t xml:space="preserve">Hallazgo No. 4 Subestimación en la Cuenta Contable 1970 Intangibles- Software y Derechos de Autor, con efecto en el Patrimonio.
Se observa que la cuenta contable 197007 y 197008 intangibles- Derechos y Software, está subestimada a 31/12/2014 en $7.223.6 millones, originado por el registro contable de inversión en la fábrica de software que se realizó en el gasto, cuenta contable 521109 comisiones honorarios y servicios. Es de precisar que el efecto por la contrapartida corresponde al patrimonio, cuenta contable Resultado del Ejercicio.
Lo anterior afecta la razonabilidad de las cifras registradas en los estados contables en cuentas de balance y patrimonio respectivamente.
</t>
  </si>
  <si>
    <t>Deficiencia en el control del activo intangible en desarrollo o desarrollado y puesto en producción dentro del software al servicio de la DIAN.</t>
  </si>
  <si>
    <t>Contabilizar correctamente en los Estados Contables,   las soluciones informáticas en desarrollo, desarrolladas o puestas en producción por la fábrica externa de Software, que cumplan con las características para ser catalogados como Activos Intangibles.</t>
  </si>
  <si>
    <t>1.Elevar a la Subdirección de Gestión de Tecnologías de Información y Telecomunicaciones solicitud de concepto Técnico sobre las soluciones informáticas en desarrollo, desarrolladas o puestas en producción por la fábrica externa de Software, determinando si cumplen las características para ser catalogados como Activos Intangibles, conforme a lo dispuesto por el Régimen de Contabilidad Pública.</t>
  </si>
  <si>
    <t>Oficio solicitud Concepto Técnico</t>
  </si>
  <si>
    <t xml:space="preserve">NC-PRFN 
Subdirección de Gestión de Recursos Financieros -
Coordinación de Contabilidad
Se solicita su retiro
"La OCI evidencio que se definió un procedimiento y formato, los cuales fueron articulados con el sistema de gestión, por lo anterior se solicita el retiro del hallazgo"
INFORME F PAGADORA Y RECAUDADORA VIG 2016
</t>
  </si>
  <si>
    <t>2. Verificar los registros contables realizados en cada una de las obligaciones que se efectuaron  al contratista de la fábrica externa de software.</t>
  </si>
  <si>
    <t xml:space="preserve">Informe </t>
  </si>
  <si>
    <t xml:space="preserve">NC-PRFN 
Subdirección de Gestión de Recursos Financieros -
Coordinación de Contabilidad
Se solicita su retiro
"La OCI evidencio que se definió un procedimiento y formato, los cuales fueron articulados con el sistema de gestión, por lo anterior se solicita el retiro del hallazgo"
INFORME F PAGADORA Y RECAUDADORA VIG 2016
</t>
  </si>
  <si>
    <t>3. De acuerdo con el concepto técnico emitido por la Subdirección de Gestión de Tecnologías de Información, identificar las soluciones informáticas que deben ser reclasificadas a las cuentas de Activos Intangibles.</t>
  </si>
  <si>
    <t xml:space="preserve">NC-PRFN 
Subdirección de Gestión de Recursos Financieros -
Coordinación de Contabilidad
REFORMULADO
30042016
Se solicita su retiro
"La OCI evidencio que se definió un procedimiento y formato, los cuales fueron articulados con el sistema de gestión, por lo anterior se solicita el retiro del hallazgo"
 INFORME F PAGADORA Y RECAUDADORA VIG 2016
</t>
  </si>
  <si>
    <t>4. Llevar a Comité de Sostenibilidad  si los ajustes a realizar  cumplen con las condiciones establecidos en las politicas contables de la Entidad.</t>
  </si>
  <si>
    <t>Acta de comité de Sostenibilidad contable</t>
  </si>
  <si>
    <t xml:space="preserve">NC-PRFN 
Subdirección de Gestión de Recursos Financieros -
Coordinación de Contabilidad
REFORMULADO
30042016
Se soliicta su retiro
"La OCI evidencio que se definió un procedimiento y formato, los cuales fueron articulados con el sistema de gestión, por lo anterior se solicita el retiro del hallazgo"
 INFORME F PAGADORA Y RECAUDADORA VIG 2016
</t>
  </si>
  <si>
    <t>5. Realizar los ajustes contables aprobados por el Comité de sostenibilidad Contable, para la reclasificación a las cuentas de Activos Intangibles.</t>
  </si>
  <si>
    <t>Ajustes contables</t>
  </si>
  <si>
    <t>6. Realizar el registro en el sistema de Inventarios de las soluciones informáticas catalogadas como Activos Intangibles.</t>
  </si>
  <si>
    <t>Entradas a Inventarios</t>
  </si>
  <si>
    <t xml:space="preserve">NC-PRFN 
Subdirección de Gestión de Recursos Físicos -
Coordinación de InventarionREFORMULADO
30042016
Se solicita su retiro
"La OCI evidencio que se definió un procedimiento y formato, los cuales fueron articulados con el sistema de gestión, por lo anterior se solicita el retiro del hallazgo"
 INFORME F PAGADORA Y RECAUDADORA VIG 2016
</t>
  </si>
  <si>
    <t>7.Capacitación y difusión  del documento "Manual de Políticas Contables" y su "Anexo 1 Insumos del proceso contable",con las áreas que suministran información al subproceso contable.</t>
  </si>
  <si>
    <t>Número de capacitaciones</t>
  </si>
  <si>
    <t>8. Actualizar en el SGCCI el procedimiento "Registro de obligaciones presupuestales".</t>
  </si>
  <si>
    <t>Procedimiento</t>
  </si>
  <si>
    <t xml:space="preserve">NC-PRFN Subdirección de Gestión de Recursos Financieros -
Coordinación de Contabilidad
REFORMULADO
30042016
REFORMULADO
30/09/2016
Se solicita su retiro
"La OCI evidencio que se definió un procedimiento y formato, los cuales fueron articulados con el sistema de gestión, por lo anterior se solicita el retiro del hallazgo"
 INFORME F PAGADORA Y RECAUDADORA VIG 2016
</t>
  </si>
  <si>
    <t>5 Aud Función pagadora Vig  2014</t>
  </si>
  <si>
    <t>18 01 100</t>
  </si>
  <si>
    <t>Hallazgo No. 5 Debilidades de Control Interno Contable
Se observa que existen inconsistencias en la información fuente que nutre la contabilidad en relación con los siguientes escenarios:
1. Contrato de Obra No. 025-002-2006 de 2006.
2. Conciliaciones de la información.
3. Registro contable de los recursos invertidos en proyectos tecnológicos.</t>
  </si>
  <si>
    <t>Deficiencia en acciones de control interno contable</t>
  </si>
  <si>
    <t>1.Adelantar acciones que permitan fortalecer el control interno contable, a fin de minimizar las diferencias que se puedan presentar entre los valores registrados contablemente y la información administrada por los procesos que son insumo del subproceso contable.</t>
  </si>
  <si>
    <t xml:space="preserve">1. Elaborar los procedimientos relacionados con el reconocimiento contable de: 
- Registro de Activos intangibles PR FN  0397.
- Reconocimiento, medición y revelación cuentas por cobrar incapacidades y/o licencias PR-FN 0381 
- Procesos judiciales y conciliaciones extrajudiciales PR FN 0415 
-Reconocimiento, Medición y Revelación de Bienes y Servicios Pagados por Anticipado y, Avances y Anticipos Entregados. PR-FN-0410 </t>
  </si>
  <si>
    <t>Procedimientos</t>
  </si>
  <si>
    <t xml:space="preserve">NC-PRFN  Subdirección de Gestión de Recursos  Financieros- Coordinación de Contabilidad General
REFORMULADO 
INFORME F PAGADORA Y RECAUDADORA VIG 2016
</t>
  </si>
  <si>
    <t>2. Publicar los procedimientos relacionados con el reconocimiento contable de: 
- Registro de Activos intangibles PR FN  0397.
- Reconocimiento, medición y revelación cuentas por cobrar incapacidades y/o licencias PR-FN 0381 
- Procesos judiciales y conciliaciones extrajudiciales PR FN 0415 
-Reconocimiento, Medición y Revelación de Bienes y Servicios Pagados por Anticipado y, Avances y Anticipos Entregados”.</t>
  </si>
  <si>
    <t>Procedimientos publicados</t>
  </si>
  <si>
    <t>NC-PRFN 
Subdirección de Gestión de Procesos y Competencias Laborales - Coordinación de Organización y Gestión de Calidad
REFORMULADO 
INFORME F PAGADORA Y RECAUDADORA VIG 2016</t>
  </si>
  <si>
    <t>38 Aud Funcion Pagadora y Recaudadora Vig  2015</t>
  </si>
  <si>
    <t>19 03 006</t>
  </si>
  <si>
    <t xml:space="preserve">Hallazgo No. 38  cuenta fiscal (S) Hallazgo sancionatorio conforme al artículo 101  de la Ley 42 de 1993 "Verificada la cuenta Consolidada del periodo 2015, se presentaron inconsistencias en la información reportada por la DIAN, en algunos formatos, así:
• Formato F4: PLANES DE ACCIÓN Y EJECUCIÓN DEL PLAN ESTRATÉGICO, no presenta la información relacionada con los campos: (...)
• Los formatos: F7.1: Relación de Proyectos Financiados con Banca Multilateral y de Cooperación Internacional Empréstitos y el  F7.2: Relación de Proyectos Financiados con Banca Multilateral y de Cooperación Internacional Donaciones y/o Cooperación; no contienen información relacionada con los 14 proyectos de inversión, cuya apropiación total inicial fue de $362.379.9 millones y los pagos efectuados a 31 de diciembre de 2015, para 7 proyectos de inversión fue de $178.135.9 millones; los restantes 7 proyectos no tuvieron pagos (...)
En los mencionados formatos SIRECI, solo reposa información de un proyecto de inversión: P.I. Programa Impulso y Masificación de la Factura Electrónica en Colombia.
• Formato F9 Relación de Procesos Judiciales, información que no corresponde a la presentada en los Estados Financieros, al periodo reportado y al estado del proceso, así: (...) 
• Formato F13.10: Devoluciones. El valor consignado en la casilla (20) -Devoluciones pagadas en efectivo- por $363.408 millones, difiere en $99 millones frente al saldo contable consignado en la cuenta 4720 -Operaciones de enlace de devoluciones de ingresos-, que asciende a $463.323 millones (...) 
Por tanto, no es consistente la información reportada por la DIAN ante la CGR en el Sistema de Rendición Electrónica de la Cuenta e Informes – SIRECI, generando un vacío de información para la evaluación y seguimiento que debe ejercer el órgano de control en el proceso auditor."
</t>
  </si>
  <si>
    <t>Lo anterior debido a falta de control, análisis, depuración y conciliación entre las áreas responsables, lo que conlleva a que la DIAN no cuenta con información confiable y oportuna.</t>
  </si>
  <si>
    <t>Adelantar mecanismos de seguimiento y control  en la presentacion, validacion y consolidación de los formatos que hacen parte   de la cuenta anual que se transmite a la CGR a través de SIRECI</t>
  </si>
  <si>
    <t xml:space="preserve">
Elaborar Memorando para comunicarlo a las áreas sobre los responsables y el plazo de presentacion de los formatos para la consolidacion validacion y presentacion  de la informacion a través del SIRECI a la CGR</t>
  </si>
  <si>
    <t>Memorando</t>
  </si>
  <si>
    <t>NC-PRFN 
Subdirección de gestion de recursos financieros
REFORMULADO
30/03/2018
REFORMULADO 
INFORME F PAGADORA Y RECAUDADORA VIG 2016</t>
  </si>
  <si>
    <t xml:space="preserve">
Elaboracion de Cuadro control para el seguimiento de la presentación y validacion oportuna de  los formatos que conforman la cuenta anual par la transmisión a través de SIRECI a la CGR</t>
  </si>
  <si>
    <t>cuadro de seguimiento</t>
  </si>
  <si>
    <t>NC-PRFN 
Subdirección de gestion de recursos financieros
REFORMULADO
30/03/2018
REFORMULADO 
INFORME F PAGADORA Y RECAUDADORA VIG 2016</t>
  </si>
  <si>
    <t xml:space="preserve">41 Aud Funcion Pagadora y Recaudadora Vig  2015
</t>
  </si>
  <si>
    <t>Hallazgo No. 41  Registro Subcuenta “OTROS"A 31 de diciembre de 2015, en el Balance General se revelaron cuentas contables que superaron el 5% establecido para las subcuentas “OTROS”, tal como se presenta en el anexo, por falta de Control y Seguimiento "</t>
  </si>
  <si>
    <t>(...)procedimientos Contables de la Contaduría General de la Nación se debe tener en cuenta que el valor revelado en las subcuentas denominadas “Otros”, de las cuentas que conforman el Balance General y el Estado de Actividad Financiera, Económica y Social, no debe superar el cinco por ciento (5%) del total de la cuenta de la cual forma parte</t>
  </si>
  <si>
    <t>Informar a la Contaduria General de la Nación - CGN -  del hallazgo para que se revisen aquellas cuentas  que se configuran por las trazas automáticas del SIIF Nación con registro en  las cuentas Otros, objeto del hallazgo</t>
  </si>
  <si>
    <t>1, Remitir  comunicación  al área competente de la CGN - SIIF Nación, informando el hallazgo y solicitando la revisión de las trazas automáticas que afectan el registro en las cuentas Otros y los lineamientos que debe serguir la Entidad.</t>
  </si>
  <si>
    <t>Comunicación enviada</t>
  </si>
  <si>
    <t>NC-PRFN 
Subdirección de Gestión de Recursos Financieros - Coordinación de Contabilidad General</t>
  </si>
  <si>
    <t>Revisar la naturaleza de los saldos de las cuentas otros y solicitar a la CGN la creación en el catálogo de las cuentas que se requieren para reclasificar las cuentas Otros, de acuerdo con el hecho económico a reconocer, objeto del hallazgo</t>
  </si>
  <si>
    <t>1, Remitir  comunicación al área competente de la CGN - SIIF Nación, solicitando la creación en el catálogo de cuentas de las cuentas contables  que se requieran para reclasificar las cuentas Otros, de acuerdo con el hecho económico a reconocer</t>
  </si>
  <si>
    <t xml:space="preserve">NC-PRFN 
Subdirección de Gestión de Recursos Financieros - Coordinación de Contabilidad General </t>
  </si>
  <si>
    <t>Realizar los registros contables para la reclasificación de los saldos de las cuentas Otros</t>
  </si>
  <si>
    <t>1, De acuerdo con la información y lineamientos dados por la CGN, realizar el registro contable para la reclasificación de los saldos de  las cuentas Otros</t>
  </si>
  <si>
    <t>38 Aud Auditoria Regular Dirección de Impuestos y Aduanas (F. Pagadora y Recaudadora) vig 2016</t>
  </si>
  <si>
    <t>11 02 002</t>
  </si>
  <si>
    <t xml:space="preserve">Hallazgo No. 38. Depreciación Equipo de Cómputo
Evaluada la razonabilidad de los saldos de la cuenta Equipo de Cómputo y su correspondiente Depreciación, se encontró que el cálculo de la depreciación acumulada, la cual se efectúa por el método de línea recta, presenta una diferencia en su cálculo general por $778.490.327, lo cual genera una sobreestimación por éste valor, en la cuenta 168507 – Depreciación Acumulada – Equipos de Comunicación y computación y de su contrapartida 327003 – Depreciación de Propiedades, Planta y Equipo, así: (…)
</t>
  </si>
  <si>
    <t>Lo observado se origina por falta de actividades de revisión, depuración y ajuste de los registros contables e incumplimiento de los procedimientos previstos en el Manual de Procedimientos del Régimen de Contabilidad Pública y del Procedimiento para la Implementación y Evaluación del Control Interno Contable definidos por la Contaduría General de la Nación</t>
  </si>
  <si>
    <t>Parametrizar en el nuevo sistema de Información de bienes SICOB, la depreciación por el método lineal que contemple la vida útil de los elementos en meses de 30 días y anualidades de 360 días.</t>
  </si>
  <si>
    <t>Realizar pruebas en tres periodos mensuales en el Nivel Central, para verificar que el sistema de información SICOB, realice la depreciación conforme a los lineamientos anteriores.</t>
  </si>
  <si>
    <t>Archivo en Excel</t>
  </si>
  <si>
    <t>NC-PRFN 
Coordinación de Contabiidad General
REFORMULADO 10/07/2018 
IF Auditoria CGR vig 2017</t>
  </si>
  <si>
    <t>Realizar entrenamiento en puesto de trabajo para la generación adecuada de reportes contables sobre depreciación de equipos de cómputo</t>
  </si>
  <si>
    <t>Realizar una capacitación presencial dirigida a los responsables de la administración de inventarios a nivel nacional, sobre el uso del Sistema para el Control de Bienes (SICOB) y la correspondiente generación de reportes contables sobre depreciación de equipos de cómputo.|</t>
  </si>
  <si>
    <t>Registro de asistencia</t>
  </si>
  <si>
    <t>NC-PRFN 
Subdirección de Gestión de Recursos Físicos - Coordinación de Inventarios y Almacén
REFORMULADO 10/07/2018 
IF Auditoria CGR vig 2017</t>
  </si>
  <si>
    <t>Realizar una prueba en las Direcciones Seccionales de Cali, Bucaramanga y Popayán, sobre la generación de reportes contables con cálculo de depreciación para equipos de cómputo.</t>
  </si>
  <si>
    <t>Informe  contable para bienes del grupo 224 (Uno (1) por cada seccional).</t>
  </si>
  <si>
    <t>1 Aud Financiera Independiente  (F Pagadora -Recaudadora)Vigencia 2017</t>
  </si>
  <si>
    <t>18 03 004</t>
  </si>
  <si>
    <r>
      <rPr>
        <b/>
        <sz val="12"/>
        <rFont val="Arial"/>
        <family val="2"/>
      </rPr>
      <t>Hallazgo No. 1 Depreciación Acumulada Equipos de Computación</t>
    </r>
    <r>
      <rPr>
        <sz val="12"/>
        <rFont val="Arial"/>
        <family val="2"/>
      </rPr>
      <t xml:space="preserve">
(…) “La DIAN en el inventario de Propiedad, Planta y Equipo - Bienes de Computación, al cierre de la vigencia 2017, tiene identificados bienes en uso desde los años 2005, 2006, 2007 y hasta diciembre de 2017, el cálculo de Depreciación, según listado del aplicativo ALINV que detalla el inventario de dichos bienes a diciembre 31 de 2017, presenta inconsistencias por subestimación o sobrestimación en la determinación de los días de depreciación e incumplimiento, en algunos casos, de la política de depreciación de bienes con costo de adquisición inferior a 50 UVTs, lo cual, genero una subestimación de $3.573.439.039 en las Cuentas 16.85.07 Depreciación Acumulada y 32.70.01 Provisiones para Propiedades, Planta y Equipo, y afecta los principios contables de Registro, Medición y Revelación”  (…) 
</t>
    </r>
  </si>
  <si>
    <t>Incumplimiento, en algunos casos, de la política de depreciación de bienes.</t>
  </si>
  <si>
    <t>Emitir los lineamientos aplicables para la parametrización del SICOB de la depreciación por el método lineal que contemple la vida útil de los elementos en meses de 30 días y anualidades de 360 días.</t>
  </si>
  <si>
    <t>Oficio correo electronico</t>
  </si>
  <si>
    <t>NC-PRFN 
Coordinación de Contabiidad General</t>
  </si>
  <si>
    <t>Realizar pruebas en tres periodos mensuales, para verificar que el sistema de información SICOB, realice la depreciación conforme a los lineamientos anteriores.</t>
  </si>
  <si>
    <t>2 Aud Financiera Independiente  (F Pagadora -Recaudadora)Vigencia 2017</t>
  </si>
  <si>
    <r>
      <rPr>
        <b/>
        <sz val="12"/>
        <rFont val="Arial"/>
        <family val="2"/>
      </rPr>
      <t xml:space="preserve">Hallazgo No. 2:  Política Contable Activos intangibles </t>
    </r>
    <r>
      <rPr>
        <sz val="12"/>
        <rFont val="Arial"/>
        <family val="2"/>
      </rPr>
      <t xml:space="preserve">
(…) “La U.A.E DIAN Pagadora, durante la vigencia 2017, en el proceso contable ordinario de registro de sus operaciones no dio cumplimiento a lo establecido en la Política para la contabilización de los intangibles adquiridos (licencias y software) como Otros activos - Intangibles, lo cual dificulta el proceso de codificación y registro contable de las operaciones, la identificación de la vida útil de dichos bienes y los registros de la amortización correspondiente, dando lugar a posteriores ajustes y reclasificaciones, lo cual afecta el Sistema de Control Interno Contable” (…) 
</t>
    </r>
  </si>
  <si>
    <t>Incumplimiento del Manual de Políticas Contables en lo relacionado con la Política para la contabilización de los intangibles adquiridos (licencias y software) y del procedimiento PR-SI-0153 "Formulación de Proyectos de Tecnología Informática y Comunicaciones".</t>
  </si>
  <si>
    <t xml:space="preserve">Actualizar el procedimiento PR-FN-0110 Registro de Obligaciones Presupuestales, respecto al reconocimiento contable de los Activos Intangibles adquiridos, de conformidad con el Nuevo Marco Normativo y el Manual de Políticas contables. </t>
  </si>
  <si>
    <t>Actualizar el procedimiento PR-FN-0110 Registro de Obligaciones Presupuestales, respecto al reconocimiento contable de los Activos Intangibles adquiridos.  (Elaboración, revisión y aprobación)</t>
  </si>
  <si>
    <t>Procedimiento actualizado</t>
  </si>
  <si>
    <t>NC-PRFN 
Coordinación de Contabiidad General / Coordinación de Organización y Gestión de Calidad/ Subdirección de Gestión de Recursos Financieros/ Dirección de Gestión de Recursos y Administración Económica</t>
  </si>
  <si>
    <t>Publicar el procedimiento actualizado en el sistema de Gestión de Calidad</t>
  </si>
  <si>
    <t>Procedimiento publicado</t>
  </si>
  <si>
    <t>NC-PRFN 
Coordinación de Organización y Gestión de Calidad</t>
  </si>
  <si>
    <t>Socializar el procedimiento  actualizado con las áreas fuente de información.</t>
  </si>
  <si>
    <t>Control Registro de Asistencia Reuniones</t>
  </si>
  <si>
    <t>27 Aud Funcion Pagadora y Recaudadora Vig  2015</t>
  </si>
  <si>
    <t>21 05 001</t>
  </si>
  <si>
    <t xml:space="preserve">Hallazgo No. 27  Ahorro de energía 
El programa de uso eficiente de la energía de la DIAN, “busca desarrollar e implementar buenas prácticas ambientales en las sedes de la entidad, que permitan la reducción del consumo y el uso racional de la energía, para lo cual se propuso como meta anual, disminuir el consumo de energía en un 2,85%”. No obstante, se observó que al finalizar la vigencia 2015, los consumos de energía apenas alcanzaron una reducción mínima del 0,12%, debido a: “el incremento de los costos de energía con la instalación de aire acondicionado, la realización de jornadas de alivios tributarios, ingreso de funcionarios supernumerarios y la instalación de luminosas alusivas a la Navidad”, incumpliéndose la meta proyectada.
2.1.2.4. Seguimiento Plan de Mejoramiento
La DIAN tiene vigente un plan de mejoramiento suscrito con la CGR correspondiente a 144 hallazgos y 424 actividades a desarrollar; de las cuales, se verificaron 58 hallazgos correspondientes al nivel central y operación aduanera, para las cuales se programaron 113 actividades con vencimiento al 31 de diciembre de 2015 (...) 
En relación con los hallazgos de la DIAN función recaudadora, no obstante haberse iniciado el proceso de depuración de la información contable y haber cumplido con las actividades programadas, al cierre de la vigencia auditada se determinaron los mismos hallazgos; por lo tanto, se establecieron como no efectivas, dado que las acciones adelantadas no subsanaron las causas que originan dichos hallazgos (...) 
</t>
  </si>
  <si>
    <t>Lo anterior, debido a deficiencias en la planeación y gestión de estrategias efectivas, para disminuir los consumos, generando en consecuencia una posible falta de compromiso institucional frente al ahorro de los recursos.</t>
  </si>
  <si>
    <t>Correctiva: Replantear la linea base de consumo de energía de acuerdo con las condiciones normales actuales; incluyendo la variable consumo por aire acondicionado central, que fue instalado en la Seccional a finales del año 2015; el cual por cuanto no existía en el año 2014 no fue tenido en cuenta dentro de las proyecciones iniciales.</t>
  </si>
  <si>
    <t xml:space="preserve"> a) Levantamiento de la linea base mensual año 2016, de acuerdo a la inclusión del consumo del aire acondicionado central y en algunos períodos de otras variables que muestran incidencia en los resultados, como los vencimientos de declaraciones, períodos de vacaciones masivos (diciembre-enero), entre otros.                                                    </t>
  </si>
  <si>
    <t>Informe de proyección</t>
  </si>
  <si>
    <t>AMED-PRFN 
División de Gestión Administrativa y Financiera y Gestores Ambientales, DIAN Medellín</t>
  </si>
  <si>
    <t xml:space="preserve"> b) Dirigir comunicación al Nivel Central a la DGRAE y DGO, solicitando el ajuste de las metas de consumo para el resto del año 2016.</t>
  </si>
  <si>
    <t>Preventiva: Desarrollo de estrategias de sensibilización a través de sesiones dirigidas a funcionarios, tips, correos electrónicos y demás canales de comunicación de la Entidad.</t>
  </si>
  <si>
    <t>a) Tip´s y correos electrónicos, invitando al ahorro de energía en equipos, cargadores, pantallas y puestos de trabajo</t>
  </si>
  <si>
    <t>TIPS mensuales de comunicación.</t>
  </si>
  <si>
    <t>AMED-PRFN 
División de Gestión Administrativa y Financiera, Dirección Seccional de Medellín</t>
  </si>
  <si>
    <t>Correos electrónicos de socialización a los funcioanrios de las Direcciones Seccionales de Impuestos y Aduanas.</t>
  </si>
  <si>
    <t xml:space="preserve">b) Ronderos de vigilancia, hacen recorridos en las sedes verificando apagado de luces, entre 5:30 p.m. y 7:00 p.m.,   </t>
  </si>
  <si>
    <t>Planillas mensuales de vigilancia con registro de novedades.</t>
  </si>
  <si>
    <t>Preventiva: Divulgación del Sistema de Gestión Ambiental y sus programas a través de la cartilla del Sistema.</t>
  </si>
  <si>
    <t xml:space="preserve">Los Gestores Ambientales de cada una de las7 áreas de la Seccional realizarán actividades de socialización del "Programa de Uso Eficiente de Energía" </t>
  </si>
  <si>
    <t>Planilla por área de trabajo.</t>
  </si>
  <si>
    <t>AMED-PRFN 
Gestores Ambientales, Impuestos y Aduanas, Dirección Seccional de Impuestos y Dirección Seccional de Aduanas,  de Medellín</t>
  </si>
  <si>
    <t>1 Aud Financiera Independiente  (F Pagadora -Recaudadora)Vigencia 2018</t>
  </si>
  <si>
    <t>18 04 003</t>
  </si>
  <si>
    <r>
      <rPr>
        <b/>
        <sz val="12"/>
        <rFont val="Arial"/>
        <family val="2"/>
      </rPr>
      <t>Hallazgo No. 1 Propiedad, Planta y equipo</t>
    </r>
    <r>
      <rPr>
        <sz val="12"/>
        <rFont val="Arial"/>
        <family val="2"/>
      </rPr>
      <t xml:space="preserve"> 
(…) incertidumbre en las cuentas 1605-Terrenos por $6.300.000.000 y 1640-Edificaciones por $941.962.847, por cuanto el valor registrado para éste inmueble no se encuentra soportado técnicamente, y puede llegar a afectar la cuenta de patrimonio 3110-Resultado del ejercicio”</t>
    </r>
  </si>
  <si>
    <t>El documento que soporta el valor asignado al Lote 2 presenta inconsistencias (..)se determina que el valor de la partida informada para éste inmueble no genera confianza, (…)</t>
  </si>
  <si>
    <t>1. Realización del Avaluo del inmueble ubicado en la Ciudad de San Andrés</t>
  </si>
  <si>
    <t>Contratar avaluo</t>
  </si>
  <si>
    <t>Avaluo</t>
  </si>
  <si>
    <t>NC-PRFN 
Subdirección de Recursos Físicos - Coordinación de Infraestructura</t>
  </si>
  <si>
    <t>2. Realización de los ajustes contables producto del avaluo</t>
  </si>
  <si>
    <t>Realizar ajustes contables en los Estados Financieros, de acuerdo al resultado del Avaluo</t>
  </si>
  <si>
    <t>NC-PRFN 
Sub. de Gestión de Rec. Financieros -Coord. De Contabilidad</t>
  </si>
  <si>
    <t>2 Aud Financiera Independiente  (F Pagadora -Recaudadora)Vigencia 2018</t>
  </si>
  <si>
    <t>17 01 100</t>
  </si>
  <si>
    <r>
      <rPr>
        <b/>
        <sz val="12"/>
        <rFont val="Arial"/>
        <family val="2"/>
      </rPr>
      <t>Hallazgo No. 2:  Intangibles</t>
    </r>
    <r>
      <rPr>
        <sz val="12"/>
        <rFont val="Arial"/>
        <family val="2"/>
      </rPr>
      <t>. 
Verificada la subcuenta 197008-Software que a 31 de diciembre de 2018 registra un saldo por $73.260.534.185, y forma parte de la cuenta 1970-Activos Intangibles por $126.059.430.969, se determinó que existe una sobrestimación (…)</t>
    </r>
  </si>
  <si>
    <t>(…) falta de información oportuna y clara por parte de las áreas (…) situación que no permitió que, en el proceso de convergencia en la determinación de los saldos iniciales, fueran retirados de los estados financieros los ítems antes mencionados, toda vez que no cumplen con las características para ser reconocidos como un activo, (…)</t>
  </si>
  <si>
    <t>1. Depuración del Inventario bienes intangibles  de la Entidad.</t>
  </si>
  <si>
    <t>Generar del sistema de Inventarios el listado de intangibles de la Entidad y remitir a la Subdirección de Tecnología</t>
  </si>
  <si>
    <t>Listado de Bienes intangibles.</t>
  </si>
  <si>
    <t>NC-PRFN 
Subdirección de Recursos Físicos -Coordinación de Inventarios</t>
  </si>
  <si>
    <t>Con base en el listado de intangibles remitido por la Coord. de Inventarios se procede a efectuar el análisis de cada uno de los intagibles, determinando su estado actual, nueva vida útil y deterioro para la depuración</t>
  </si>
  <si>
    <t>Listado de Bienes intangibles con información actualizada y depurada</t>
  </si>
  <si>
    <t>NC-PRFN 
Sub. De Gestión de Tecnología de la Información y Telecomunicaciones  - Coord. De Soporte Técnico al usuario-Coord. De Desarrollo de Sistemas de Información -Coord. De infraestructura Tecnológica.</t>
  </si>
  <si>
    <t xml:space="preserve">2, Realización de ajustes y actualización en los sistemas de Inventarios -SIE y del registro contable </t>
  </si>
  <si>
    <t>Con base en la información del inventario del listado de intangibles remitido por la Coord. de Inventarios efectuar los movimientos, actualización en el SIE de Inventarios y ajustes contables en el SIIF</t>
  </si>
  <si>
    <t>Ajustes en el Sistema de Inventarios de la Entidad</t>
  </si>
  <si>
    <t xml:space="preserve">NC-PRFN 
Sub. de Gestión de Rec. Financieros -Coord. De Contabilidad  
 Sub. De Gestión de Rec. Físicos -Coord. De Inventarios </t>
  </si>
  <si>
    <t>NC-PRFN 
Sub. De Gestión de Rec. Financieros -Coord. De Contabilidad</t>
  </si>
  <si>
    <t>3 Aud Financiera Independiente  (F Pagadora -Recaudadora)Vigencia 2018</t>
  </si>
  <si>
    <t>17 02 009</t>
  </si>
  <si>
    <r>
      <rPr>
        <b/>
        <sz val="12"/>
        <rFont val="Arial"/>
        <family val="2"/>
      </rPr>
      <t>Hallazgo No. 3: Cuentas por Pagar</t>
    </r>
    <r>
      <rPr>
        <sz val="12"/>
        <rFont val="Arial"/>
        <family val="2"/>
      </rPr>
      <t xml:space="preserve">
Verificada la subcuenta 240102-Proyectos de Inversión que al 31 de diciembre de 2018 registra un saldo de $31.752.106.135 y que forma parte de la cuenta 2401-Cuentas por Pagar con un saldo al cierre de la vigencia de $59.478.112.902 se estableció que existe una sobrestimación 
(…)  originada en el registro contable de una partida que no cumple con las características de una obligación real a registrar en la subcuenta mencionada. El valor se genera producto del contrato No.147-2018-Unión Temporal Comcol 2018.
 (…) al cierre de la vigencia éste valor no constituía una obligación para la entidad. Presupuestalmente ésta partida quedó registrada como Reserva Presupuestal.</t>
    </r>
  </si>
  <si>
    <t xml:space="preserve">(…) se origina por debilidades de control, seguimiento y conciliación de la información que es reportada a la Coordinación de Contabilidad para su registro, (…) </t>
  </si>
  <si>
    <t>Revisar  el cumplimiento de la Política contable que establece la responsabilidad de quienes ejecutan procesos en diferentes áreas y que realizan hechos económicos que deben ser informados al subproceso de contabilidad.</t>
  </si>
  <si>
    <t>Identificar la necesidad y definir la información insumo que requiere el subproceso contable, en relación con los procesos contractuales que pueden generar hechos económicos que se deben informar al área de contabilidad.</t>
  </si>
  <si>
    <t>NC-PRFN 
Sub. de Gestión de Rec. Financieros -Coord. de Contabilidad
Sub. de Gestión de Rec. Físicos -Coord. De Contratos</t>
  </si>
  <si>
    <t>4 Aud Financiera Independiente  (F Pagadora -Recaudadora)Vigencia 2018</t>
  </si>
  <si>
    <r>
      <rPr>
        <b/>
        <sz val="12"/>
        <rFont val="Arial"/>
        <family val="2"/>
      </rPr>
      <t>Hallazgo No. 4:  Pasivos Estimados - Cuentas por Pagar</t>
    </r>
    <r>
      <rPr>
        <sz val="12"/>
        <rFont val="Arial"/>
        <family val="2"/>
      </rPr>
      <t>.
 Efectuada revisión de la cuenta 2701-Litigios y Demandas cuyo saldo a 31 de diciembre de 2018 asciende a $1.184.697.348.101, se establece que existen registros de procesos que cuentan con sentencias ejecutoriadas en la vigencia 2018 y anteriores, que debían reclasificarse a la cuenta 2460- Créditos Judiciales con saldo al 31 de diciembre de 2018 de $2.370.339.599, por cuanto se tiene certeza de la ocurrencia del hecho que da lugar al nacimiento de la obligación.   
Teniendo en cuenta que se tiene conocimiento del estado procesal de dichos procesos, el valor provisionado no fue actualizado con los valores reportados por la Coordinación de Sentencias y Devoluciones (…)
(…) El total de las incorrecciones determinadas según las situaciones descritas en los literales antes mencionados ascienden a $60.919.395.360 (…)</t>
    </r>
  </si>
  <si>
    <t xml:space="preserve"> Se tiene conocimiento del estado procesal (...) el valor provisionado no fue actualizado con los valores reportados por la Coordinación de Sentencias y Devoluciones (...)</t>
  </si>
  <si>
    <t>Verificar que se esté aplicando adecuadamente el marco normativo, en relación con el reconocimiento y medición de las Cuentas por Pagar - Créditos Judiciales.</t>
  </si>
  <si>
    <t xml:space="preserve">Aplicar los lineamientos que imparta la Contaduría General de la Nación, considerando el concepto que emita en respuesta a la consulta elevada mediante el  oficio 100216317-069 de mayo 27 de 2019. </t>
  </si>
  <si>
    <t xml:space="preserve">NC-PRFN 
Sub. de Gestión de Rec. Financieros -Coord. de Contabilidad  - Coord. de Sentencias y Devoluciones                   </t>
  </si>
  <si>
    <t>Elaborar un informe de los procesos de sentencias que se encuentran en trámite al 31 de diciembre de cada vigencia, detallando el valor del capital, intereses y / o actualización de la condena, según sea el caso.  De igual forma, cuando la cuantía no pueda ser establecida, indicar el motivo por el cual no se ha podido cuantificar el valor de la condena, a fin de  verificar la causación oportuna y el correcto registro de las Cuentas por Pagar - Créditos Judiciales, de acuerdo con el Marco Normativo del Régimen de Contabilidad Pública.</t>
  </si>
  <si>
    <t xml:space="preserve">NC-PRFN 
Sub. de Gestión de Rec. Financieros - Coord. de Sentencias y Devoluciones                   </t>
  </si>
  <si>
    <t>AUDITORIA CONTROL INTERNO CONTABLE FUNCION PAGADORA- ACC - 2018001
Período
01/01/2017 a 31/12/2017
H1</t>
  </si>
  <si>
    <t xml:space="preserve"> ACC-2018001</t>
  </si>
  <si>
    <r>
      <rPr>
        <b/>
        <sz val="12"/>
        <rFont val="Arial"/>
        <family val="2"/>
      </rPr>
      <t>Incumplimiento parcial del principio de publicidad de la información financiera.</t>
    </r>
    <r>
      <rPr>
        <sz val="12"/>
        <rFont val="Arial"/>
        <family val="2"/>
      </rPr>
      <t xml:space="preserve">
La entidad no publica en forma mensual los Estados Financieros incumpliendo lo establecido en el numeral 36 del artículo 34 de la Ley 734 de 2002, relacionado con los deberes de los servidores públicos; artículos 3 y 7 de la Ley 1712 de 2014 relacionados con el principio de la divulgación proactiva de la información y la disponibilidad de la información respectivamente y el numeral 7 del capítulo II “Procedimiento para la estructuración y presentación de los estados contables básicos” incluido en el título III “Procedimientos relativos a los estados, informes y reportes contables” del Manual de Procedimientos de la CGN.
</t>
    </r>
  </si>
  <si>
    <t>No se ejerce un adecuado control de la información que debe ser publicada mensualmente por la entidad,</t>
  </si>
  <si>
    <t>1 - Elaborar un cronograma para la publicación de los informes financieros y contables mensuales de la vigencia 2018, de acuerdo con lo establecido en la Resolución 182 del 19 de mayo de 2017 de la Contaduría General de la Nación, numeral 3.3 Publicación.</t>
  </si>
  <si>
    <t>Cronograma</t>
  </si>
  <si>
    <t>NC-PRFN 
Jefe de la Coordinación de Contabilidad General</t>
  </si>
  <si>
    <t>2 - Publicar los informes financieros y contables mensuales de que trata la Resolución 182 del 19 de marzo de 2017 de la contaduría General de la Nación numeral 1."Informes financieros y contables mensuales" y 3.3 "Publicación", dentro de los plazos definidos en el cronograma.</t>
  </si>
  <si>
    <t>Publicación en un lugar visible y público de las dependencias de la DIAN.</t>
  </si>
  <si>
    <t>12 Informes publicados</t>
  </si>
  <si>
    <t>AUDITORIA CONTROL INTERNO CONTABLE FUNCION PAGADORA- ACC - 2018001
Período
01/01/2017 a 31/12/2017
H2</t>
  </si>
  <si>
    <r>
      <rPr>
        <b/>
        <sz val="12"/>
        <rFont val="Arial"/>
        <family val="2"/>
      </rPr>
      <t>Falta de efectividad de las acciones de mejora para mitigar los riesgos asociados a los hallazgos establecidos por la CGR, ITRC y OCI, del control interno contable de la Función Pagadora.</t>
    </r>
    <r>
      <rPr>
        <sz val="12"/>
        <rFont val="Arial"/>
        <family val="2"/>
      </rPr>
      <t xml:space="preserve">
Realizadas pruebas de auditoría frente a los 8 hallazgos revisados, se observó que las situaciones descritas no fueron subsanadas y que los controles implementados y su seguimiento no fueron efectivos para prevenir la ocurrencia de los mismos  lo que implica el establecimiento de nuevas acciones de mejora para mitigar la materialización del riesgo asociado. Con lo anterior se desatiende la implementación de los componentes del MECI: “Gestión de los Riesgos Institucionales” y “Monitoreo o Supervisión Continua”, en los siguientes casos:
"Diferencias Propiedad Planta Equipo- Auditoría Regular  Vigencia 2010 CGR.
El saldo de la cuenta Propiedad Planta y Equipo en el Nivel Central a 31 de diciembre de 2010, presenta incertidumbre en $868 millones, debido a que se determinaron diferencias no conciliadas entre el aplicativo ALINV10 (Auxiliar de Inventarios) y los registros contables de las subcuentas del grupo de Propiedad, planta y Equipo y de la subcuenta Intangibles del grupo Otros Activos; en el Nivel Seccional, existen diferencias por $267,0 millones al comparar  los registros contables frente aplicativo auxiliar de inventarios ALINV10, correspondiente a baja de inventarios e instalación de equipos de oficina no registrados en el auxiliar, con efecto en el Patrimonio  Institucional".
"A 31 de diciembre de 2009, se presenta diferencia consolidada por $274.8 millones, en las cuentas contables, identificadas con los códigos 1655 a 1680,  y $211.9 millones de la cuenta correspondiente al código contable 1970, hechos identificados y evidenciados en el cuadro comparativo de saldos  de inventarios y contabilidad a 31 de diciembre del 2009."
Hallazgo N° 17: Diferencias conciliadas propiedad planta y equipo-  Auditoría vigencia 2012 Función Pagadora y  Vigencia 2013 Contable CGR.
Si bien se evidencia la realización de las conciliaciones entre el aplicativo contable SIIF y el ALINV, que maneja los bienes muebles de propiedad de la DIAN, los ajustes originados por ésta, no se realizan oportunamente; es así como, se evidencian partidas que datan de vigencias de 2009 y 2010. 
Lo anterior evidencia falta de control y seguimiento a los bienes de propiedad de la DIAN, así como denota falta de gestión en la depuración oportuna de los saldos reflejados en los estados financieros y genera riesgo de pérdidas de los bienes y patrimonio de la Entidad.
"Hallazgo N° 18: Diferencias conciliadas Otros Activos - Intangibles- Auditoría Vigencia 2012 Función Pagadora y Vigencia 2013 Contable CGR.
Si bien se evidencia la realización de las conciliaciones entre los aplicativos contable SIIF y el ALINV, que maneja los bienes muebles de propiedad de la DIAN, los ajustes originados por esta, no se realizan oportunamente. 
Lo anterior evidencia falta de control y seguimiento a los bienes de propiedad de la DIAN, así como denota falta de gestión en la depuración oportuna de los saldos reflejados en los estados financieros y genera riesgo de pérdidas de los bienes y patrimonio de la Entidad."
Hallazgo No. 3 Incertidumbre de saldos contables en el Grupo Propiedad Planta y Equipo-  Auditoría Función Pagadora Vigencia 2014 CGR.
Se observa que en el Grupo Propiedades Planta y Equipo, se presentan diferencias, entre los saldos reflejados en el sistema ALINV10 de inventarios, frente a los saldos registrados en las cuentas contables: 1645, 1655,1660, 1665, 1670, 1675 y 1680 denominadas plantas ductos y túneles, maquinaria y equipo, equipo médico y científico, muebles enseres y equipo de oficina, equipos de comunicación y computación, equipos de transporte, tracción y elevación y equipos de comedor, cocina, despensa y hotelería"
PRUEBAS DE AUDITORÍA
Se solicitó la conciliación de los saldos de la Contabilidad con los saldos reflejados en el aplicativo ALINV10 a 31 de diciembre de 2017, observando que todas las diferencias presentadas entre el SIIF y el ALINV10, se encuentran conciliadas e  identificadas, sin embargo, las mismas persisten al cierre de la vigencia de 2017, en los siguientes grupos: 1660 Equipo Médico y Científico, 1670 Equipo de Comunicación y Computación, 1675 Equipo de Transporte, Tracción y Elevación, 1680 Equipo de Comedor, Cocina, Despensa y Hotelería y 1970 Intangibles.
De acuerdo con lo anterior los hallazgos persisten.</t>
    </r>
  </si>
  <si>
    <t>Inadecuada identificación de las causas que originaron los hallazgos descritos.</t>
  </si>
  <si>
    <t xml:space="preserve">1 - Realizar la conciliación entre los saldos iniciales determinados al 1 de enero de 2018 de acuerdo con el Nuevo Marco Normativo del Régimen de Contabilidad Pública  reflejados en el SIIF Nación y los valores cargados en el sistema de información  SICOB, que corresponde al inventario de todos los bienes de la Entidad.
</t>
  </si>
  <si>
    <t>Conciliación contable</t>
  </si>
  <si>
    <t>2 - Realizar conciliaciones mensuales de los saldos contables reflejados en el SIIF Nación y los saldos del sistema de información SICOB.</t>
  </si>
  <si>
    <t>“Hallazgo 4 Inoportunidad del reporte para el registro de las incapacidades
En la cuenta 1470 Otros Deudores y analizada la subcuenta 147064 Pago Por cuenta de Terceros, por valor de $ 2.616 millones a 30 de Noviembre de 2015, por concepto de incapacidades laborales, se encontró que:
- Incapacidades de los años 2012, 2013 y 2014 reportadas en la vigencia 2015 por la Coordinación de Nómina de la Subdirección de Gestión Humana.
- Incapacidades pagadas por las EPS y ARL que no fueron causadas oportunamente.
- Dificultad para individualizar los pagos de incapacidades realizados por las EPS y ARL a la Entidad.
- Inconsistencia en la información reportada a contabilidad por parte del Nivel Central y de las Direcciones Seccionales, al encontrarse incapacidades reportadas en cero que efectivamente fueron pagadas por la EPS y ARL”. (Auditoría Control Interno Contable Vigencia 2015 OCI).
PRUEBAS DE AUDITORÍA
Se verificó la base de datos suministrada por la Coordinación de Contabilidad, que contiene las incapacidades liquidadas y enviadas por la Coordinación de Nómina en la vigencia 2017, encontrando que se relacionan incapacidades correspondientes a las vigencias 2008, 2010 a 2015 y en el 2016 desde el mes de enero, lo que evidencia que no es oportuna su liquidación y reporte a Contabilidad.
Igualmente, verificada la base de datos que se encuentra en el disco público en la ruta Y:\DG_Recursos_Economicos\SG_Recursos_Financieros\incapacidades\BASES DE INCAPACIDADES EPS Y ARL_ 2018-2017\2017 se observan valores consignados por las EPS y ARL que no han sido reportadas por la Coordinación de Nómina para su correspondiente causación, por un monto de $1.193.998.466, evidenciándose la misma situación presentada en el punto anterior.
De acuerdo con lo expuesto el hallazgo persiste.</t>
  </si>
  <si>
    <t xml:space="preserve">1. Realizar control sobre la inclusión de las incapacidades identificadas  de vigencias anteriores pagadas por las EPS  y que no han sido liquidadas en el sistema Kactus
</t>
  </si>
  <si>
    <t xml:space="preserve">Base de datos bimestral consolidada de las incapacidades pagadas por las EPS Y ARL VS las registradas en el  sistema Kactus </t>
  </si>
  <si>
    <t xml:space="preserve">NC-PRFN 
Coordinación de Seguridad social
</t>
  </si>
  <si>
    <t>2. Actualizar  el Procedimiento de incapacidades en una Versión 2 de manera que la inclusión de la incapacidad al sistema se realice en el mismo mes en que fue expedida  y máximo al mes siguientes teniendo en cuenta el cronograma de nómina para inclusión de novedades.</t>
  </si>
  <si>
    <t>PROCEDIMIENTO PR-GH-0352 VERSION 2</t>
  </si>
  <si>
    <t>NC-PRFN 
Coordinación de Seguridad social
REFORMULADO
12/04/2019</t>
  </si>
  <si>
    <t xml:space="preserve"> 
3.Efectuar 3 pruebas piloto mensuales  con relación a los ajustes necesarios en el sistema Kactus de manera que se puedan incluir las incapacidades en cualquier momento sin sujeción al calendario de Nómina garantizando la conservación de su registro y realizar las pruebas de funcionamiento.  
</t>
  </si>
  <si>
    <t xml:space="preserve">
1. Documento de prueba realizado por la Coordinación de Seguridad Social y el encargado del Sistema Kactus, que evidencie que las incapacidades incluidas despues del cierre de novedades son liquidadas en el mes siguiente.</t>
  </si>
  <si>
    <t>NC-PRFN 
Subdirección de Gestión de Personal</t>
  </si>
  <si>
    <t>“Hallazgo No. 2 Insuficiente depuración de los recaudos por clasificar:
Verificada la cuenta 290580 Recaudos por Clasificar, a diciembre 31 de 2016, se estableció que refleja un saldo de $103 millones, están pendientes de depurar las siguientes partidas: Gastos de personal vigencia 2015  por valor de $ 23 millones,  gastos de personal vigencia 2016  por valor de $ 44 millones, reintegros por salarios 2016 por valor de $184 mil pesos y recursos  propios por valor de $ 35 millones, los cuales están pendientes de reintegrar al Tesoro Nacional” (Auditoría Control Interno Contable Función Pagadora Vigencia 2016).
PRUEBA DE AUDITORÍA
Se verificó la conciliación suministrada por la Coordinación de Contabilidad correspondiente al cruce de información entre los saldos pendientes por aplicar de los documentos por clasificar generado en la Coordinación de Tesorería y los registros contables a 31 de diciembre de 2017, los cuales ascienden a $1.188.315.292, encontrando que a la fecha hay saldos pendientes de identificar de recursos propios desde enero de 2017 por valor de $763.190.373, de Gastos de Personal por $254.749.301 y del Banco de la República por $170,453,618, lo que permite concluir que las acciones adelantadas para la depuración de esta cuenta no han sido efectivas.
De acuerdo con lo evidenciado el hallazgo persiste.</t>
  </si>
  <si>
    <t>1.Realizar el cargue diario de saldos de DRC del banco de la republica, publicando la informacion en la carpeta publica . Permitiendo la consulta diaria de las areas usuarias</t>
  </si>
  <si>
    <t>Publicacion diaria de informacion en la carpeta publica</t>
  </si>
  <si>
    <t>NC-PRFN 
Jefe de la Coordinación de Tesorería</t>
  </si>
  <si>
    <t xml:space="preserve">2. Reportar a la Subdirección de Gestión de Recursos Financieros la información desagregada por concepto de reconocimiento de prestaciones económicas derivadas de incapacidades suministradas por las Eps y/o ARL. </t>
  </si>
  <si>
    <t xml:space="preserve">  1. Comunicaciones a la Subdirección de Gestión de Recursos Financieros reportando el detalle de los pagos efectuados por las EPS y/o ARL.</t>
  </si>
  <si>
    <t>100% de los pagos informados por la Coordinación de TesorerÍa debidamente identificados.</t>
  </si>
  <si>
    <t>NC-PRFN 
Jefe de la Coordinación de Seguridad Social</t>
  </si>
  <si>
    <t>3. Elevar consulta al Banco de Bogotá, sobre la modificación del formato Recaudo Empresarial, que permita la plena identificación del tercero que está solicitando el servicio.</t>
  </si>
  <si>
    <t>4. Enviar comunicacion mensual a la Subdireccion de Gestion Comercial sobre el valor de saldos pendientes por imputar del banco de bogota</t>
  </si>
  <si>
    <t>Comunicación oficial</t>
  </si>
  <si>
    <t>5. Revisar el procedimiento en el SIIF Nación, para la contabilización del IVA, por ingresos y disminución del documento.</t>
  </si>
  <si>
    <t xml:space="preserve">Mesa de trabajo </t>
  </si>
  <si>
    <t>NC-PRFN 
Jefe de la Coordinación de Contabilidad General, Jefe de la Coordinación de Tesorería, Subdirección de Gestión Comercial.</t>
  </si>
  <si>
    <t>1 Aud vig 2012 Función pagadora y vig 2013 contable</t>
  </si>
  <si>
    <t>15 02 001</t>
  </si>
  <si>
    <t xml:space="preserve">Hallazgo No. 1 Pago nomina personal
Ausencia de controles efectivos, toda vez que una funcionaria identificada con cédula de ciudadanía 1.075.235.145 presentó carta de renuncia al cargo que desempeñaba, el día 27 de diciembre de 2012, sin que la misma fuera aceptada por parte de la Entidad y se efectuarán las novedades respectivas internamente, por lo cual la DIAN continuó cancelando los salarios y prestaciones de Ley. 
Posteriormente, con la Resolución 009287 del 29 de octubre de 2013 del Director General de la Unidad Administrativa Especial Dirección de Impuestos y Aduanas Nacionales DIAN, se declara la vacancia de un cargo por abandono y hace referencia a la funcionaria identificada con cédula de ciudadanía 1.075.235.145, la cual, conforme a la resolución, se indica que incurre en abandono del cargo sin justa causa a partir del 28 de diciembre de 2012 y siguientes
</t>
  </si>
  <si>
    <t>Ausencia de controles efectivos e incumplimiento de lo planteado en el literal 6 del artículo 18 de la ley 909 de 2004</t>
  </si>
  <si>
    <t xml:space="preserve">Adelantar las acciones jurídicas tendientes a la constitución del título ejectivo necesario para adelantar el cobro de los dineros de que trata el hallazgo. </t>
  </si>
  <si>
    <t xml:space="preserve">Constituir titulo Ejecutivo </t>
  </si>
  <si>
    <t>Titulo Ejecutivo</t>
  </si>
  <si>
    <t>NC-PGH 
Dirección de Gestión Jurídica - Subdirección de Gestión de Representación Externa</t>
  </si>
  <si>
    <t>Levantar e Implementar  el procedimiento de abandono del cargo.</t>
  </si>
  <si>
    <t>Levantar e Implementar procedimiento.</t>
  </si>
  <si>
    <t xml:space="preserve">Procedimiento </t>
  </si>
  <si>
    <t>NC-PGH 
Subdirección de Gestión de Personal</t>
  </si>
  <si>
    <t xml:space="preserve">Levantar e implementar  el (los)  procedimiento (s) necesarios para la recuperación de dineros adeudados a la Entidad, de situciones que surjan en el marco de la relación laboral. </t>
  </si>
  <si>
    <t xml:space="preserve">Solicitar concepto a la Dirección de Gestión Jurídica en el sentido de precisar las acciones jurídicas necesarias para la recuperación de estos dineros, definiendo entre otros aspectos: pasos necesarios, dependencias que por su competencia al interior de la Entidad deben intervenir, términos. documentación requerida. </t>
  </si>
  <si>
    <t>Oficio de Solicitud</t>
  </si>
  <si>
    <t>NC-PGH 
Dirección de Gestión de Recursos y Administración Económica / Subdirección de Gestión de Personal</t>
  </si>
  <si>
    <t>Emitir concepto de acuerdo a lo solicitado y asesorando juridicamente el cobro de estos dineros</t>
  </si>
  <si>
    <t>Concepto</t>
  </si>
  <si>
    <t>NC-PGH
 Dirección de Gestión Jurícia</t>
  </si>
  <si>
    <t>Levantar y/o actualizar  el (los) procedimientos, en los procesos que sean  necesarios, para la recuperación de dineros adeudados a la Entidad, con base en el concepto emitido por la Dirección de Gestión Jurídica</t>
  </si>
  <si>
    <t xml:space="preserve">Procedimiento (s) Levantado y/o actualizado </t>
  </si>
  <si>
    <t>NC-PGH 
Subdirección de Gestión de Procesos y Competencias -Dirección de Gestión Jurídica - Dirección de Gestión de Ingresos - Subdirección de Gestión de Personal - 
REFORMULADO
30/04/2016</t>
  </si>
  <si>
    <t>Adoptar el  (los) procedimiento (s) en los procesos que sean necesarios para la recuperación de dineros adeudados a la Entidad, con base en el concepto emitido por la Dirección de Gestión Jurídica</t>
  </si>
  <si>
    <t xml:space="preserve">Procedimientos Adoptados </t>
  </si>
  <si>
    <t>NC-PGH 
Subdirección de Gestión Financiera -Dirección de Gestión Jurídica - Dirección de Gestión de Ingresos - Subdirección de Gestión de Personal - 
REFORMULADO
30/04/2016</t>
  </si>
  <si>
    <t xml:space="preserve">Adelantar las acciones, de conformidad con los procedimiento levantados y/o actualizados para adelantar el cobro de los dineros de que trata el hallazgo. </t>
  </si>
  <si>
    <t>Aplicar las acciones oportunas  para la recuperación de los dineros adeudados a la Entidad de que trata el hallazgo, de conformidad con los procedimientos adoptados.</t>
  </si>
  <si>
    <t xml:space="preserve">Seguimiento  a las acciones realizadas  oportunamente, de acuerdo a lo establecido. </t>
  </si>
  <si>
    <t>NC-PGH 
Subdirección de Gestión de Personal - Dirección de Gestión Jurídica - Dirección de Gestión de Ingresos
REFORMULADO
30/04/2016</t>
  </si>
  <si>
    <t>16 Aud vig 2012 Función pagadora y vig 2013 contable</t>
  </si>
  <si>
    <t xml:space="preserve">17 01 009  </t>
  </si>
  <si>
    <t xml:space="preserve">Hallazgo No. 16: Deudores por indemnizaciones
La subcuenta de Otros Deudores – Indemnizaciones (Código 147079), a 31 de diciembre de 2012, refleja saldos por cobrar en cuantía de $2.380.5 millones, con un incremento de $1.127.6 millones (equivalente al 90%), con respecto al saldo de la vigencia anterior ($1.252.8 millones)…. Situación que denota falta de gestión para la recuperación de las sumas adeudadas por las Empresas Promotoras de Salud - EPS y/o las Administradoras de Riesgos Laborales - ARLs por concepto de incapacidades y licencias otorgadas a los funcionarios, y evidencia falta de control y seguimiento a los saldos adeudados por dichas entidades para obtener su recuperación y genera incertidumbre sobre su cobrabilidad, por cuanto existen saldos que vienen de vigencias anteriores. 
</t>
  </si>
  <si>
    <t>Falta de gestión para la recuperación de las sumas adeudadas</t>
  </si>
  <si>
    <t>NC-PGH 
Dirección de Gestión Jurícia</t>
  </si>
  <si>
    <t>Levantar y/o actualizar  el (los) procedimientos necesarios para la recuperación de dineros adeudados a la Entidad, con base en el concepto emitido por la Dirección de Gestión Jurídica</t>
  </si>
  <si>
    <t>Procedimientos Levantados y/o actualizados (s)</t>
  </si>
  <si>
    <t xml:space="preserve">NC-PGH 
Subdirección de Gestión de Procesos y Competencias -Dirección de Gestión Jurídica - Dirección de Gestión de Ingresos - Subdirección de Gestión de Personal - </t>
  </si>
  <si>
    <t>Adoptar el (los) procedimiento (s) necesarios para la recuperación de dineros adeudados a la Entidad, con base en el concepto emitido por la Dirección de Gestión Jurídica</t>
  </si>
  <si>
    <t>Procedimientos adoptados (s)</t>
  </si>
  <si>
    <t xml:space="preserve">NC-PGH 
Subdirección de Gestión Financiera. -Dirección de Gestión Jurídica - Dirección de Gestión de Ingresos - Subdirección de Gestión de Personal - </t>
  </si>
  <si>
    <t xml:space="preserve">Adelantar las acciones, de conformidad con el  (los) procedimiento (s) establecido para adelantar el cobro de los dineros de que trata el hallazgo. </t>
  </si>
  <si>
    <t>NC-PGH 
Subdirección de Gestión de Personal - Dirección de Gestión Jurídica - Dirección de Gestión de Ingresos-Subdirección de Gestión Financiera.</t>
  </si>
  <si>
    <t>Registrar permanentemente en el sistema SIIF los ingresos por concepto de indeminizaciones reportados por la Subdirección de Gestión de Personal.</t>
  </si>
  <si>
    <t>Realizar la causación y el recaudo en el SIIF, de los pagos que reporte la Subdirección de Gestión de Personal hasta el 30 de junio de 2014 y que hayan sido consignados en la DTN y/o en las cuentas de la DIAN.</t>
  </si>
  <si>
    <t>Pagos de las EPS reportados por la SG de Personal y registrados en SIIF</t>
  </si>
  <si>
    <t>NC-PGH 
Subdirección de Gestión de Recursos Financieros-Coordinaciones de Tesorería y Contabilidad</t>
  </si>
  <si>
    <t>29 Aud vig 2012 Función pagadora y vig 2013 contable</t>
  </si>
  <si>
    <t xml:space="preserve">Hallazgo No. 29: Deudores por Indemnizaciones 
La subcuenta de Otros Deudores – Indemnizaciones (Código 147079), a 31 de diciembre de 2013, refleja saldos por cobrar en cuantía de $4.312 millones, con un incremento de $1.931.6 millones (equivalente al 81.2%), con respecto al saldo de la vigencia anterior ($2.380.5 millones) y, según la Nota No.6 a los Estados Financieros…… Situación que evidencia debilidades en la recuperación de las sumas adeudadas por las Empresas Promotoras de Salud - EPS y/o las Administradoras de Riesgos Laborales - ARLs por concepto de incapacidades y licencias otorgadas a los funcionarios, y evidencia falta de control y seguimiento a los saldos adeudados por dichas entidades para obtener su recuperación y genera incertidumbre sobre su cobrabilidad, por cuanto existen saldos que vienen de vigencias anteriores.
</t>
  </si>
  <si>
    <t xml:space="preserve">NC-PGH 
Subdirección de Gestión Fianciera -Dirección de Gestión Jurídica - Dirección de Gestión de Ingresos - Subdirección de Gestión de Personal - </t>
  </si>
  <si>
    <t>NC-PGH 
Subdirección de Gestión de Personal - Dirección de Gestión Jurídica - Dirección de Gestión de Ingresos</t>
  </si>
  <si>
    <t>27 Aud DS ADUANAS, Ipiales, Cartagena, Cucuta, Bogotá, B/ventura, Cali, Urabá Vig P.Semestre 2015</t>
  </si>
  <si>
    <t>19 02 100</t>
  </si>
  <si>
    <t xml:space="preserve">Hallazgo No.27: Riesgos laborales
En acompañamiento realizado a los funcionarios de la DIAN encargados de la verificación y levante o nacionalización de la mercancía realizado en la Zona Franca Palmaseca y el Depósito Snider, se observó que los funcionarios no utilizaron los elementos de seguridad industrial (Gafas, guantes, botas casco entre otros). Lo anterior debido a que la Seccional de Aduanas no ha dotado a los funcionarios de los elementos de protección, lo cual impide que los mismos se protejan adecuadamente de los riesgos que puedan amenazar su salud.
</t>
  </si>
  <si>
    <t>La Seccional de Aduanas de Cali no ha dotado a los funcionarios de los elementos de protección</t>
  </si>
  <si>
    <t>Garantizar la entrega oportuna de Elementos de Protección Personal -EPP a las Direcciones Seccionales, llevando su control a través del Módulo del Sistema de Información de Talento Humano.</t>
  </si>
  <si>
    <t>Entregar a los funcionarios de las Direcciones Seccionales los EPP dentro del primer cuatrimestre</t>
  </si>
  <si>
    <t>Listados de entrega de elementos</t>
  </si>
  <si>
    <t>ACAL-PGH 
Coordinación de Seguridad Social y Bienestar Laboral
REFORMULADO
30/09/2016</t>
  </si>
  <si>
    <t>Monitorear  por parte de la Dirección Seccional  que los funcionarios responsables de la verificación y levante de mercancías utilicen los EPP</t>
  </si>
  <si>
    <t>Adelantar semestralmente jornadas de sensibilización a los funcionarios respecto de la necesidad y obligación de usar los elementos de protección personal</t>
  </si>
  <si>
    <t>listas de asistencia</t>
  </si>
  <si>
    <t>ACAL-PGH 
Grupo Interno de Trabajo de Personal de la Dirección Seccional</t>
  </si>
  <si>
    <t>Adelantar supervisiones trimestrales, de forma aleatoria, a los lugares de trabajo en los que los funcionarios deben usar elementos de protección personal con el fin de asegurar que se estén usando como es debido</t>
  </si>
  <si>
    <t>Informes de supervisión</t>
  </si>
  <si>
    <t>ACAL-PGH 
Grupo Interno de Trabajo de Personal de la Dirección Seccional
REFORMULADO
30/09/2016</t>
  </si>
  <si>
    <t xml:space="preserve">AUDITORIA A LA GESTIÓN DE NOMINA
AGN-2016009
H 7
Periodo
0101/2015 al 31/08/2016
</t>
  </si>
  <si>
    <t>AGN 2016009</t>
  </si>
  <si>
    <t>Hallazgo 7
Falta de control de ausentismo por permisos sindicales
Analizada la información suministrada por la Subdirección de Gestión de Personal sobre permisos sindicales del período auditado, se evidenciaron las siguientes situaciones:
- Se han concedido permisos sindicales que superan el 75% de los días hábiles del período, así:
o De los 242 días hábiles de la vigencia 2015 para 19 funcionarios se registran más de 187 días de permiso sindical, resaltándose 3 casos en los cuales sumando los días de permisos sindical con los de vacaciones se ausentaron durante todo el año.
o De los 163 días hábiles de la vigencia 2016 (enero a agosto), 29 funcionarios registran más de 121 días de permiso y 2 de ellos informan 163, lo que se traduce en una ausencia permanente.
Lo anterior es contrario a lo expuesto por el Ministerio de Trabajo en respuesta a consulta emitida en oficio 1200000-222218 del 23 de diciembre de 2014, que cita entre sus argumentos lo planteado por el Consejo de Estado, Sala de lo Contencioso Administrativo. Sección 2ª. Sentencia 3840 de febrero 17 de 1994. Consejero Ponente: Dr. Carlos Arturo Orjuela Góngora, que señaló “No proceden los permisos sindicales permanentes, sino por el contrario, aquellos pueden otorgarse de manera transitoria o temporal en la medida en que el directivo sindical tiene que cumplir, normal y habitualmente las funciones propias del empleo oficial que desempeña”.
Cabe señalar que la Corte Constitucional en Sentencia T-063 de 2014, en la que reitera que los permisos sindicales constituyen un mecanismo esencial para el desarrollo del derecho de asociación sindical, al considerar la posibilidad de designar un remplazo de los funcionarios cuando cumplen con labores propias de su elección como dirigentes sindicales, establece que ello solamente procedería "cuando el trabajador deba ausentarse un tiempo prudencial; es decir, cuando dadas las circunstancias de modo, tiempo y lugar, se justifique la designación y posterior nombramiento de un servidor ante la ausencia de quien se encuentra en permiso. Ello sin desatender lo reglamentado en el Decreto 2813 de 2000 cuando se refiere a que el beneficio debe concederse por una “duración periódica”, norma que no tiene finalidad diferente a la de evitar el abuso en el ejercicio de las facilidades que deben ser otorgadas a los representantes sindicales como componente para el goce efectivo del derecho de asociación sindical.” (Lo subrayado es nuestro)</t>
  </si>
  <si>
    <t>Desbordamiento del uso del permiso sindical y ausencia de control frente al mismo.</t>
  </si>
  <si>
    <t xml:space="preserve">Realizar mesas de trabajo con los sindicatos en las cuales se trabajara el impacto en el clima laboral y la carga prestacional de los permisos sindicales.
Sensibilizar a los directivos de los sindicatos acerca de la autorregulación en la planeación de sus actividades sindicales.
</t>
  </si>
  <si>
    <t>Registros de  Reuniones de asistencia  con las Directivas y delegados de los Sindicatos</t>
  </si>
  <si>
    <t>NC-PGH SUBDIRECTORA DE GESTIÓN DE PERSONAL</t>
  </si>
  <si>
    <t>Revisar y ajustar  las regulacióones internas sobre los permisos sindicales,  especialmente en sus  límites y soportes  de tal forma que se garantice  el derecho a la asociación  y  el cumplimiento de los compromisiones de la Entidad.</t>
  </si>
  <si>
    <t>Acto administrativo publicado</t>
  </si>
  <si>
    <t>Implementar el módulo de permisos sindicales a traves del  aplicativo de Gestión Humana KACTUS - MI PORTAL</t>
  </si>
  <si>
    <t>Registro de permisos sindicales en el aplicativo Kactus</t>
  </si>
  <si>
    <t xml:space="preserve">NC-PGH SUBDIRECTORA DE GESTIÓN DE PERSONAL REFORMULADO 12/10/2018 SIN NUMERO CORREO </t>
  </si>
  <si>
    <t>Efectuar seguimiento aleatorio a la asistencia a las capacitaciones de los funcionarios sindicalizados a quienes se les otorgo el permiso.</t>
  </si>
  <si>
    <t>Informe trimestral de seguimiento aleatorio</t>
  </si>
  <si>
    <t xml:space="preserve">AUDITORIA A LA GESTIÓN DE NOMINA 
AGN 2016009
H 18
Periodo
0101/2015 al 31/08/2016
</t>
  </si>
  <si>
    <t>Hallazgo 18
Desactualización de documentos y procedimientos de Gestión Humana
En el desarrollo de la auditoría se evidenció que documentos que deben ser adoptados y actualizados periódicamente dentro del Sistema de Gestión de Calidad, Control Interno y Gestión Ambiental (SGCCIGA) no han sido publicados o se encuentran desactualizados así:
• El catálogo normativo del proceso Gestión Humana contenido en el archivo identificado como CATÁLOGO NORMATIVO GESTION HUMANA.xls socializado en carpeta ftp: //publico/DG_Recursos_Economicos/SG_Personal/Despacho/00099_SGCCI/1. Catalogo normativo/ registra fecha de publicación del 09/24/2007, siendo evidente su desactualización.
Lo anterior contraviene lo dispuesto en el Memorando 476 del 3 de diciembre de 2012 y en el Manual de Calidad de la Entidad, en cuanto a marco regulatorio.
• Se registran como activos en el Listado Maestro de Documentos los Formatos 1146-62 Gestión de nómina y 1146-487 Gestión de Situaciones Administrativas, publicados en 2012 y que ya fueron regulados en procedimientos posteriores.    • El procedimiento de Gestión de Incapacidades, contemplado dentro de la caracterización del proceso de Gestión Humana, que se constituye en proveedor de insumos de los procedimientos Gestión persuasiva para el cobro de incapacidades ante la administradora de riesgos laborales – ARL y Gestión persuasiva para el cobro de prestaciones económicas ante las entidades promotoras de salud – EPS aún no ha sido adoptado y publicado dentro del Listado maestro de documentos del SGCCIGA.     • Los términos establecidos en cuanto a oportunidad para la radicación de la solicitud de comisiones en las condiciones generales del procedimiento PR-GH-0076: Gestión de Comisiones al interior del país, versión 1 del 9 de junio de 2014, publicado dentro del listado maestro de documentos y vigente de acuerdo con ello, difieren de los establecidos en el Memorando 00219 también vigente desde el 28 de julio de 2016.
• La actividad 32 del procedimiento PR-GH-0076- Gestión de Comisiones al Interior del País, señala que el competente para autorizar y ordenar el gasto de comisiones de servicio a los empleados públicos de las Direcciones Seccionales fuera de su jurisdicción es la Dirección de Gestión de Recursos y Administración Económica en contravía con lo establecido en la Resolución 00053 del 11 de julio de 2016 que dispone que tal autorización corresponde a la Subdirección de Gestión de Personal.     • El procedimiento PR-GH-0073, Gestión de licencias no remuneradas, cita dentro de sus documentos asociados el procedimiento PR-FN-XXX Reintegros a Tesorería, el cual a 30 de agosto de 2016 no se registraba en el Listado Maestro de Documentos. Los procedimientos Gestión persuasiva para el cobro de incapacidades ante la administradora de riesgos laborales – ARL y Gestión persuasiva para el cobro de prestaciones económicas ante las entidades promotoras de salud – EPS también citan Reintegros dentro de los documentos asociados identificándolo como PR-FN-0322, pero éste tampoco ha sido publicado.
• Los formatos FT-GH-1905 de Solicitud de licencia ordinaria no remunerada o para adelantar estudios y FT-GH-1897 de Liquidación para pago de pensión de licencias de servidores públicos, carecen de instructivo, contraviniendo lo previsto en el numeral 1.6 del artículo 2 de la Resolución 159 de 2012.
• El procedimiento PR-GH-0073, contempla en su actividad 22 efectuar el registro de la Licencia en el Sistema de Recursos Humanos, el cual ha sido remplazado por KACTUS y desde junio de 2016 puede adelantarse la solicitud de Licencia no remunerada para firma manual, cuyos lineamientos aún no son recogidos en el procedimiento.     • La versión 1 del procedimiento PR-GH-0074 remite al SRH en definiciones y siglas y en las actividades descritas en su flujograma, desconociendo el aplicativo Kactus      • La versión 1 del procedimiento PR-GH-0079, Gestión de permisos laborales, describe actividades que no se ajustan a las previstas en el Memorando 319 del 23 de noviembre de 2015, según el cual los permisos hasta por tres días deben ser tramitados únicamente a través de Mi Portal.     • La versión 1 del procedimiento PR-GH-0088, Gestión del ausentismo laboral, contempla dentro de sus documentos asociados el PR-GH-XXX, Administración del Programa de Bienestar Laboral el cual no ha sido publicado y cita para registro de novedad por posible abandono del cargo el SRH, desconociendo el Kactus.     • El procedimiento PR-GH-0071 “Gestión de Libranzas” no contempla dentro de las actividades a desarrollar, la de consultar el Registro Único Nacional de Entidades Operadores de Libranza- RUNEOL con el fin de verificar si el operador de libranza se encuentra inscrito, de acuerdo con el tercer inciso del artículo 6 de la Ley 1527 de 2012.
Tampoco aclara los factores que deben ser tenidos en cuenta para el cálculo del cupo de endeudamiento de los funcionarios, de tal forma que se pueda verificar que el funcionario recibe por lo menos el 50% de su salario neto, de acuerdo con el numeral 5 del artículo 3 de la Ley 1527 de 2012.
Lo descrito contraviene lo dispuesto en los numerales 4 y 7 del Manual de Calidad de la Entidad, Marco legal y reglamentario, los literales b), d) y g) del numeral 4.2.3 Control de documentos de la Norma Técnica NTCGP 1000:2009 Norma Técnica de Calidad en la Gestión Pública y el Procedimiento PR-IC-0001 –Control de Documentos del Sistema de Gestión de Calidad, Control Interno y Gestión Ambiental.</t>
  </si>
  <si>
    <t>Falta de rigurosidad en la elaboración, revisión y/o actualización de los documentos adoptados dentro del SGCCIGA</t>
  </si>
  <si>
    <t>Actualizar el catálogo normativo del proceso Gestión Humana</t>
  </si>
  <si>
    <t>Catalogo Normativo Actualizado</t>
  </si>
  <si>
    <t>NC-PGH SUBDIRECTORA DE GESTION DE PERSONAL - COORDINADORES DE NÓMINA  Y SEGURIDAD SOCIAL Y BIENESTAR LABORAL</t>
  </si>
  <si>
    <t>Actualizar, adoptar y publicar el procedimiento "Gestión Humana"  atendiendo cronograma que se establezca con la Coordinación de Organización y Gestión de Calidad</t>
  </si>
  <si>
    <t xml:space="preserve">Procedimientos actualizados, aprobados y publicados
</t>
  </si>
  <si>
    <t>Adoptar y publicar el procedimiento "Gestión de Incapacidades"  atendiendo cronograma que se establezca con la Coordinación de Organización y Gestión de Calidad</t>
  </si>
  <si>
    <t>Procedimiento, aprobado y publicado</t>
  </si>
  <si>
    <t>NC-PGH SUBDIRECTORA DE GESTION DE PERSONAL  SEGURIDAD SOCIAL Y BIENESTAR LABORAL</t>
  </si>
  <si>
    <t>Actualizar el procedimiento "PR-GH-0076: Gestión de Comisiones al interior del país" atendiendo cronograma que se establezca con la Coordinación de Organización y Gestión de Calidad</t>
  </si>
  <si>
    <t xml:space="preserve">NC-PGH SUBDIRECTORA DE GESTION DE PERSONAL </t>
  </si>
  <si>
    <t>Actualizar el procedimiento PR-GH- 0073-"Gestión de Licencias No Remuneradas"  y actualizacion de formatos FT-GH-1905 y FT-GH-1897 - atendiendo cronograma que se establezca con la Coordinación de Organización y Gestión de Calidad
Actualizar el procedimiento "PR-GH-0076: Gestión de Comisiones al interior del país" atendiendo cronograma que se establezca con la Coordinación de Organización y Gestión de Calidad</t>
  </si>
  <si>
    <t>Procedimientos actualizados, aprobados y publicados</t>
  </si>
  <si>
    <t xml:space="preserve">NC-PGH SUBDIRECTORA DE GESTION DE PERSONAL - COORDINADORES DE NÓMINA </t>
  </si>
  <si>
    <t>Actualizar el procedimiento PR-GH- 0074-"Gestión de Embargos al Salario"  atendiendo cronograma que se establezca con la Coordinación de Organización y Gestión de Calidad</t>
  </si>
  <si>
    <t>NC-PGH SUBDIRECTORA DE GESTION DE PERSONAL - COORDINADOR DE NÓMINA</t>
  </si>
  <si>
    <t>Actualizar el procedimiento "PR-GH-0079, Gestión de permisos laborales" atendiendo cronograma que se establezca con la Coordinación de Organización y Gestión de Calidad</t>
  </si>
  <si>
    <t>NC-PGH SUBDIRECTOR DE GESTION DE PERSONAL - Coordinación de Gestión de la Calidad
 REFORMULADA EL DÍA 26/10/2018 CORREO REMITIDO POR EL PROCESO 
04/03/2019</t>
  </si>
  <si>
    <t>Actualizar el procedimiento "PR-GH-0088, Gestión del ausentismo laboral" atendiendo cronograma que se establezca con la Coordinación de Organización y Gestión de Calidad</t>
  </si>
  <si>
    <t xml:space="preserve">
Actualizar el procedimiento "PR-GH-0071 Gestión de Libranzas" atendiendo cronograma que se establezca con la Coordinación de Organización y Gestión de Calidad
</t>
  </si>
  <si>
    <t>Auditoría Integral TI2 (Seguridad de la Información)" ATI2016010
H8
Periodo 01/01/2015 al 30/06/2016</t>
  </si>
  <si>
    <t>ATI 2016010</t>
  </si>
  <si>
    <t>Hallazgo N° 8. Deficiencias en el control y seguridad del Sistema de Información de Gestión Humana Kactus.
Se tomó como muestra para evaluar la seguridad de la información y su trazabilidad,  el Sistema Información de Gestión Humana Kactus por cuanto había relación con el desarrollo de la “Auditoría Gestión de Nómina”, dentro del programa anual de auditoría 2016, con el fin de complementarla en relación con la seguridad de los sistemas de información. Por lo anterior, de acuerdo al análisis y evaluación realizada a este sistema, se evidenció lo siguiente:
ACCESIBILIDAD.
Analizada la información del archivo AUDITORÍA_2016_USUARIO_PERMISO suministrada mediante correo electrónico de fecha 01/11/2016, suscrito por el jefe de Coordinación de Nómina, se evidenció: 
• La existencia de roles de SUPERUSUARIO que permiten la creación, modificación y eliminación de los roles de las seccionales, de los cuales un usuario con este rol tiene únicamente activos el rol de consulta y reporte, existiendo el rol denominado COMUN CONSULTA que ejecuta esta misma funcionalidad.
• Se registran usuarios cuyo perfil son asignados a funcionarios que  no tienen la funcionalidad de Proceso de Gestión Humana como es el rol COMUN OPER, el cual fue dado a un funcionario de la Dirección de Gestión de Ingresos y al Director de la Dirección de Gestión de Fiscalización, dentro de los cuales se les activó roles de adicionar, modificar, actualizar registro y actualizar grupo.
• La solicitud de creación, modificación y borrado de roles se hace por medio de correo electrónico, incumpliendo el procedimiento e instrucción establecido en la Entidad, PR-SI-0142 “Gestión de Roles de los Sistemas de Información”, IN-SI-0105 “Modificación del Anexo Roles de los Sistemas de Información”, FT-SI-1639 “Gestión de Roles de los Sistemas de Información”, relacionados con la administración de roles que se deben utilizar en todos los Sistemas de Información corporativos.
• De una muestra de 87 usuarios con rol de COMÚN CONSULTA y AUDITOR, que permite la consulta y reporte de la información en Kactus, se les activa a 68, adicionalmente roles de adición, modificación y borrado cuando existe el rol COMUN, que realiza las mismas funcionalidades. 
TRAZABILIDAD y AUDITORÍA.
Se evidenció que:
• La información archivada en el log de auditoría del sistema Kactus, no es fiable para realizar procesos de auditoría. 
• No se analiza y evalúa la información que se genera en el log de auditoría de Kactus, para los casos de modificación o borrado de datos por los diferentes usuarios. 
• Se deben separar los ambientes de producción y de pruebas del sistema Kactus, cuando se realicen cambios en el software. 
• El sistema Kactus no tiene activa la funcionalidad de auditoría que pueda ser empleada en las labores de auditoría independiente que le competen a la OCI u otros órganos de control. 
Estas situaciones incumplen las siguientes normas:
• Procedimientos PS-SI-0151, PS-SI-0152.
• Literal b), i), j) del artículo 4o de la Ley 87.
• Los literales a), c)  y e) del numeral 4.1, el numeral 7.5.1, numeral 7.5.3, literal b) numeral 8.1, numerales 8.2.3 y 8.2.4 de la Norma Técnica de calidad NTCGP 1000:2009.
• El numeral 8.4 del Manual de Calidad de la Entidad.
• Roles y Auditoría, Manual de mecanismos de seguridad de Kactus.</t>
  </si>
  <si>
    <t xml:space="preserve">Lo anterior se presenta debido a:
• Deficiente administración en la gestión de la asignación de los roles, al no aplicar el Manual Mecanismos de Seguridad del aplicativo Kactus, en el cual se especifica claramente la descripción de cada uno de los roles para su creación.
• Deficiencia de control en la administración de roles. 
• Inexistencia de un procedimiento, lineamiento o política que establezca el seguimiento y análisis de los logs de auditoría de los sistemas de información, que indique la periodicidad, muestreo, criterios de evaluación y responsable del análisis de esta información. 
• Se realizan pruebas de funcionalidad de ajustes al sistema, en ambiente de producción.
</t>
  </si>
  <si>
    <t xml:space="preserve">
Revisar y ajustar  los permisos de accesibilidad que registran los líderes de los diferentes módulos que integran el Sistema de Gestión Humana - Kactus y los que requieren los usuarios a nivel nacional, en los diferentes programas y funcionalidades  del aplicativo, informando de su resultado a los Despacho de la Subdirección de Personal y  las Coordinaciones 
</t>
  </si>
  <si>
    <t>1. Informe de caracterización de usuarios por módulo</t>
  </si>
  <si>
    <t>NC-PGH 
Subdirección de Gestión de Personal/ 
Coordinación de Nómina/
Coordinación de Bienestar y Seguridad Social/
Coordinación de Escuela/
Coordinación de Historias Laborales/
Coordinación de Procesos y Competencias Laborales/</t>
  </si>
  <si>
    <t>Aplicar por parte de los Responsables del Proceso de Gestión Humana y en lo relacionado con el Sistema de Información Kactus , lo definido en el Procedimiento PR-SI-0142_Gestión de Roles de los Sistemas de Información en el Proceso Servicios Informáticos.</t>
  </si>
  <si>
    <t>1. Comunicado para registro en el Anexo_Roles de los Sistemas de Información según Procedimientos y Procesos del Sistema de Información Kactus, dirigido a la Subdirección de Gestión de Tecnología de Información y Telecomunicaciones</t>
  </si>
  <si>
    <t>NC-PGH 
Subdirección de Gestión de Personal/ 
Coordinación de Nómina/</t>
  </si>
  <si>
    <t xml:space="preserve">2. Formato FT-SI-1639_Gestión de Roles de los Sistemas de Información, con la información inicial de la gestión de Roles realizada para la depuración de roles asignados a los funcionarios, del Sistema de Información Kactus y registrado en la herramienta de gestión (PST). </t>
  </si>
  <si>
    <t>NC-PGH 
Subdirección de Gestión de Personal/ 
Coordinación de Nómina/ REFORMULADO EL 12/10/2018</t>
  </si>
  <si>
    <t>Informe estadístico de los registros del log de auditoria del sistema del periodo comprendido entre el 15/02/2017 al 31/12/2017 y un análisis aleatorio de algunos casos que permita establecer las causas</t>
  </si>
  <si>
    <t>Informe estadístico de los registros del log de auditoria del sistema del periodo.</t>
  </si>
  <si>
    <t>NC-PGH 
Subdirección de Gestión de Personal/
Coordinación de Nómina/ Reformulado el 29/10/2018</t>
  </si>
  <si>
    <t>Análisis aleatorio de algunos casos que permita establecer las causas de las modificaciones</t>
  </si>
  <si>
    <t>NC-PGH 
Subdirección de Gestión de Personal/
Coordinación de Nómina/Reformulado el 29/10/2018</t>
  </si>
  <si>
    <t xml:space="preserve">Realizar un proceso de reinducción a los Usuarios Líderes del Sistema de Información KACTUS, relacionado con la aplicación de los Procedimientos establecidos en el marco del Proceso Servicios Informáticos, con énfasis en los Procedimientos PR-SI-0144_Gestión de Incidentes de los Sistemas de Información, PR-SI-0151_Ejecución de Pruebas de Sistemas de Información y en el PR-SI-00152_Implantación de Sistemas de Información.
</t>
  </si>
  <si>
    <t>1. Formato FT- 1674_Control Registro de Asistencia Reuniones, debidamente diligenciado por los asistentes (Usuarios Líderes).</t>
  </si>
  <si>
    <t>NC-PGH
 Subdirección de Gestión de Personal/Coordinación de Nómina/
Subdirección de Gestión de Tecnología de Información y Telecomunicaciones/Coordinación para el Apoyo a los sistemas de Información/</t>
  </si>
  <si>
    <t>Comunicar a los Usuarios Líderes asistentes, recordando la obligatoriedad del cumplimiento de los Procedimientos en el Marco del Proceso Servicios Informáticos y establecidos para la Gestión de Incidentes de los Sistemas de Información, Ejecución de Pruebas de Sistemas de Información y para la  Implantación de Sistemas de Información.</t>
  </si>
  <si>
    <t>2. Constancia de recibo del comunicado, por parte de los Usuarios Líderes</t>
  </si>
  <si>
    <t xml:space="preserve">Requerir al proveedor del aplicativo Kactus se disponga del programa de auditoria. </t>
  </si>
  <si>
    <t xml:space="preserve">1. Oficio
</t>
  </si>
  <si>
    <t>NC-PGH 
Subdirección de Gestión de Personal - Coordinación de Nómina</t>
  </si>
  <si>
    <t xml:space="preserve">Desplegar en en aplicativo Kactus la funcionalidad  </t>
  </si>
  <si>
    <t>1. Informe</t>
  </si>
  <si>
    <t>AUDITORIA DE SEGUIMIENTO A PLANES INTEGRADOS DE  MEJORAMIENTO DEL PROCESO DE GESTIÓN HUMANA
H1
Período 01/01/2016 al 30/03/2017</t>
  </si>
  <si>
    <t>AST 2017008</t>
  </si>
  <si>
    <t xml:space="preserve">"Hallazgo N° 37 Aplicativo SHR PLUS- Auditoría CGR Función Pagadora Vigencia 2012 y Vigencia 2013 Contable.
Efectuada la revisión y análisis de los informes de seguimiento mensual de la liquidación de la nómina para los meses de junio, agosto y noviembre de 2013, en donde se detectaron continúas debilidades relacionadas con:
• Inoportuno o inadecuado registro de las incapacidades por parte de las seccionales.
• Se encuentran pagos inferiores al salario mínimo, lo que indica falta de controles en los topes para descuentos.
• Errores de Cálculos en la liquidación de la retención en la fuente.
• Errores de Cálculo en la liquidación de la Planilla Integrada de Liquidación de Aportes PILA 
• Errores de Cálculos en la liquidación de las vacaciones.
• Generación del archivo plano para funcionarios que tienen nombres y apellidos compuestos en donde el sistema no toma correctamente el segundo y/o primer apellido.
El área de nómina realiza revisiones mensualmente con el objeto de verificar la adecuada liquidación y detectar las fallas en el aplicativo SHR PLUS, por lo cual efectúa ajustes manuales con el propósito de corregir las inconsistencias. Situación que evidencia la manipulación de la información y genera riesgos en cuanto a errores en la información e incumplimiento en el cronograma de inclusión de las novedades de personal, lo cual puede generar pagos indebidos y, el uso indebido de la información reservada originada en el proceso de gestión de nómina, ya que se puede divulgar información. (Auditoría CGR Función Pagadora Vigencia 2012 y Vigencia 2013 Contable).
PRUEBAS DE AUDITORÍA:
La situación evidenciada por la Contraloría fue con relación a lo observado en el aplicativo SHR PLUS el cual fue reemplazado por el aplicativo Kactus desde 2014, razón por la cual la revisión de la efectividad se realiza sobre este último.
Se verificaron las revisiones mensuales realizadas por la Coordinación de Nómina, de las nóminas procesadas en el KACTUS correspondientes a los meses de noviembre y diciembre de 2016 y de la prima de navidad del mismo año, se observa que se siguen efectuando ajustes manuales para corregir las inconsistencias encontradas en las mismas.
De acuerdo con lo anterior el hallazgo persiste.
</t>
  </si>
  <si>
    <t>Correción de datos por parte de funcionarios de la Coordinación de Nómina a registros de información errados por parte de los responsables en las Seccionales, error en los datos migrados del SRH  y fallas técnicas del sistema</t>
  </si>
  <si>
    <t>1. Identificar las causas que conducen a la modificación de datos en el procesamiento de la nómina y su impacto sobre la integridad de los datos, e implementar correctivos que garanticen la calidad de la información que se registra en el sistema KACTUS, a partir de la caracterización de los responsables en las seccionales aplicando los controles a que haya lugar.</t>
  </si>
  <si>
    <t>NC-PGH 
Subdirector de Gestión de Personal</t>
  </si>
  <si>
    <t>2. Retroalimentar a las Seccionales, acerca de las incidencias de registros errados en el sistema por parte de los usuarios, con el fin de que se tomen las medidas correctivas</t>
  </si>
  <si>
    <t>informe mensual de nómina</t>
  </si>
  <si>
    <t>3. Elaborar una matriz de segregación de funciones, para delimitar las acciones (Adición, Edición, Procesamiento y Eliminación) y privilegios que los usuarios del Sistema de Gestión Humana - Kactus, tengan sobre los datos, con el fin de garantizar la integridad de la información registrada en el mismo.</t>
  </si>
  <si>
    <t>Matriz</t>
  </si>
  <si>
    <t>NC-PGH 
Subdirector de Gestión de Personal Reformulado el 29/10/2018</t>
  </si>
  <si>
    <t>4. Elaborar e implementar un documento para la edición y eliminación de datos del Sistema de Gestión Humana - Kactus</t>
  </si>
  <si>
    <t>Documento implementado</t>
  </si>
  <si>
    <t xml:space="preserve">"Hallazgo No.4: Incumplimiento de la actividad referente a la concertación de compromisos laborales para el periodo 2016-2017 en el aplicativo KACTUS, para los funcionarios de carrera de la DIAN- Auditoría Gestión del Talento Humano I semestre de 2016 OCI.
De la verificación del proceso de concertación de compromisos para el periodo 2016-2017, se identificó que, de los 5.522 funcionarios de carrera de la DIAN, que debieron efectuar esta actividad en el aplicativo KACTUS a más tardar el 29 de febrero de 2016, con corte al 25 de mayo no se habían registrado en el sistema, los   compromisos  de  4.008   funcionarios,  es   decir  el  73%,   incumpliendo,  lo establecido en el lineamiento del capítulo 2, del Memorando 013 de 2016, emitido en conjunto por la SGP y la SGPCL, en donde se indicaba que el “registro a través de mi portal, del establecimiento de los compromisos para el periodo 1 de febrero de 2016 al 31 de enero de 2017, se debe realizar a partir del 16 y a más tardar el 29 de febrero de 2016”.
La causa de la situación encontrada radica en que se presentaron fallas en el aplicativo KACTUS, que no permitieron que estuviera disponible para que las diferentes dependencias incluyeran oportunamente los compromisos en el medio establecido, el cual estuvo en servicio gradualmente desde el día 13 de abril de 2016. (Auditoría Gestión del Talento Humano I semestre de 2016 OCI).
PRUEBAS DE AUDITORÍA:
Se verificaron las directrices dadas por la administración, relacionadas con la fecha límite para el establecimiento de compromisos del periodo 1 de febrero de 2017 a 31 de enero de 2018, encontrando los Memorandos 000021 del 27 de enero, 000057 del 27 de febrero, 000073 del 15 de marzo y el 000110 del 11 de abril de 2017, mediante los cuales se aplaza la inclusión de los compromisos laborales de los funcionarios, que de acuerdo con el último memorando inició el 2 de mayo de 2017, los cuales resultan contrarios a los lineamientos dados por la Resolución DIAN 1276 de 2008, proferida por el Director General, por la cual se adopta el Sistema Propio de Evaluación del Desempeño Laboral de la DIAN, la cual establece que: “Corresponde al jefe inmediato fijar con cada empleado, dentro de los quince (15) días siguientes a la terminación del período evaluado, los compromisos laborales…”. Al respecto, el artículo 14 de la misma Resolución establece: “La evaluación anual u ordinaria abarca el período comprendido entre el 1o de febrero y el 31 de enero del año siguiente, y se debe producir a más tardar el 15 de febrero de cada año…”.
Esto permite concluir que la situación evidenciada por la OCI persiste.
</t>
  </si>
  <si>
    <t>1. Concentración de funciones en el Nivel Central 2. Desconocimiento por parte de evaluados y evaluadores de la normatividad y su aplicación a través de Mi Portal, por lo cual se generan errores en el registro 3. Cambios constantes de Jefes que hacen que la capcitación a nuevos Jefes deba ser constante 4. Definición de requisitos iniciales del sistema planteados bajo un supuesto ideal que impiden la apertura parcial del nuevo periodo evaluativo mientras estén evaluaciones del que finaliza abiertas 5. Problemas técnicos del sistema</t>
  </si>
  <si>
    <t>1. Delegar en los GIT de Personal o quien haga sus veces el cambio de evaluador en el programa KEDCSTDL del Sistema de Gestión Humana, con el fin de facilitar la administración del módulo de Evaluación del Desempeño</t>
  </si>
  <si>
    <t>Listado de usuarios con permisos en el sistema a nivel nacional</t>
  </si>
  <si>
    <t>2. Desarrollar un objeto vitual de aprendizaje al que tengan acceso los  servidors con personal a cargo en  evaluación del desempeño y su realización a traves de mi portal, con el fin de garantizar que cuentan con las herramientas suficientes para apoyar el seguimiento al proceso y el cierre del perido evaluativo</t>
  </si>
  <si>
    <t>Modulo creado y al servicio de los servidores públicos con personal a cargo</t>
  </si>
  <si>
    <t>3.Mejorar el sistema de Gestión Humana con ocasión del cambio normativo, en la cual se contemplan acciones que faciliten el seguimento descentralizado del proceso de evaluación del desempeño, así como la posibilidad de tener dos periodos evaluativos abiertos para los casos excepcionales que establece la norma.</t>
  </si>
  <si>
    <t>Módulo en producción</t>
  </si>
  <si>
    <t xml:space="preserve">NC-PGH 
Subdirección de Gestión de Personal, Reformulado mediante correo del  26/10/2018 </t>
  </si>
  <si>
    <t>4 Aud Especial Vig 2005- Jun 2009
AEF - Seguimiento PM 2014</t>
  </si>
  <si>
    <t>Cumplimiento cronograma.
El desarrollo del Modelo Muisca programado inicialmente para terminar el 31 de diciembre de 2009, tuvo que ser reprogramado hasta el año 2012.</t>
  </si>
  <si>
    <t>Fallas de la planeación, falta de seguimiento, control y monitoreo a la ejecución del proyecto.</t>
  </si>
  <si>
    <r>
      <t xml:space="preserve">1. Aplicar lo definido en el Procedimiento PR-SI-0002_Gestión de Solicitudes para la Creación o Ajuste de Sistemas de Información,   para la puesta en producción del Sistema de Información de </t>
    </r>
    <r>
      <rPr>
        <u/>
        <sz val="12"/>
        <rFont val="Arial"/>
        <family val="2"/>
      </rPr>
      <t>Desaduanamiento</t>
    </r>
    <r>
      <rPr>
        <sz val="12"/>
        <rFont val="Arial"/>
        <family val="2"/>
      </rPr>
      <t xml:space="preserve">. Sistema de Información que integra la culminación del Proyecto C-2010-001 - Declaración de Importación Electrónica (Ingreso de Mercancía - Desaduanamiento y el de Nacionalización de Mercancías) y así mismo,  con el cierre  de los  demás proyectos informáticos conceptualizados incialmente en el desarrollo del Modelo MUISCA.
</t>
    </r>
    <r>
      <rPr>
        <b/>
        <u/>
        <sz val="12"/>
        <rFont val="Arial"/>
        <family val="2"/>
      </rPr>
      <t>NOTA:</t>
    </r>
    <r>
      <rPr>
        <b/>
        <sz val="12"/>
        <rFont val="Arial"/>
        <family val="2"/>
      </rPr>
      <t xml:space="preserve">
LA PRESENTE PROPUESTA ESTÁ  SUPEDITADA A CAMBIOS POR  LOS NUEVOS LINEAMIENTOS QUE DETERMINE LA DIRECCIÓN GENERAL  SOBRE EL PROYECTO DE </t>
    </r>
    <r>
      <rPr>
        <b/>
        <u/>
        <sz val="12"/>
        <rFont val="Arial"/>
        <family val="2"/>
      </rPr>
      <t>DESADUANAMIENTO</t>
    </r>
    <r>
      <rPr>
        <b/>
        <sz val="12"/>
        <rFont val="Arial"/>
        <family val="2"/>
      </rPr>
      <t>.</t>
    </r>
  </si>
  <si>
    <r>
      <t xml:space="preserve">1. Ejecutar  las pruebas funcionales y realizar el despliegue  en producción del Proyecto de </t>
    </r>
    <r>
      <rPr>
        <u/>
        <sz val="12"/>
        <rFont val="Arial"/>
        <family val="2"/>
      </rPr>
      <t>Desaduanamiento</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</si>
  <si>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</si>
  <si>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t>NC-PSI 
Subdirección de Gestión de Tecnología de Información y Telecomunicaciones/
 Coordinación de Desarrollo de Sistemas de Información/
Subdirección de Gestión de Comercio Exterior/
REFORMULADO
30/09/2017
REFORMULADO 
INFORME F PAGADORA Y RECAUDADORA VIG 2016</t>
  </si>
  <si>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</si>
  <si>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</si>
  <si>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</si>
  <si>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</si>
  <si>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b/>
        <u/>
        <sz val="12"/>
        <rFont val="Arial"/>
        <family val="2"/>
      </rPr>
      <t>NOTA:</t>
    </r>
    <r>
      <rPr>
        <sz val="12"/>
        <rFont val="Arial"/>
        <family val="2"/>
      </rPr>
      <t xml:space="preserve">
</t>
    </r>
    <r>
      <rPr>
        <b/>
        <sz val="12"/>
        <rFont val="Arial"/>
        <family val="2"/>
      </rPr>
      <t xml:space="preserve">LA PRESENTE PROPUESTA ESTÁ  SUPEDITADA A CAMBIOS, POR  LOS NUEVOS LINEAMIENTOS QUE DETERMINE LA DIRECCIÓN GENERAL SOBRE EL  PROYECTO DEL </t>
    </r>
    <r>
      <rPr>
        <b/>
        <u/>
        <sz val="12"/>
        <rFont val="Arial"/>
        <family val="2"/>
      </rPr>
      <t>NUCLEO BÁSICO - FASE I  - ZONAS FRANCAS</t>
    </r>
    <r>
      <rPr>
        <b/>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</si>
  <si>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</si>
  <si>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</si>
  <si>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t>NC-PSI 
Subdirección de Gestión de Tecnología de Información y Telecomunicaciones/
 Coordinación de Desarrollo de Sistemas de Información/
REFORMULADO
30/09/2017
REFORMULADO 
INFORME F PAGADORA Y RECAUDADORA VIG 2016</t>
  </si>
  <si>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</si>
  <si>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</si>
  <si>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</si>
  <si>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 xml:space="preserve">NC-PSI 
Subdirección de Gestión de Tecnología de Información y Telecomunicaciones/
 Coordinación de Desarrollo de Sistemas de Información/
Subdirección de Gestión de Comercio Exterior/
REFORMULADO
30/09/2017
REFORMULADO 
INFORME F PAGADORA Y RECAUDADORA VIG 2016
</t>
  </si>
  <si>
    <r>
      <t xml:space="preserve">2. Aplicar lo definido en el Procedimiento PR-SI-0002_Gestión de Solicitudes para la Creación o Ajuste de Sistemas de Información,   para la puesta en producción del Proyecto para el </t>
    </r>
    <r>
      <rPr>
        <u/>
        <sz val="12"/>
        <rFont val="Arial"/>
        <family val="2"/>
      </rPr>
      <t xml:space="preserve"> Proceso Comercialización</t>
    </r>
    <r>
      <rPr>
        <sz val="12"/>
        <rFont val="Arial"/>
        <family val="2"/>
      </rPr>
      <t xml:space="preserve"> (Administración de la venta y Facturación y contabilización de rentas propias; Administración, contabilización, disposición y facturación  de mercancías aprehendidas, decomisadas, abandonadas y/o bienes recibidos en  pago de obligaciones fiscales), que integra la culminación de los Proyectos inicialmente conceptualizados para la Expansión MUISCA 2010 - 2012. 
</t>
    </r>
    <r>
      <rPr>
        <b/>
        <sz val="12"/>
        <rFont val="Arial"/>
        <family val="2"/>
      </rPr>
      <t xml:space="preserve">
</t>
    </r>
    <r>
      <rPr>
        <b/>
        <u/>
        <sz val="12"/>
        <rFont val="Arial"/>
        <family val="2"/>
      </rPr>
      <t>NOTA</t>
    </r>
    <r>
      <rPr>
        <b/>
        <sz val="12"/>
        <rFont val="Arial"/>
        <family val="2"/>
      </rPr>
      <t xml:space="preserve">:
LA PRESENTE PROPUESTA ESTÁ  SUPEDITADA A CAMBIOS, POR  LOS NUEVOS LINEAMIENTOS QUE DETERMINE LA DIRECCIÓN GENERAL Y EL ÁREA DE NEGOCIO SOBRE EL </t>
    </r>
    <r>
      <rPr>
        <b/>
        <u/>
        <sz val="12"/>
        <rFont val="Arial"/>
        <family val="2"/>
      </rPr>
      <t>PROYECTO PARA EL PROCESO DE COMERCIALIZACIÓN</t>
    </r>
    <r>
      <rPr>
        <b/>
        <sz val="12"/>
        <rFont val="Arial"/>
        <family val="2"/>
      </rPr>
      <t xml:space="preserve">, EN LO RELACIONADO CON LA VIABILIDAD Y ASIGNACIÓN DE RECURSOS.
</t>
    </r>
    <r>
      <rPr>
        <sz val="12"/>
        <rFont val="Arial"/>
        <family val="2"/>
      </rPr>
      <t xml:space="preserve">
</t>
    </r>
    <r>
      <rPr>
        <b/>
        <u/>
        <sz val="12"/>
        <rFont val="Arial"/>
        <family val="2"/>
      </rPr>
      <t/>
    </r>
  </si>
  <si>
    <r>
      <t xml:space="preserve">1. Realizar el análisis y diseño para la puesta en producción del Proyecto  para el  </t>
    </r>
    <r>
      <rPr>
        <u/>
        <sz val="12"/>
        <rFont val="Arial"/>
        <family val="2"/>
      </rPr>
      <t>Proceso Comercialización</t>
    </r>
    <r>
      <rPr>
        <sz val="12"/>
        <rFont val="Arial"/>
        <family val="2"/>
      </rPr>
      <t xml:space="preserve"> (Administración de la venta y Facturación y contabilización de rentas propias; Administración, contabilización, disposición y facturación  de mercancías aprehendidas, decomisadas, abandonadas y/o bienes recibidos en  pago de obligaciones fiscales),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</si>
  <si>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</si>
  <si>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t xml:space="preserve">2. Realizar la codificación para la puesta en producción del Proyecto  para el  </t>
    </r>
    <r>
      <rPr>
        <u/>
        <sz val="12"/>
        <rFont val="Arial"/>
        <family val="2"/>
      </rPr>
      <t>Proceso Comercialización</t>
    </r>
    <r>
      <rPr>
        <sz val="12"/>
        <rFont val="Arial"/>
        <family val="2"/>
      </rPr>
      <t xml:space="preserve"> (Administración de la venta y Facturación y contabilización de rentas propias; Administración, contabilización, disposición y facturación  de mercancías aprehendidas, decomisadas, abandonadas y/o bienes recibidos en  pago de obligaciones fiscales) debidamente  formalizados en el  Formato  Información de Versión 300001 -  FT-SI-2180 .</t>
    </r>
  </si>
  <si>
    <t xml:space="preserve">a. (01) un Formato Información de Versión 300001 - FT-SI-2180 </t>
  </si>
  <si>
    <r>
      <t xml:space="preserve">3. 1. Ejecutar  las pruebas funcionales y realizar el despliegue  en producción del Proyecto  para el  </t>
    </r>
    <r>
      <rPr>
        <u/>
        <sz val="12"/>
        <rFont val="Arial"/>
        <family val="2"/>
      </rPr>
      <t>Proceso Comercialización</t>
    </r>
    <r>
      <rPr>
        <sz val="12"/>
        <rFont val="Arial"/>
        <family val="2"/>
      </rPr>
      <t xml:space="preserve"> (Administración de la venta y Facturación y contabilización de rentas propias; Administración, contabilización, disposición y facturación  de mercancías aprehendidas, decomisadas, abandonadas y/o bienes recibidos en  pago de obligaciones fiscales), debidamente  formalizados en el  Formato  Aceptación de Pruebas Funcionales y Salida a Producción  - FT-SI-1851 y autorizado mediante Acta de Comité de Gestión de  Cambios de Tecnología.</t>
    </r>
  </si>
  <si>
    <t>NC-PSI 
Subdirección de Gestión de Tecnología de Información y Telecomunicaciones/
 Coordinación de Desarrollo de Sistemas de Información/
Subdirección de Gestión Comercial/
REFORMULADO
30/09/2017
REFORMULADO 
INFORME F PAGADORA Y RECAUDADORA VIG 2016</t>
  </si>
  <si>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</si>
  <si>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</si>
  <si>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</si>
  <si>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</si>
  <si>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NC-PSI 
Subdirección de Gestión de Tecnología de Información y Telecomunicaciones/
 Coordinación de Desarrollo de Sistemas de Información/
Subdirección de Gestión de Representación Externa/
REFORMULADO
30/09/2017
REFORMULADO 
INFORME F PAGADORA Y RECAUDADORA VIG 2016</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</si>
  <si>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</si>
  <si>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</si>
  <si>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</si>
  <si>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</si>
  <si>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</si>
  <si>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</si>
  <si>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</si>
  <si>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t>NC-PSI 
Supervisor del Contrato DIAN - INDRA/
Subdirección de Gestión de Tecnología de Información y Telecomunicaciones/
REFORMULADO
30/04/2016</t>
  </si>
  <si>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</si>
  <si>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</si>
  <si>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</si>
  <si>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t>NC-PSI 
Subdirección de Gestión de Recaudo y Cobranzas/
Subdirección de Gestión de Comercio Exterior/
Subdirección de Gestión Técnica Aduanera/
Subdirección de Gestión de Representación Externa/
Subdirección de Gestión de Recursos Jurídicos/
Subdirección de Gestión de Normativa y Doctrina/
Subdirección de Gestión de Fiscalización Tributaria/
Coordinación RILO y Auditoría de Denuncias/
Subdirección de Gestión de Asistencia Al Cliente/
Subdirección de Gestión de Recursos Físicos/
Subdirección de Gestión Comercial/
Subdirección de Gestión de Análisis Operacional/
REFORMULADO
30/04/2016</t>
  </si>
  <si>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</si>
  <si>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</si>
  <si>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NC-PSI 
Subdirección de Gestión de Tecnología de Información y Telecomunicaciones/
Coordinación de Apoyo para los Sistemas de Información/
Coordinación de la Dinámica de Procesos/
Subdirección de Gestión de Recaudo y Cobranzas/
Subdirección de Gestión de Comercio Exterior/
Subdirección de Gestión de Representación Externa/
Subdirección de Gestión de Fiscalización Tributaria/
Coordinación RILO y Auditoría de Denuncias/
Subdirección de Gestión de Recursos Físicos/
Subdirección de Gestión Comercial/
Subdirección de Gestión de Análisis Operacional/
REFORMULADO
30/09/2017</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</si>
  <si>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</si>
  <si>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</si>
  <si>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t>NC-PSI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30/09/2017</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</si>
  <si>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b/>
        <sz val="12"/>
        <rFont val="Arial"/>
        <family val="2"/>
      </rPr>
      <t xml:space="preserve">
</t>
    </r>
    <r>
      <rPr>
        <b/>
        <u/>
        <sz val="12"/>
        <rFont val="Arial"/>
        <family val="2"/>
      </rPr>
      <t xml:space="preserve">NOTA:
</t>
    </r>
    <r>
      <rPr>
        <b/>
        <sz val="12"/>
        <rFont val="Arial"/>
        <family val="2"/>
      </rPr>
      <t xml:space="preserve">
LA PRESENTE PROPUESTA ESTÁ  SUPEDITADA A CAMBIOS, POR  LOS NUEVOS LINEAMIENTOS QUE DETERMINE LA DIRECCIÓN GENERAL SOBRE LOS PROYECTOS DEL  </t>
    </r>
    <r>
      <rPr>
        <b/>
        <u/>
        <sz val="12"/>
        <rFont val="Arial"/>
        <family val="2"/>
      </rPr>
      <t>NUCLEO BÁSICO - FASE I  - ZONAS FRANCAS</t>
    </r>
    <r>
      <rPr>
        <b/>
        <sz val="12"/>
        <rFont val="Arial"/>
        <family val="2"/>
      </rPr>
      <t xml:space="preserve"> Y EL DE </t>
    </r>
    <r>
      <rPr>
        <b/>
        <u/>
        <sz val="12"/>
        <rFont val="Arial"/>
        <family val="2"/>
      </rPr>
      <t>TRÁFICO POSTAL</t>
    </r>
    <r>
      <rPr>
        <b/>
        <sz val="12"/>
        <rFont val="Arial"/>
        <family val="2"/>
      </rPr>
      <t>.</t>
    </r>
  </si>
  <si>
    <r>
      <t xml:space="preserve">4. Realizar el análisis y diseño para la puesta en producción del Proyecto  </t>
    </r>
    <r>
      <rPr>
        <u/>
        <sz val="12"/>
        <rFont val="Arial"/>
        <family val="2"/>
      </rPr>
      <t xml:space="preserve"> Núcleo Básico - Fase I - Proyecto de Zonas Francas  y el de  Tráfico Postal</t>
    </r>
    <r>
      <rPr>
        <sz val="12"/>
        <rFont val="Arial"/>
        <family val="2"/>
      </rPr>
      <t>, debidamente  formalizados en los Formatos de Modelo de Diseño -  FT-SI-2003, Diseño de Base de Datos - FT-SI-2004 y Diseño de Interfaz de Usuario - FT-SI-2005.</t>
    </r>
  </si>
  <si>
    <t>a. (02) dos Formato de  Modelo de Diseño -  FT-SI-2003
b. (02) dos Formato de Diseño de Base de Datos - FT-SI-2004
c. (02) dos Formato de Diseño de Interfaz de Usuario - FT-SI-2005</t>
  </si>
  <si>
    <t>NC-PSI 
Subdirección de Gestión de Tecnología de Información y Telecomunicaciones/
 Coordinación de Desarrollo de Sistemas de Información/
REFORMULADO
30/09/2017
30/09/2018</t>
  </si>
  <si>
    <r>
      <t xml:space="preserve">5. Realizar la codificación para la puesta en producción del Proyecto  </t>
    </r>
    <r>
      <rPr>
        <u/>
        <sz val="12"/>
        <rFont val="Arial"/>
        <family val="2"/>
      </rPr>
      <t xml:space="preserve"> Núcleo Básico - Fase I - Proyecto de Zonas Francas  y el de  Tráfico Postal</t>
    </r>
    <r>
      <rPr>
        <sz val="12"/>
        <rFont val="Arial"/>
        <family val="2"/>
      </rPr>
      <t>, debidamente  formalizados en el  Formato  Información de Versión 300001 -  FT-SI-2180 .</t>
    </r>
  </si>
  <si>
    <r>
      <t xml:space="preserve">6. Ejecutar  las pruebas funcionales y realizar el despliegue  en producción del Proyecto </t>
    </r>
    <r>
      <rPr>
        <u/>
        <sz val="12"/>
        <rFont val="Arial"/>
        <family val="2"/>
      </rPr>
      <t xml:space="preserve"> Núcleo Básico - Fase I - Proyecto de Zonas Francas  y el de  Tráfico Postal</t>
    </r>
    <r>
      <rPr>
        <sz val="12"/>
        <rFont val="Arial"/>
        <family val="2"/>
      </rPr>
      <t>, debidamente  formalizados en el  Formato  Aceptación de Pruebas Funcionales y Salida a Producción  - FT-SI-1851 y autorizado mediante Acta de Comité de Gestión de  Cambios de Tecnología.</t>
    </r>
  </si>
  <si>
    <t xml:space="preserve">NC-PSI 
Subdirección de Gestión de Tecnología de Información y Telecomunicaciones/
 Coordinación de Desarrollo de Sistemas de Información/
Subdirección de Gestión de Comercio Exterior/
REFORMULADO
30/09/2017
30/09/2018
</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</si>
  <si>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b/>
        <u/>
        <sz val="12"/>
        <rFont val="Arial"/>
        <family val="2"/>
      </rPr>
      <t>NOTAS</t>
    </r>
    <r>
      <rPr>
        <sz val="12"/>
        <rFont val="Arial"/>
        <family val="2"/>
      </rPr>
      <t xml:space="preserve">:
</t>
    </r>
    <r>
      <rPr>
        <b/>
        <sz val="12"/>
        <rFont val="Arial"/>
        <family val="2"/>
      </rPr>
      <t xml:space="preserve">
1. LOS  SISTEMAS DE INFORMACIÓN ALINV10, INFRAESTRUCTURA, INVENTARIO FASE I  E INVENTARIO FASE II, SE SE REEMPLAZARON  Y SE  EJECUTARON  MEDIANTE CONVENIO POR EL NUEVO  SISTEMA DE INFORMACIÓN SICOB.</t>
    </r>
    <r>
      <rPr>
        <sz val="12"/>
        <rFont val="Arial"/>
        <family val="2"/>
      </rPr>
      <t xml:space="preserve">
</t>
    </r>
    <r>
      <rPr>
        <b/>
        <sz val="12"/>
        <rFont val="Arial"/>
        <family val="2"/>
      </rPr>
      <t>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r>
    <r>
      <rPr>
        <sz val="12"/>
        <rFont val="Arial"/>
        <family val="2"/>
      </rPr>
      <t xml:space="preserve">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</si>
  <si>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</si>
  <si>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t>NC-PSI 
Subdirección de Gestión de Tecnología de Información y Telecomunicaciones/
 Coordinación de Desarrollo de Sistemas de Información/
REFORMULADO
30042016
30/09/2017
30/09/2018</t>
  </si>
  <si>
    <t>a. (01) un Formato Información de Versión 300001 - FT-SI-2180 
b. (01) un Formato  de Aceptación de Pruebas Funcionales y Salida a Producción  - FT-SI-1851
c. (01) un Acta de Comité de Gestión de  Cambios de Tecnología del Software instalado y en Producción.</t>
  </si>
  <si>
    <t>NC-PSI 
Subdirección de Gestión de Tecnología de Información y Telecomunicaciones/
 Coordinación de Desarrollo de Sistemas de Información/
Subdirección de Gestión de Recursos Físicos/
REFORMULADO
30042016
30/09/2017
30/09/2018</t>
  </si>
  <si>
    <r>
      <t xml:space="preserve">2. Ejecutar el cronogama de  actividades  para  la puesta en producción del Sistema de Información </t>
    </r>
    <r>
      <rPr>
        <u/>
        <sz val="12"/>
        <rFont val="Arial"/>
        <family val="2"/>
      </rPr>
      <t xml:space="preserve">Proceso Comercialización </t>
    </r>
    <r>
      <rPr>
        <sz val="12"/>
        <rFont val="Arial"/>
        <family val="2"/>
      </rPr>
      <t xml:space="preserve">(Administración de la venta y Facturación y contabilización de rentas propias; Administración, contabilización, disposición y facturación  de mercancías aprehendidas, decomisadas, abandonadas y/o bienes recibidos en  pago de obligaciones fiscales),  requerido por la Subdirección de Gestión Comercial;  en el Marco del Subproceso "Construcción de Sistemas de Información"  del Proceso "Servicios Informáticos".
</t>
    </r>
    <r>
      <rPr>
        <b/>
        <u/>
        <sz val="12"/>
        <rFont val="Calibri"/>
        <family val="2"/>
        <scheme val="minor"/>
      </rPr>
      <t/>
    </r>
  </si>
  <si>
    <t>NC-PSI 
Subdirección de Gestión de Tecnología de Información y Telecomunicaciones/
 Coordinación de Desarrollo de Sistemas de Información/
Subdirección de Gestión Comercial/
REFORMULADO
30/09/2017
30/09/2018</t>
  </si>
  <si>
    <r>
      <t xml:space="preserve">3. Ejecutar el cronogama de  actividades  para  la puesta en producción de  cada uno de los Sistemas de Información:  1. </t>
    </r>
    <r>
      <rPr>
        <u/>
        <sz val="12"/>
        <rFont val="Arial"/>
        <family val="2"/>
      </rPr>
      <t>Jurídica/Representación Externa</t>
    </r>
    <r>
      <rPr>
        <sz val="12"/>
        <rFont val="Arial"/>
        <family val="2"/>
      </rPr>
      <t xml:space="preserve">, 2. </t>
    </r>
    <r>
      <rPr>
        <u/>
        <sz val="12"/>
        <rFont val="Arial"/>
        <family val="2"/>
      </rPr>
      <t>Anotaciones Fiscales Fase I</t>
    </r>
    <r>
      <rPr>
        <sz val="12"/>
        <rFont val="Arial"/>
        <family val="2"/>
      </rPr>
      <t>, 2.1.</t>
    </r>
    <r>
      <rPr>
        <u/>
        <sz val="12"/>
        <rFont val="Arial"/>
        <family val="2"/>
      </rPr>
      <t xml:space="preserve"> Anotaciones Fiscales Fase II</t>
    </r>
    <r>
      <rPr>
        <sz val="12"/>
        <rFont val="Arial"/>
        <family val="2"/>
      </rPr>
      <t xml:space="preserve">, 2.2. </t>
    </r>
    <r>
      <rPr>
        <u/>
        <sz val="12"/>
        <rFont val="Arial"/>
        <family val="2"/>
      </rPr>
      <t>Proveedores Fase I</t>
    </r>
    <r>
      <rPr>
        <sz val="12"/>
        <rFont val="Arial"/>
        <family val="2"/>
      </rPr>
      <t xml:space="preserve">
2.3. </t>
    </r>
    <r>
      <rPr>
        <u/>
        <sz val="12"/>
        <rFont val="Arial"/>
        <family val="2"/>
      </rPr>
      <t>Proveedores Fase II</t>
    </r>
    <r>
      <rPr>
        <sz val="12"/>
        <rFont val="Arial"/>
        <family val="2"/>
      </rPr>
      <t xml:space="preserve"> y el de  3. </t>
    </r>
    <r>
      <rPr>
        <u/>
        <sz val="12"/>
        <rFont val="Arial"/>
        <family val="2"/>
      </rPr>
      <t>Denuncias de Fiscalización</t>
    </r>
    <r>
      <rPr>
        <sz val="12"/>
        <rFont val="Arial"/>
        <family val="2"/>
      </rPr>
      <t>; requeridos por las siguientes Áreas Usuarias:  Subdirección de Gestión de Representación Externa, Subdirección de Gestión de Fiscalización Tributaria, Coordinación RILO y Auditoría de Denuncias, Subdirección de Gestión de Recursos Físicos, y la  Subdirección de Gestión Comercial;  en el Marco del Subproceso "Construcción de Sistemas de Información"  del Proceso "Servicios Informáticos".</t>
    </r>
    <r>
      <rPr>
        <u/>
        <sz val="12"/>
        <rFont val="Arial"/>
        <family val="2"/>
      </rPr>
      <t xml:space="preserve">
</t>
    </r>
  </si>
  <si>
    <t>a. (6) seis Formatos Modelo de Diseño - FT-SI-2003
b. (6) seis Formatos Diseño de Base de Datos - FT-SI-2004
c. (6) seis  Formatos Diseño de Interfaz de Usuario - FT-SI-2005</t>
  </si>
  <si>
    <t>a. (06) seis Formatos  Información de Versión 300001 - FT-SI-2180 
b. (06) seis Formatos de Aceptación de Pruebas Funcionales y Salida a Producción  - FT-SI-1851
c. (06) seis  Actas de Comité de Gestión de  Cambios de Tecnología del correspondiente Software instalado y en Producción.</t>
  </si>
  <si>
    <t>NC-PSI 
Subdirección de Gestión de Tecnología de Información y Telecomunicaciones/
 Coordinación de Desarrollo de Sistemas de Información/
Subdirección de Gestión de Representación Externa/
Subdirección de Gestión de Fiscalización Tributaria/
Coordinación RILO y Auditoría de Denuncias/
REFORMULADO
30/09/2017
30/09/2018</t>
  </si>
  <si>
    <r>
      <t xml:space="preserve">4. Ejecutar el cronogama de  actividades  para  la puesta en producción de  cada uno de los Sistemas de Información:  1. </t>
    </r>
    <r>
      <rPr>
        <u/>
        <sz val="12"/>
        <rFont val="Arial"/>
        <family val="2"/>
      </rPr>
      <t>Cartera</t>
    </r>
    <r>
      <rPr>
        <sz val="12"/>
        <rFont val="Arial"/>
        <family val="2"/>
      </rPr>
      <t xml:space="preserve"> y  2. </t>
    </r>
    <r>
      <rPr>
        <u/>
        <sz val="12"/>
        <rFont val="Arial"/>
        <family val="2"/>
      </rPr>
      <t>Planeación</t>
    </r>
    <r>
      <rPr>
        <sz val="12"/>
        <rFont val="Arial"/>
        <family val="2"/>
      </rPr>
      <t xml:space="preserve">; requeridos por las siguientes Áreas Usuarias:  Subdirección  de Gestión de Recaudo y Cobranzas, y la Subdirección de Gestión de Análisis Operacional;  en el Marco del Subproceso "Construcción de Sistemas de Información"  del Proceso "Servicios Informáticos".
</t>
    </r>
    <r>
      <rPr>
        <u/>
        <sz val="12"/>
        <rFont val="Arial"/>
        <family val="2"/>
      </rPr>
      <t xml:space="preserve">
</t>
    </r>
    <r>
      <rPr>
        <b/>
        <u/>
        <sz val="12"/>
        <rFont val="Calibri"/>
        <family val="2"/>
        <scheme val="minor"/>
      </rPr>
      <t/>
    </r>
  </si>
  <si>
    <t>a. (02) dos Formatos Modelo de Diseño - FT-SI-2003
b. (02) dos Formatos Diseño de Base de Datos - FT-SI-2004
c. (02) dos Formatos Diseño de Interfaz de Usuario - FT-SI-2005</t>
  </si>
  <si>
    <t>a. (02) dos Formatos  Información de Versión 300001 - FT-SI-2180 
b. (02) dos  Formatos de Aceptación de Pruebas Funcionales y Salida a Producción  - FT-SI-1851
c. (02) dos  Actas de Comité de Gestión de  Cambios de Tecnología del correspondiente Software instalado y en Producción.</t>
  </si>
  <si>
    <t>NC-PSI 
Subdirección de Gestión de Tecnología de Información y Telecomunicaciones/
 Coordinación de Desarrollo de Sistemas de Información/
Subdirección de Gestión de Recaudo y Cobranzas/
Subdirección de Gestión de Análisis Operacional/
REFORMULADO
30/09/2017
30/09/2018</t>
  </si>
  <si>
    <t>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t>
  </si>
  <si>
    <t xml:space="preserve">Presentar Informe Semanal </t>
  </si>
  <si>
    <t xml:space="preserve">NC-PSI 
Supevisor Contrato DIAN - INDRA/Subdirección de Gestión de Tecnología de Información y Telecomunicaciones/
</t>
  </si>
  <si>
    <t xml:space="preserve">3  PROYECTO CSNI - DIAN . Entregado a la DIAN por el Minhacienda
vig 2014
</t>
  </si>
  <si>
    <t>00 00 000</t>
  </si>
  <si>
    <t>Hallazgo 3. Servicio Informático Electrónico Infractores Aduaneros</t>
  </si>
  <si>
    <t>Riesgo del rediseño de los servicios informáticos electrónicos, en el evento de migración a la arquitectura MUISCA</t>
  </si>
  <si>
    <t xml:space="preserve">Generar un Acta como resultado de la decisión tomada  para realizar la migración  o no,  de la base de datos del Sistema de Información INFAD - Infractores Aduaneros  de la Plataforma SIAT  a la arquitectura MUISCA y por consiguiente asumir o no,  el riesgo de la migración de los datos.  </t>
  </si>
  <si>
    <t xml:space="preserve">1. Presentar Acta </t>
  </si>
  <si>
    <t>Un (01) Documento</t>
  </si>
  <si>
    <t>NC-PSI 
Subdirección de Gestión de Fiscalización Aduanera/
Subdirección de Gestión de Tecnología de Información y Comunicaciones/
 Coordinación de Desarrollo de Sistemas de Información/
REFORMULADO 
INFORME F PAGADORA Y RECAUDADORA VIG 2016</t>
  </si>
  <si>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</si>
  <si>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</si>
  <si>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</si>
  <si>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</si>
  <si>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</si>
  <si>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</si>
  <si>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</si>
  <si>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t>NC-PSI 
Subdirección de Gestión de Tecnología de Información y Telecomunicaciones/
Coordinación para el Apoyo a los Sistemas de Información/
Coordinación de la Dinámica de los Procesos/ 
Subdirección de Gestión de Comercio Exterior/</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</si>
  <si>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</si>
  <si>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</si>
  <si>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</si>
  <si>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</si>
  <si>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t>NC-PSI 
Subdirección de Gestión de Tecnología de Información y Telecomunicaciones/
Coordinación para el Apoyo a los Sistemas de Información/
REFORMULADO
30/09/2017</t>
  </si>
  <si>
    <r>
      <t xml:space="preserve">1. Aplicar lo definido en el Procedimiento PR-SI-0002_Gestión de Solicitudes para la Creación o Ajuste de Sistemas de Información,   para la puesta en producción del Sistema de Información de </t>
    </r>
    <r>
      <rPr>
        <u/>
        <sz val="12"/>
        <rFont val="Arial"/>
        <family val="2"/>
      </rPr>
      <t>Desaduanamiento</t>
    </r>
    <r>
      <rPr>
        <sz val="12"/>
        <rFont val="Arial"/>
        <family val="2"/>
      </rPr>
      <t xml:space="preserve">.
</t>
    </r>
    <r>
      <rPr>
        <b/>
        <u/>
        <sz val="12"/>
        <rFont val="Arial"/>
        <family val="2"/>
      </rPr>
      <t>NOTA:</t>
    </r>
    <r>
      <rPr>
        <b/>
        <sz val="12"/>
        <rFont val="Arial"/>
        <family val="2"/>
      </rPr>
      <t xml:space="preserve">
LA PRESENTE PROPUESTA ESTÁ  SUPEDITADA A CAMBIOS POR  LOS NUEVOS LINEAMIENTOS QUE DETERMINE LA DIRECCIÓN GENERAL  SOBRE EL PROYECTO DE </t>
    </r>
    <r>
      <rPr>
        <b/>
        <u/>
        <sz val="12"/>
        <rFont val="Arial"/>
        <family val="2"/>
      </rPr>
      <t>DESADUANAMIENTO</t>
    </r>
    <r>
      <rPr>
        <b/>
        <sz val="12"/>
        <rFont val="Arial"/>
        <family val="2"/>
      </rPr>
      <t>.</t>
    </r>
  </si>
  <si>
    <t>NC-PSI 
Subdirección de Gestión de Tecnología de Información y Telecomunicaciones/
 Coordinación de Desarrollo de Sistemas de Información/
Subdirección de Gestión de Comercio Exterior/
REFORMULADO
30/09/2017
30/09/2018</t>
  </si>
  <si>
    <t>19 Aud Funcion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</si>
  <si>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</si>
  <si>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</si>
  <si>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t xml:space="preserve">NC-PSI 
Subdirección de Gestión de Tecnología de Información y Telecomunicaciones/
Coordinación para el Apoyo a los Sistemas de Información/
Coordinación de la Dinámica de los Procesos/ 
Subdirección de Gestión de Comercio Exterior/
</t>
  </si>
  <si>
    <t>NC-PSI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30/09/2017</t>
  </si>
  <si>
    <t>20 Aud Funcion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</si>
  <si>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</si>
  <si>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</si>
  <si>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r>
      <t xml:space="preserve">1. Aplicar lo definido en el Procedimiento PR-SI-0002_Gestión de Solicitudes para la Creación o Ajuste de Sistemas de Información,   para la puesta en producción del Sistema de Información de </t>
    </r>
    <r>
      <rPr>
        <u/>
        <sz val="12"/>
        <rFont val="Arial"/>
        <family val="2"/>
      </rPr>
      <t>Desaduanamiento</t>
    </r>
    <r>
      <rPr>
        <sz val="12"/>
        <rFont val="Arial"/>
        <family val="2"/>
      </rPr>
      <t xml:space="preserve">. 
</t>
    </r>
    <r>
      <rPr>
        <b/>
        <u/>
        <sz val="12"/>
        <rFont val="Arial"/>
        <family val="2"/>
      </rPr>
      <t>NOTA:</t>
    </r>
    <r>
      <rPr>
        <b/>
        <sz val="12"/>
        <rFont val="Arial"/>
        <family val="2"/>
      </rPr>
      <t xml:space="preserve">
LA PRESENTE PROPUESTA ESTÁ  SUPEDITADA A CAMBIOS POR  LOS NUEVOS LINEAMIENTOS QUE DETERMINE LA DIRECCIÓN GENERAL  SOBRE EL PROYECTO DE </t>
    </r>
    <r>
      <rPr>
        <b/>
        <u/>
        <sz val="12"/>
        <rFont val="Arial"/>
        <family val="2"/>
      </rPr>
      <t>DESADUANAMIENTO</t>
    </r>
    <r>
      <rPr>
        <b/>
        <sz val="12"/>
        <rFont val="Arial"/>
        <family val="2"/>
      </rPr>
      <t>.</t>
    </r>
  </si>
  <si>
    <t>2 Aud Devoluciones DS. Imp Bogotá  Vig 2012 a 30/06/2016</t>
  </si>
  <si>
    <t>Hallazgo No. 2 Incidentes Técnicos Aplicativo SIE Devoluciones y/o Compensaciones.                                    En el trámite de las solicitudes de Devolución y/o Compensación radicadas a través del aplicativo SIE de Devoluciones, se presentan errores e inconsistencias de carácter técnico que no permiten continuar con el trámite en el sistema; por lo cual, es necesario radicar la solicitud en aplicativo DEVYCOM, como si fuera radicada de forma manual.
Aunque la Entidad tiene implementado un “Plan Técnico de optimización del uso del SIE devoluciones como. Herramienta de apoyo en la solicitudes de devolución y lineamientos para atención de contingencias”, se evidencia, de acuerdo con el avance de fecha de publicación 15 de enero de 2015, que algunas inconsistencias e incidentes reportados con más de un año de antigüedad, no han sido solucionados y en otros casos la fecha de entrada a la solución tecnológica no ha sido definida. Anudado a lo ei Procedimiento PR-SI-0144 dentro de sus actividades no cuenta con términos perentorios para dar solución al requerimiento.(…) el Procedimiento PR-SI-0144 dentro de sus actividades no cuenta con términos perentorios para dar solución al requerimiento.</t>
  </si>
  <si>
    <t>(…) debilidades y fallas tecnológicas en el aplicativo SIE y por falta de seguimiento oportuno y solución a los incidentes reportados en el plan técnico (…)</t>
  </si>
  <si>
    <t>Requerir solución tecnológica de los incidentes en producción y necesidades de ajustes, al  Servicio Informático Electrónico de Devoluciones, para garantizar el óptimo funcionamiento del mismo.</t>
  </si>
  <si>
    <t>Solucionar los incidentes tecnológicos del SIE Devoluciones reportados por las Direcciones Seccionales de acuerdo a lo definido en el PR-SI-0144 , que no requieran ajustes de Sofware o  casos registrados en la herramienta JIRA .</t>
  </si>
  <si>
    <t>Reporte semanal de incidentes tecnológicos solucionados (Fuente aplicativo Aranda PST)</t>
  </si>
  <si>
    <t>NC-PSI 
Subdireccion de Gestión de Tecnología de la Información y las Telecomunicaciones /Coordinación de Devoluciones y Compensaciones.</t>
  </si>
  <si>
    <t>2. Solucionar los incidentes tecnológicos del SIE Devoluciones reportados y registrados por las Direcciones Seccionales en la Herramienta PST durante el periodo comprendido entre el 01/01/2017 al 31/03/2017, de acuerdo a lo definido en el Procedimiento  PR-SI-0144_GESTIÓN
DE INCIDENTES DE LOS SISTEMAS DE INFORMACIÓN, que requieren ajustes de Software y para registrar en la herramienta JIRA .</t>
  </si>
  <si>
    <t>1. (incidentes registrados en Jira/incidentes soluacionados)*100</t>
  </si>
  <si>
    <t>NC-PSI 
Subdireccion  de Gestión de Tecnología de la Información y las Telecomunicaciones/
Coordinación de Devoluciones y Compensaciones/
REFORMULADO
30/09/2017</t>
  </si>
  <si>
    <t>10 Aud Financiera Independiente  (F Pagadora -Recaudadora)Vigencia 2018</t>
  </si>
  <si>
    <r>
      <rPr>
        <b/>
        <sz val="12"/>
        <rFont val="Arial"/>
        <family val="2"/>
      </rPr>
      <t xml:space="preserve">Hallazgo No. 10: Atención Incidentes SIE Obligación Financiera  </t>
    </r>
    <r>
      <rPr>
        <sz val="12"/>
        <rFont val="Arial"/>
        <family val="2"/>
      </rPr>
      <t xml:space="preserve">
“(…) estos objetivos no se aseguran, toda vez que del análisis efectuado a los problemas e incidentes reportados sobre el SIE de Obligación Financiera durante la vigencia 2018, se pudo evidenciar que, con base en las situaciones expuestas (…)  el reporte continuo de incidentes asociados al SIE Obligación Financiera, genera reprocesamiento de la información relacionada con el recaudo de impuestos a cargo de la DIAN, como se identifica en las deficiencias asociadas a la priorización para la atención de problemas que no permiten dar solución de fondo a los incidentes reportados, con lo cual se pueden afectar los saldos a favor o a cargo de los contribuyentes.
</t>
    </r>
  </si>
  <si>
    <t xml:space="preserve">Con los reportes que se generan no es posible identificar claramente los diferentes errores presentados en el SIE de Obligacion Financiera o los incidentes reportados no cuentan con los elementos necesarios para dar una solución oportuna.   </t>
  </si>
  <si>
    <t>Implementación de ajustes en el árbol de radicación de incidentes de la herramienta Aranda con el fin de ejercer un  control que permita atender y dar solución oportuna a los problemas asociados con el SIE de Obligación Financiera.</t>
  </si>
  <si>
    <t>Diseñar una matriz estructurada para el  reporte de incidentes en el proyecto Aranda.</t>
  </si>
  <si>
    <t>NC-PSI 
Subdirección de Gestión de Tecnologia - SGRC - Coordinación de Administracion de Aplicativos de Recaudo y cobranzas</t>
  </si>
  <si>
    <t xml:space="preserve">Analisis y evaluación de los ajustes propuestos e implementación de lo acordado entre las areas funcional y tecnica.
</t>
  </si>
  <si>
    <t>Arbol de categorias de incidentes ajustado y en producción</t>
  </si>
  <si>
    <t>Socialización  del nuevo Arbol de radicación de Incidentes en todas las Direcciones Seccionales.</t>
  </si>
  <si>
    <t>Una videoconferencia y Un manual remitido a todas las DS</t>
  </si>
  <si>
    <t>NC-PSI 
Subdirección de Gestión de Recaudo y Cobranzas - Coordinación de Administracion de Aplicativos de Recaudo y cobranzas</t>
  </si>
  <si>
    <t>Cierre de incidentes asociados a atención de problemas del SIE de Obligación Financiera</t>
  </si>
  <si>
    <t xml:space="preserve">Elaborar respuestas tipo (para registro de incidentes funcionales y tecnicos) para realizar cierre masivo de incidentes asociados a problemas del SIE de la Obligación Financiera. </t>
  </si>
  <si>
    <t>NC-PSI 
Subdirección de Gestión de Tecnologia -
Subdirección de Gestión de Recaudo y Cobranzas - Coordinación de Administracion de Aplicativos de Recaudo y cobranzas</t>
  </si>
  <si>
    <t>Auditoría Integral TI1 (Servicios Tecnológicos, Gobierno de TI)" ATI2016005
H3
Periodo 01/01/2015 al 31/05/2016</t>
  </si>
  <si>
    <t>ATI 2016005</t>
  </si>
  <si>
    <t>Hallazgo 3
Inadecuada definición, diseño y aplicación de controles de la gestión de calidad y seguridad de los servicios tecnológicos.
Verificadas las herramientas (ArcSight, Imperva, Agentes Oracle, Logs CheckPoint, Macafee web Gateway, Ativirus Symantec, Orión), con que cuenta la entidad, las cuales permiten el registro y correlación de eventos que ocurren tanto en un elemento de hardware como de software del sistema, se observó que no se realiza el análisis de los logs generados a través de las herramientas existentes, los cuales se constituye en un mecanismo de control para el monitoreo y seguimiento de los servicios tecnológicos y bases de datos de la entidad, con el fin de garantizar la calidad y seguridad del mismos.
De otro lado, analizando las funciones de Gobierno TI, se identificó que tanto la política, como el procedimiento para esta gestión, son de competencia de Dirección de Gestión Organizacional (numeral 5º del artículo 15 del Decreto 4048 de 2008) y de la Subdirección de Gestión de Tecnología (numerales 1, 4 y 7 del artículo 18 del Decreto 4048 y artículo 3º de la Resolución No. 053 de 2012).
Entendiéndose que la gestión de logs que registran los eventos en las herramientas existentes, deberían contemplar entre otras actividades, la definición de reglas, definición de información que se debe registrar, configuración,  periodicidad, análisis, almacenamiento y depuración de logs, de acuerdo con la política establecida.
Adicionalmente, los Servicios Informáticos Electrónicos - SIE´s,  cuentan con tablas de auditorías, a las cuales no se les realiza seguimiento y análisis de los resultados a los logs generados, y no se han definido alcances y responsabilidades, tanto del área funcional dueña de los SIE´s como del área técnica, para la gestión y análisis de los resultados.
Lo anterior contraviniendo las siguientes normas:
• Principios de Economía y Eficiencia del artículo 3º establecidos en la Ley 489 de 1998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 Literal i) “Establecimiento de sistemas modernos de información que faciliten la gestión y el control”  del artículo 4º  y literal b) “Garantizar la eficacia, la eficiencia y economía en todas las operaciones, promoviendo y facilitando la correcta ejecución de las funciones y actividades definidas para el logro de la misión institucional” del artículo 2º de la Ley 87  de 1993.
• Principios de autocontrol y autogestión y literales a)  de los Objetivos de Control de Evaluación  y de Control de Ejecución establecidos en MECI.
• Procedimiento Control de los Documentos del Sistema de Gestión de Calidad, Control Interno y Gestión Ambiental -   PR-IC-0001.
• Numeral 5º del artículo 15;  numerales 1, 4 y 7 del artículo 18 del Decreto 4048 de 2008 y numeral 15 del artículo 3º de la Resolución No. 053 de 2012.</t>
  </si>
  <si>
    <t>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</si>
  <si>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Definir los logs de auditoria que las herramientas ArcSight, Imperva, Agentes Oracle, Logs CheckPoint, Macafee web Gateway, Ativirus Symantec, Orión deben generar.</t>
  </si>
  <si>
    <t>Listado de logs que se deben generar.</t>
  </si>
  <si>
    <t xml:space="preserve">NC-PSI 
Subdirección de Gestión de tecnologías de Información y Telecomunicaciones
Oficina de Seguridad de la información
Coordinación de Desarrollo de Sistemas de Información.
</t>
  </si>
  <si>
    <t>Realizar análisis de los recursos requeridos (Software - Hardware - Económicos - Personal) para generar, almacenar, realizar seguimiento, monitoreo y análisis de los logs y/o alertas generadas.</t>
  </si>
  <si>
    <t>Análisis</t>
  </si>
  <si>
    <t>Definir (Procedimiento, Instructivo, Memorando, Resolución o Política) de Log´s de Auditoria, donde se definan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</si>
  <si>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(Procedimiento, Instructivo, Memorando, Resolución o Política)</t>
  </si>
  <si>
    <t>Elaborar un plan de trabajo que contemple las acciones a seguir de acuerdo con el análisis realizado y con los recursos requeridos  (Software - Hardware - Economico - Personal) para cumplir con las necesidades de las areas en lo referente a seguimiento y monitoreo de los logs, donde se incluyen: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</si>
  <si>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Plan de trabajo</t>
  </si>
  <si>
    <t>Capacitar en las herramientas ArcSight, Imperva, Agentes Oracle, Logs CheckPoint, Macafee web Gateway, Ativirus Symantec, Orión y otras que formen parte de la plataforma de seguridad a la Oficina de Seguridad, de acuerdo al Plan de trabajo establecido.</t>
  </si>
  <si>
    <t>Acta de asistencia a capacitación</t>
  </si>
  <si>
    <t>NC-PSI 
Subdirección de Gestión de tecnologías de Información y Telecomunicaciones
Oficina de Seguridad de la Información</t>
  </si>
  <si>
    <t>Realizar seguimiento al Plan de Trabajo semestralmente.</t>
  </si>
  <si>
    <t>Informes semestrales</t>
  </si>
  <si>
    <t>Auditoría Integral TI1 (Servicios Tecnológicos, Gobierno de TI)" ATI2016005
H4
Periodo 01/01/2015 al 31/05/2016</t>
  </si>
  <si>
    <t>ATI2016005</t>
  </si>
  <si>
    <t xml:space="preserve">Hallazgo 4
La planeación de la gestión de los servicios tecnológicos no se encuentra suficientemente documentada.
La entidad no cuenta con documentos que respalden la planeación de la gestión de mantenimiento, pruebas de vulnerabilidad,  capacidad y disponibilidad de los servicios tecnológicos. Lo anterior teniendo en cuenta que:
• En cuanto a mantenimiento: la periodicidad y la fecha de ejecución se encuentra incluido en cada uno de los contratos y es aprobada su ejecución por el Comité de Control de Cambios, así como la autorización de realizar las ventanas de mantenimiento, sin embargo no existe un plan consolidado de mantenimiento.
• Se realizan actividades de capacidad y disponibilidad de los servicios tecnológicos, sin embargo, no existe un documento que soporte el plan de capacidad y disponibilidad.
• No se realizan pruebas de vulnerabilidad y no se cuenta con el plan para realizarlas, lo que dificulta el realizar análisis de vulnerabilidad de la infraestructura tecnológica y que se puedan tratar los posibles riesgos que comprometan la seguridad de la información o el servicio de la entidad.
Lo anterior incumpliendo lo establecido en:
• El Elemento Planes, Programas y Proyectos del componente de Direccionamiento Estratégico de Módulo de Planeación y Gestión del Decreto 943 de 2014, MECI.
• Los elementos: Identificación del riesgo y Análisis y Valoración del Riesgo del Componente Administración del Riesgo del módulo Control de Planeación y Gestión, Decreto 943 de 2014, MECI.
• Numeral 5º del artículo 15 y numerales 1, 4 y 7 del artículo 18 del Decreto 4048 de 2008 
• El Procedimiento Control de los Documentos del Sistema de Gestión de Calidad, Control Interno y Gestión Ambiental -  PR-IC-0001 y  Resoluciones 285 de 2013 “Por la cual se modifica parcialmente la Resolución 159 de diciembre 21 de 2012” y la Resolución No.159 de 2012 “Por la cual se establecen los documentos del Sistema de Gestión de Calidad y Control Interno en la Unidad Administrativa Especial Dirección de Impuestos y Aduanas Nacionales.”
</t>
  </si>
  <si>
    <t xml:space="preserve">No existen directrices frente a la planeación de la gestión de servicios informáticos y no se encuentran documentados los mecanismos de seguimiento y control, que incluyan los responsables de los mismos.
</t>
  </si>
  <si>
    <t>Realizar el Plan Anual de Mantenimientos</t>
  </si>
  <si>
    <t>Plan Anual de Mantenimientos 2019</t>
  </si>
  <si>
    <t>NC-PSI 
Subdirección de Gestión de Tecnología de Información y Telecomunicaciones
Coordinación de Infraestructura Tecnológica</t>
  </si>
  <si>
    <t>Realizar un Monitoreo Mensual de la Infraestructura Tecnológica</t>
  </si>
  <si>
    <t>Reportes de Monitoreo Mensual</t>
  </si>
  <si>
    <t xml:space="preserve">
Contratar una Consultoría para realizar pruebas de vulnerabilidades (EH) 
</t>
  </si>
  <si>
    <t>Contrato de Consultoría</t>
  </si>
  <si>
    <t>NC-PSI 
Subdirección de Gestión de Tecnología de Información y Telecomunicaciones</t>
  </si>
  <si>
    <t>Informe de Consultoría</t>
  </si>
  <si>
    <t>Auditoría Integral TI1 (Servicios Tecnológicos, Gobierno de TI)" ATI2016005
H5
Periodo 01/01/2015 al 31/05/2016</t>
  </si>
  <si>
    <t>Hallazgo 5
Deficiencia en la calidad de requisitos y medición del servicio de la gestión de la operación TI
En desarrollo de la auditoría se evidenció lo siguiente:
• No se han definido lineamiento o procedimiento para establecer acuerdos de niveles de servicio (ANS) entre el proceso de Servicios informáticos y los otros procesos de la entidad, en cuanto a disponibilidad, respuesta y calidad de la información, así como los mecanismos de medición de su cumplimiento.
• En cuanto la Información como producto, no se cuenta en los servicios informáticos con módulos para la gestión de reportes de información, ni módulos que permitan la funcionalidad completa para la toma de decisiones estratégicas de las áreas del negocio.
• Por otro lado, si bien se realizan encuestas para el servicio prestado por la mesa de servicio “PST”, no se realizan mediciones para determinar la percepción y  satisfacción del servicio prestado por el proceso de Servicios Informáticos, por cuanto no existen controles para valorar la satisfacción del cliente frente al producto para el logro de los objetivos de la entidad.
Estas situaciones contravienen las siguientes normas:
• Literal b), i), j) del artículo 4o de la Ley 87.
• Los  literales b) y c) del numeral 4.1, el literal c del numeral 4.2.1 y el literal b) del numeral 7.1, literal a) del numeral 7.2.1., el numeral 7.5.1, numeral 7.5.3, literal a) numeral 8.1, numerales 8.2.3 y 8.2.4 de la Norma Técnica de calidad NTCGP 1000:2009.
• El numeral 8.4 del Manual de Calidad de la Entidad cuya norma es adoptada por la Resolución número 000178 de 2014(por la cual se adopta el Sistema de Gestión de Calidad, Control Interno y Gestión Ambiental de la Unidad Administrativa Especial Dirección de Impuestos y Aduanas Nacionales DIAN).</t>
  </si>
  <si>
    <t>Falta de gestión de acuerdos de niveles de servicio y encuestas de satisfacción, entre el proceso de Servicios Informáticos y las otras áreas de la entidad,  presentándose por la falta de sinergia e interoperabilidad de los mismos, así como la inadecuada definición de  controles para el producto a entregar al cliente interno. En cuanto a la inexistencia de módulos de generación de reportes de los SIE´s una de las causas es debido a la no finalización de la fase del Modelo Único de Ingresos, Servicios y Control  Automatizado -  MUISCA, que contemplaba los reportes de los mismos, como también definición de prioridades de desarrollo para la operación de la entidad.</t>
  </si>
  <si>
    <t>Actualizar y/o modificar el Procedimiento Gestion  de Solicitudes  para la Creacion o Ajustes  de Sistemas de Información PR-SI-002, con el fin de incluir acuerdos y niveles de servicio (compromisos) entre el Proceso Servicios Informaticos y los procesos internos de la Entidad.</t>
  </si>
  <si>
    <t>Procedimiento Actualizado</t>
  </si>
  <si>
    <t>Procedimiento Gestion  de Solicitudes  para la Creacion o Ajustes  de Sistemas de Información PR-SI-002, Actualizado y/o modificado divulgado en la Entidad.</t>
  </si>
  <si>
    <t>Procedimiento Divulgado.</t>
  </si>
  <si>
    <t xml:space="preserve">Realizar informes cuatrimestrales sobre cada uno de los procesos     reportes sobre los casos registrados por los funcionarios de la entidad, relacionados con cada uno de los procesos, con el fin de adelantar seguimiento y retroalimentación con los funcionarios de tecnología.
</t>
  </si>
  <si>
    <r>
      <t>Informes cuatrimestral sobre cada uno de los procesos.</t>
    </r>
    <r>
      <rPr>
        <u/>
        <sz val="12"/>
        <rFont val="Arial"/>
        <family val="2"/>
      </rPr>
      <t xml:space="preserve">
</t>
    </r>
    <r>
      <rPr>
        <sz val="12"/>
        <rFont val="Arial"/>
        <family val="2"/>
      </rPr>
      <t/>
    </r>
  </si>
  <si>
    <t>NC-PSI 
Subdirección de Gestión de Tecnología de Información y Telecomunicaciones
Coordinación de Soporte Técnico al Usuario</t>
  </si>
  <si>
    <t xml:space="preserve">
Informes sobre encuestas presentadas y reporte de actividades adelantadas, la información estadística se registra en los informes de gestión mensual Numeral 12, ubicación de los informes:
https://gdocumental.dian.gov.co/tic/despacho/_layouts/15/start.aspx#/Documentos%20compartidos/Forms/AllItems.aspx?RootFolder=%2Ftic%2Fdespacho%2FDocumentos%20compartidos%2FSUPERVISIONES%2FMESA%20DE%20SERVICIOS%202016%2F03%2D%20EJECUCI%C3%93N%2FINFORMES%2FInformes%20Mensuales&amp;FolderCTID=0x0120006404A0ACCBDB5142A37059602678AD5F&amp;View=%7B488E74FD%2D4223%2D47E4%2DA66F%2DD05A8A48A0F1%7D</t>
  </si>
  <si>
    <t xml:space="preserve">Crear un instructivo asociado al procedimiento de la mesa de servicio  definido en conjunto la Coordinación de Administración de los SI y de Soporte Técnico al Usuario, </t>
  </si>
  <si>
    <t xml:space="preserve">Instructivo </t>
  </si>
  <si>
    <t>NC-PSI 
Subdirección de Gestión de Tecnología de Información y Telecomunicaciones
Coordinación de 
Soporte Técnico
Coordinación de Administración de los SI</t>
  </si>
  <si>
    <t>Auditoría Integral TI2 (Seguridad de la Información)" ATI2016010
H1
Periodo 01/01/2015 al 30/06/2016</t>
  </si>
  <si>
    <t>Hallazgo N° 1. Incumplimiento en el registro de Derechos de Autor del software desarrollado por la DIAN y aplicaciones que elaboren terceros contratados por prestación de servicios ante la Unidad Administrativa Especial Dirección Nacional de Derechos de Autor (DNDA).
Verificado y analizado el certificado del 23 de septiembre de 2016, remitido por la Subdirección de Gestión de Tecnología de Información y Telecomunicaciones y suscrito por el Jefe de la Oficina de Registro de la Unidad Administrativa Especial Dirección Nacional de Derechos de Autor (DNDA), que debe contener la relación del software registrado por la DIAN, se evidencia que no se está dando cumplimiento a la suscripción de derechos de autor del software desarrollado por la Entidad o elaborado por terceros contratados por prestación de servicios, como se indica en el numeral 8 del artículo 6 de la Resolución 484 de 2013.
Lo descrito anteriormente incumple las siguientes normas:
• Numeral 8, Artículo 6 de la Resolución 484 de 2013: “8. Derechos de Autor. La Subdirección de Gestión de Tecnología de Información y Telecomunicaciones, o quien haga sus veces, diligenciará los formularios técnicos para el registro del Derecho de Autor sobre el software desarrollado por la Entidad y de las aplicaciones que elaboren terceros contratados por prestación de servicios.”
• Numeral 3.2, “Autorregulación”, Principios Modelo Estándar de Control Interno, MECI:2014
• Literal a) del Artículo No.2 y literal e) del artículo No. 4 de la Ley 87 de 1993.
 • Literal c) numeral 7.2.1 de la Norma Técnica de Calidad en la Gestión Pública NTCGP 1000:2009.</t>
  </si>
  <si>
    <t xml:space="preserve">Lo anterior se presenta por la omisión al cumplimiento de la norma para la protección de los bienes y servicios de propiedad de la Entidad, por parte de la Subdirección de Gestión de Tecnología de Información y Telecomunicaciones. Así mismo la situación descrita evidencia la falta de identificación de un riesgo específico relacionado con el registro y control del software propiedad de la Entidad y la debida administración que se debe hacer a dicho riesgo.
</t>
  </si>
  <si>
    <t xml:space="preserve">Hacer revisión y modificación del Numeral 8, Artículo 6 de la Resolución 484 de 2013: “8. Derechos de Autor" </t>
  </si>
  <si>
    <t>Resolución Modificada</t>
  </si>
  <si>
    <t>Auditoría Integral TI2 (Seguridad de la Información)" ATI2016010
H3
Periodo 01/01/2015 al 30/06/2016</t>
  </si>
  <si>
    <t xml:space="preserve">Hallazgo N° 3. Uso de aplicativos no oficiales o no corporativos desarrollados por funcionarios de la Entidad, sin reglamentar.
De acuerdo al inventario suministrado por 12 Direcciones Seccionales, se determina que existen en la Entidad 88 aplicativos no corporativos o no oficiales, de los cuales 84 fueron desarrollados por funcionarios de la Entidad y 4 fueron adquiridos y licenciados. De los 84 software, 53 se utilizan en la gestión administrativa de los diferentes procesos de las Direcciones Seccionales como son: correspondencia, control de horario y generación de planillas entre otros y 35 en el manejo de información de los contribuyentes y usuarios aduaneros en los diferentes procesos misionales de estas seccionales; de estos aplicativos 7 manejan funcionalidad similar a los sistemas corporativos, tal como lo indican los usuarios de estas Seccionales, los cuales a continuación se relacionan: 
El uso de estas aplicaciones fue verificada en visita realizada a las Direcciones Seccionales de Impuestos y de Aduanas de Medellín, donde se encontraron 14 aplicativos no corporativos, los cuales apoyan la gestión de los procesos y son utilizados como herramientas para el control de las operaciones; éstos aplicativos nacieron hace muchos años, debido de la falta de aplicaciones corporativas y lineamiento por parte del respectivo proceso, dando paso a que se desarrollaran según las necesidades puntuales, disminuyendo en lo posible el trámite manual de documentos.
El equipo auditor evidenció que estos aplicativos adolecen de estructura estándar de seguridad de datos de auditoría y trazabilidad; de igual manera no presentan  módulos de auditoría (logs), que permitan identificar las transacciones de las operaciones o el registro de posibles modificaciones en la información. De igual forma  carecen de actualizaciones, mantenimientos, copias de respaldo de acuerdo con el procedimiento establecido en la entidad y aseguramiento de los datos e información. Estos aplicativos no se encuentran bajo la administración y gobernabilidad de la Subdirección de Gestión de Tecnología de Información y Telecomunicaciones.
De otra parte, se evidenció del análisis de la información anexa del correo electrónico remitido por la Dirección Seccional de Aduanas de Bogotá 103201459 0056 de agosto 30 de 2016, que los entes de control generan hallazgos en relación con los aplicativos no corporativos de los cuales la Subdirección de Gestión de Tecnología de Información y Telecomunicaciones no los asume como propio, ni se les hace mantenimiento por cuanto no existe lineamiento referente a los mismos, como son los siguientes casos:
• Aplicativo CORREO2007. La Agencia ITRC generó hallazgo en la Inspección 1707000333 del 14 de junio de 2016, 
• Aplicativo OPERA. La CGR generó hallazgo 3 de la vigencia 2011 y Primer semestre de 2012.
Lo anterior contraviene las siguientes normas:
• Principios de Economía y Eficiencia del artículo 3º establecidos en la Ley 489 de 1998, literales b) y i)  del artículo 4º  y literales a), b) y e) del artículo 2º de la Ley 87  de 1993.
• Principios de autocontrol y autogestión y literal a)  de los Objetivos de Control de Evaluación  y de Control de Ejecución, MECI: 2014.
• Numeral 5º del artículo 15;  numerales 1, 2,5  y 7 del artículo 18 del Decreto 4048 de 2008; numerales 2, 5, 9 y 11 del artículo 2 de la Resolución No. 053 de 2012.
• Artículo 17, Ley 1712 de marzo de 2014.
• Numeral A.12.1 Requisitos de seguridad de los sistemas de información, NTC-ISO-IEC 27001.
• LI.SIS.22 - Seguridad y privacidad de los sistemas de información, Estrategia GEL. </t>
  </si>
  <si>
    <t>Esta situación se presenta debido a la falta de control y reglamentación por parte de la Subdirección de Gestión de Tecnología de Información y Telecomunicaciones en el uso de los aplicativos no corporativos en las Direcciones Seccionales.</t>
  </si>
  <si>
    <t>Realizar inventario de aplicativos de la entidad, establecer parametros para definirlos como: "Corporativos", "No Corporativos" y "Ayudas Ofimaticas",  sus funcionalidades, configuración, parametros de seguridad y demás.</t>
  </si>
  <si>
    <t>Inventario</t>
  </si>
  <si>
    <t xml:space="preserve">NC-PSI 
Oficina de Seguridad de la Información
Subdirector de Gestión de tecnologías de Información y Telecomunicaciones
</t>
  </si>
  <si>
    <t>Realizar analisis de los aplicativos de la entidad para establecer un Plan de Trabajo, donde se defina los pasos a seguir con los aplicativos "No Corporativos" y "Ayudas Ofimaticas" con el fin de generar Gobernabilidad sobre ellos, aplicación de las Politicas de Seguiridad de la Información, su uso y administracion; o su eliminación y prohibición definitiva.</t>
  </si>
  <si>
    <t>Analisis</t>
  </si>
  <si>
    <t>Elaborar un plan de trabajo que contemple las acciones a seguir de acuerdo con el análisis realizado.</t>
  </si>
  <si>
    <t>Hacer seguimiento a la Implementación del Plan de Trabajo Semestralmente.</t>
  </si>
  <si>
    <t>Informes de segumiento semestrales</t>
  </si>
  <si>
    <t>Auditoría Integral TI2 (Seguridad de la Información)" ATI2016010
H6
Periodo 01/01/2015 al 30/06/2016</t>
  </si>
  <si>
    <t xml:space="preserve">Hallazgo N° 6. Carencia de log de auditoría en los aplicativos MUISCA.
Se evidenció que los desarrollos de MUISCA, no presentan módulo de log de auditoría, como se puede verificar en los 24 aplicativos activos de MUISCA, donde solo uno (RUT) lo tiene.
Lo anterior tiene su sustento, en el resultado del análisis del inventario de aplicativos corporativos DIAN, suministrado por la Subdirección de Gestión de Tecnología de Información y Telecomunicaciones, que presenta 75 aplicativos activos entre MUISCA, SIAT y otros, y de acuerdo con el criterio del grupo auditor para seleccionar los aplicativos que deben presentar este módulo, considera que 49, requieren log de auditoría, distribuidos así: 24 de MUISCA y 25 de SIAT y otros. Igualmente,  de los 49 aplicativos, 11 presentan log de auditoría, de los cuales solo 9 se encuentran habilitados, distribuidos en uno de MUISCA (RUT) y ocho del sistema SIAT y otros.
Lo anterior contraviene las siguientes normas:
• Principios de eficiencia, participación, responsabilidad y transparencia del artículo 3º establecidos en la Ley 489 de 1998. 
• Literal i)  del artículo 4º  y literal b)” del artículo 2º de la Ley 87 de 1993.
• Numerales 3.1 Principios de autocontrol y 3.3 Principio de autogestión, MECI:2014 
• Numeral 4.2.4 Control de los registros, Norma Técnica de Calidad en la Gestión Pública NTCGP1000:2009 
• Numeral 5º del artículo 15;  numerales 1 y 7 del artículo 18 del Decreto 4048 de 2008 y numeral 15 del artículo 3º de la Resolución No. 053 de 2012.
• Numeral 3.13 Seguridad de la información…trazabilidad (Accountability)…, NTC-ISO-IEC 27001.
• LI.SIS.23 - Auditoría y trazabilidad de los sistemas de información, Estrategia GEL. </t>
  </si>
  <si>
    <t>Lo descrito anteriormente se presenta por:
• Falta de procedimientos en los cuales se caracterice el seguimiento y monitoreo de las bitácoras,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 Falta de completitud en el desarrollo de los Sistemas de Información frente al módulo de log de auditoría.
• Inexistencia de un procedimiento o lineamiento en relación con el estándar de datos de auditoría y trazabilidad para cada uno de los sistemas de información.
• Control deficiente o ineficiente en el manejo de los sistemas de información.</t>
  </si>
  <si>
    <t>Definir cuáles sistemas de información MUISCA deben generar logs de auditoría.</t>
  </si>
  <si>
    <t>NC-PSI 
Subdirección de Gestión de Tecnología de Información y Telecomunicaciones
Oficina de Seguridad de la información
Coordinación de Desarrollo de Sistemas de Información</t>
  </si>
  <si>
    <t>Realizar análisis de los recursos (personas - software - hardware - económicos) requeridos para generar, almacenar, realizar seguimiento, monitorear y analizar los logs generados.</t>
  </si>
  <si>
    <t>Definir (procedimiento, instructivo, memorando, resolución o política) respecto a los logs de auditoría, donde se definan el seguimiento y monitoreo de los mismos, incluyendo: responsable, periodicidad, configuración de tablas, autorización de activación o desactivación de bitácoras y tratamiento al análisis de los resultados, así como políticas de seguridad sobre la configuración de tablas de auditoría, reglas de configuración y responsables.</t>
  </si>
  <si>
    <t>Procedimiento, instructivo, memorando, resolución o política</t>
  </si>
  <si>
    <t>Elaborar un plan de trabajo que contemple las acciones a seguir de acuerdo con el análisis realizado y con los recursos (personas - software - hardware - económicos) requeridos  para cumplir con las necesidades de las áreas en lo referente al seguimiento y monitoreo de los logs, donde se incluya: responsable, periodicidad, configuración de tablas, autorización de activación o desactivación de bitácoras y tratamiento al análisis de los resultados, así como políticas de seguridad sobre la configuración de tablas de auditoría, reglas de configuración y responsables.</t>
  </si>
  <si>
    <t>NC-PSI 
Subdirección de Gestión de tecnologías de Información y Telecomunicaciones
Oficina de Seguridad de la información
Coordinación de Desarrollo de Sistemas de Información</t>
  </si>
  <si>
    <t>Realizar seguimiento semestral al Plan de Trabajo.</t>
  </si>
  <si>
    <t>Auditoría de Seguimiento a Planes Integrados de Mejoramiento Proceso Servicios Informáticos - ASS2017- 010
H1
Período 01/01/2016 al 21/01/2017</t>
  </si>
  <si>
    <t>ASS 2017010</t>
  </si>
  <si>
    <t xml:space="preserve">21  Aud Vig  2011 Reg Imptos Bta y Grandes (Recaudadora).
Actualización de información. 
Las bases de datos del Gestor se encuentran desactualizadas en cuanto a información se refiere. A manera de ejemplo: se evidenció que en algunas ocasiones no se utiliza la opción que tiene el Gestor para crear la numeración de las contingencias (Salto de numeración) y por lo tanto al momento de intentar su registro el sistema, no lo permite; otras veces se intenta registrar códigos de dependencia que corresponden a fechas anteriores a la reestructuración de los sistemas en armonización con la estructura actual de la entidad, de tal manera que el sistema no los identifica, teniendo que realizarlo por una opción especial con la que cuenta el usuario final. CGR.
Prueba de Auditoria:
Se verificó la actualización de la base de datos del aplicativo Gestor en cuanto a numeración por contingencia y saltos de numeración. Se analizó la información referente a los actos administrativos que se profieren de forma manual en el aplicativo Gestor de las Direcciones Seccionales de Impuestos de Cali, Medellín, Barranquilla y Grandes Contribuyentes y se encontró que los impuestos de: Contribución parafiscal de los espectáculos públicos de las artes escénicas, a la riqueza, nacional al consumo, CREE, no han sido creados para su inclusión en el aplicativo Gestor o en otro sistema.
Por lo descrito anteriormente el hallazgo persiste.
</t>
  </si>
  <si>
    <t>Falta de creación de códigos del sistema como a desconocimiento de opciones y funcionalidades del mismo por parte de las áreas usuarias de Fiscalización y Liquidación</t>
  </si>
  <si>
    <t xml:space="preserve">1. Elaborar e incluir en la ejecución del plan de trabajo para la puesta en producción del Sistema de Información de Sanciones y Liquidaciones Oficiales - SALI, las actividades relacionadas con Actos Administrativos proferidos manualmente por contingencia; en atención al Memorando 00262 del 10 de octubre de 2015, en los que se profirieren lineamientos sobre la transición tecnológica del sistema de información GESTOR, al sistema de información de sanciones y liquidaciones oficiales - SALI.
Lo anterior, en el Marco del Subproceso "Construcción de Sistemas de Información" del Proceso "Servicios Informáticos" y en el entendido que SALI, contempla la ejecución de otras funcionalidades acordes con los siguientes procedimientos: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
</t>
  </si>
  <si>
    <t xml:space="preserve">
1. Cronograma de Actividades</t>
  </si>
  <si>
    <t>NC-PSI 
1. Subdirección de Gestión de Fiscalización Tributaria
2. Subdirección de Gestión de Tecnología de Información y Telecomunicaciones</t>
  </si>
  <si>
    <t>2. Ejecutar las Pruebas de los ajustes realizados en Actos Administrativos proferidos manualmente por contingencia.</t>
  </si>
  <si>
    <t xml:space="preserve">1. Formato FT-SI-1851_Aceptación de Pruebas de funcionalidad y salida a producción, debidamente aprobado y formalizado. </t>
  </si>
  <si>
    <t>3. Aprobar el despliegue o salida a Producción de los ajustes realizados y estabilizados  de acuerdo con los requerimientos iniciales contemplados en el ajuste y correspondiente a Actos Administrativos proferidos manualmente por contingencia.</t>
  </si>
  <si>
    <t>1. Acta de Comité de Gestión de Cambios de Tecnología, aprobando el despliegue o salida a producción</t>
  </si>
  <si>
    <t>NC-PSI 
1. Subdirección de Gestión de Tecnología de Información y Telecomunicaciones</t>
  </si>
  <si>
    <t>TM 2015002 - AUDITORÍA TRÁMITES MANUALES Y/O DE CONTINGENCIA. AÑO DE REALIZACIÓN 2015.
Debilidad en la identificación de riesgos que afectan los servicios informáticos electrónicos.
Verificadas la causas que originaron las contingencias y revisado  el mapa de riesgos del proceso de Servicios Informáticos, se evidenció que éste proceso no tiene identificados, analizados y evaluados todos eventos potenciales o amenazas que puedan provocar interrupción en los Servicios Informáticos Electrónicos que apoyan a los procesos críticos de la Entidad. Esta situación evidencia incumplimiento de los literales a y f del artículo 2 de la Ley 87 de 1993, Decreto 943 de 2014, y numeral 1.3.2.2 del Manual Técnico del Modelo Estándar de Control Interno – MECI, debido a que el mapa de riesgos operacionales se encuentra en construcción y en el mapa de riesgos de corrupción, solo está identificado el riesgo “Interrupción provocada en los Servicios Informáticos”, con lo que se genera que los servicios informáticos estén vulnerables frente a las amenazas y en caso de su materialización ocasionen  interrupción en los servicios, no se garantice la disponibilidad continua de los mismos y se afecte la gestión de los procesos. Lo anterior, impide el cumplimiento de los objetivos estratégicos de incrementar la eficiencia administrativa mediante la optimización de los sistemas internos y riesgos de operación y el de desarrollar y mantener la TIT para optimizar la gestión institucional y la estrategia de gobierno en línea en función de un mejor servicio al ciudadano.</t>
  </si>
  <si>
    <t>El mapa de riesgos operacionales se encuentra en construcción
En el mapa de riesgos de corrupción, solo está identificado el riesgo “Interrupción provocada en los Servicios Informáticos”</t>
  </si>
  <si>
    <t>1. Revisar, analizar y aplicar lo definido en el Procedimiento PR-IC-293_Monitorio y Mejoramiento de la Gestión de Riesgos.</t>
  </si>
  <si>
    <t>1. Matriz de Riesgos actualizada, resultado de la respectiva  reivsión y análisis realizado.</t>
  </si>
  <si>
    <t xml:space="preserve">NC-PSI 
Suddirección de Gestión de Tecnologías de Información y Telecoomunicaciones Reformulada 100207220 – 1957 del 5 de diciembre de 2018 remitido por el Subdirector de Gestión de Tecnología y Telecomunicaciones </t>
  </si>
  <si>
    <t xml:space="preserve">ATM 2015002 - AUDITORÍA TRÁMITES MANUALES Y/O DE CONTINGENCIA. AÑO DE REALIZACIÓN 2015.
PST CERRADOS SIN SOLUCIÓN, CON RESPUESTAS INOPORTUNAS Y GENERACIÓN DE TRÁMITES MANUALES.
Se evidenció que la atención de las solicitudes que han sido reportadas a través de Punto Único de Soluciones Tecnológicas – PST no son oportunas ni eficaces para los casos registrados de los aplicativos GESTOR y DEVOLUCIONES, ocasionando que los procesos que se encuentran soportados por los mismos, en las Direcciones Seccionales de Impuestos Bogotá y Medellín, han tenido que recurrir de forma continua a trámites manuales por las contingencias que se han generado. 
La falta de oportunidad, se observó  en los casos No. 133868, 134383, 134387, 134392, 133905, 125129, 127190  del año 2014 y 138015 del año 2015, en donde en casos extremos transcurrieron hasta 10 meses para obtener una respuesta de solución y en otros casos 8 días para retroalimentar al usuario frente a los requisitos que debe tener el PST para ser atendido.
En cuanto a la eficacia en la atención de los PST, se encontraron casos cerrados sin solución, se citan como ejemplos los No.s 155007, 158566, 163856, 165855, del año 2015; y por otra parte, casos donde se ha tenido que insistir en la solución del mismo, con la colocación adicional de un nuevo PST se citan como ejemplos los casos 158566, 163856 y el 165855 del año 2015, colocados para la misma situación.
En la  generación de Trámites Manuales como práctica común, por no encontrar soluciones oportunas a los PST, se cita como ejemplos los casos No. 133868, 134383, 134387, 134392, 133905 de 2014 y 138015 de 2015, donde se recibe respuesta hasta un mes después de haber registrado los casos por PST.
Esta falta de oportunidad en la atención de los PST, no cumple con lo establecido en la Resolución 053 del 4 de julio de 2012, articulo 2 que modifica el artículo 27 de la resolución 11 del 4 de noviembre de 2008, donde se indican las funciones del soporte técnico a los usuarios finales y a la infraestructura tecnológica, en sus numerales 5, 6, 8, 9, 11 y en especial el numeral 14 en lo relacionado con la atención, actualización, mantenimiento y solución de incidentes operacionales de los servicios informáticos.
Esta situación evidencia incumplimiento de lo establecido en la Resolución 053 del 4 de julio de 2012, articulo 2 que modifica el artículo 27 de la resolución 11 del 4 de noviembre de 2008, donde se indican las funciones del soporte técnico a los usuarios finales y a la infraestructura tecnológica, en sus numerales 5, 6, 8, 9, 11 y en especial el numeral 14 en lo relacionado con la atención, actualización, mantenimiento y solución de incidentes operacionales de los servicios informáticos. Así como lo establecido en el MECI en lo que se refiere al numeral 3. “eje transversal información y comunicación”, y lo concerniente al código de Buen Gobierno, Adoptado por la DIAN, en su acápite No. 3 “Gestión y control de la información y la comunicación”, y lo establecido en los literales b y c del artículo 2 de la Ley 87 de 1993 y el literal d artículo 3, Decreto 2482 de 2012, debido a que existen debilidades en los controles y autocontroles en la gestión y solución de incidentes tecnológicos, lo que  genera  trámites manuales por la no solución oportuna de las contingencias, pérdida de control y trazabilidad de actuaciones que requieren su registro en los sistemas informáticos. Así mismo, afecta el logro del objetivo estratégico OE4: “Desarrollar las mejores Prácticas de la Gestión de Buen Gobierno para incrementar los niveles de confianza y credibilidad” y el pilar GA1: “incrementar la eficiencia administrativa mediante la optimización de los procesos, tramites, sistemas internos, riesgos de operación y la gestión documental.” </t>
  </si>
  <si>
    <t>Trámites manuales por la no solución oportuna de las contingencias
Pérdida de control y trazabilidad de actuaciones que requieren su registro en los sistemas informáticos.</t>
  </si>
  <si>
    <t>1. Realizar informes de seguimiento mensual por parte del Grupo de Calidad de la Mesa de Servicios.</t>
  </si>
  <si>
    <t>1. Informes de Seguimiento</t>
  </si>
  <si>
    <t>NC-PSI 
Coordinación de Soporte técnico al usuario</t>
  </si>
  <si>
    <t>AIR 2015006 - AUDITORÍA A LA RECEPCIÓN Y CONTROL AL FLUJO DE LA INFORMACION DE RECAUDO. AÑO DE REALIZACIÓN 2015.
Declaraciones con el mismo número de formulario.
Verificada una muestra de 20 declaraciones presentadas en la Dirección Seccional de Impuestos y Aduanas de Bucaramanga, se evidenció que 9 de ellas,  que representan el 45%, presentan el mismo número consecutivo de formulario  (formulario No. 1102000855071) de diferentes contribuyentes, sin que el sistema cambie automáticamente el consecutivo de dichos formularios, sin que a la fecha se hayan realizado los ajustes requeridos.
Criterio normativo: MECI - Módulo Eje Trasversal Información y Comunicación / componente Información y Comunicación / Elemento Sistemas de Información y Comunicación y Modelo COBIT - dominio Monitorear y Evaluar: (ME1) Monitorear y evaluar el desempeño de TI, Principios de seguridad de la información.</t>
  </si>
  <si>
    <t>Esta situación, puede presentarse debido a una posible falla en el SIE, que requiera de ajustes de software o ajustes de validaciones de campo, así mismo porque no se generan alertas y no se realiza un monitoreo adecuado para determinar si el sistema cumple con su funcionalidad.</t>
  </si>
  <si>
    <t>1. Elaborar un documentos de diagnóstico y un plan de trabajo que contemple las actividades para la ejecución del Proyecto Flujo de Documentos.</t>
  </si>
  <si>
    <t>1. Un (1) Documento de Diagnóstico
2. Cronograma de Actividades</t>
  </si>
  <si>
    <t xml:space="preserve">NC-PSI 
1. Subdirección de Gestión de Recaudo y Cobranzas.
2. Suddirección de Gestión de Tecnologías de Información y Telecoomunicaciones
</t>
  </si>
  <si>
    <t>2. Generar reportes inventario de documentos en inconsistentes buzón de entrada Gestión Masiva.</t>
  </si>
  <si>
    <t>1. Formato FT-SI-1851_Aceptación de Pruebas de funcionalidad   y salida a producción, debidamente aprobado y formalizado. 
2. Acta de Comité de Gestión de Cambios de Tecnología, aprobando el despliegue o salida a producción</t>
  </si>
  <si>
    <t xml:space="preserve">NC-PSI 
1. Subdirección de Gestión de Recaudo y Cobranzas.
2. Suddirección de Gestión de Tecnologías de Información y Telecoomunicaciones Reformulada 100207220 – 1957 del 5 de diciembre de 2018 remitido por el Subdirector de Gestión de Tecnología y Telecomunicaciones 
</t>
  </si>
  <si>
    <t>AIR 2015006 - AUDITORÍA A LA RECEPCIÓN Y CONTROL AL FLUJO DE LA INFORMACION DE RECAUDO. AÑO DE REALIZACIÓN 2015.
Represamiento de documentos que afectan los estados financieros y los procesos de Recaudación, Administración de Cartera y Fiscalización y Liquidación.
Para verificar el flujo de la información de recaudo, se analizó el estado de los  buzones de diligenciamiento, del servicio de conciliación/diligenciamiento, el buzón de Gestión Masiva y el buzón de Obligación Financiera, según información suministrada por la Subdirección de Gestión de Tecnología de la Información, se encontró  que:
• No se ha definido una política para establecer el tiempo por el cuál la entidad debe almacenar la información diligenciada por los contribuyentes a través del buzón de diligenciamiento pues muchos de esos documentos no son formalizados por los contribuyentes. Según información de la SGTIT se encuentran más de 50 millones de documentos almacenados desde el año 2006. 
• De los 4.138.123  documentos represados en el Buzón de Gestión Masiva, 127.804 corresponden a declaraciones y recibos de pago que afectan el registro contable.
• De los 7.181.091 documentos represados en el Buzón de Obligación financiera 7.180.150, corresponden a declaraciones y recibos de pago que afectan el registro contable.
Según información suministrada por la Coordinación de Control a Entidades Recaudadoras a junio de 2015, se encontraban represados 33.977 documentos en el Servicio de Conciliación / Diligenciamiento  en el que se encuentran documentos represados desde el 8 de marzo de 2013 hasta junio 11 de 2015.</t>
  </si>
  <si>
    <t>Las anteriores situaciones se presentan porque: 
1) No hay claridad sobre la totalidad y los tipos errores, que generan el represamiento de la información; los cuales son importantes para la toma de decisiones sobre los posibles desarrollos informáticos o cambios normativos y administrativos que puedan subsanar o minimizar las situaciones presentadas.
2) Ausencia de un reporte que genere alertas y estados de la información que permita verificar y monitorear el estado real del represamiento de los buzones.
3) Las declaraciones con errores que pasan a la obligación financiera cuando alcanzan su firmeza, no surten las validaciones y no son procesadas por la obligación financiera.</t>
  </si>
  <si>
    <t>1. Elaborar un documentos de diagnóstico y un plan de trabajo que contemple las actividades para la ejecución del Proyecto Flujo de Documentos privados y oficiales que afectan la Obligación Financiera y la Contabilidad</t>
  </si>
  <si>
    <t>2. Generar reportes inventario de documentos en inconsistentes buzón de entrada Gestión Masiva</t>
  </si>
  <si>
    <t xml:space="preserve">NC-PSI 
1. Subdirección de Gestión de Recaudo y Cobranzas.
2. Suddirección de Gestión de Tecnologías de Información y TelecoomunicacionesReformulada 100207220 – 1957 del 5 de diciembre de 2018 remitido por el Subdirector de Gestión de Tecnología y Telecomunicaciones </t>
  </si>
  <si>
    <t>AUDITORIA A LA GESTION DE COBRO - REMATE DE BIENES ARB201805
H13</t>
  </si>
  <si>
    <t>ARB 2018005</t>
  </si>
  <si>
    <r>
      <rPr>
        <b/>
        <sz val="12"/>
        <rFont val="Arial"/>
        <family val="2"/>
      </rPr>
      <t xml:space="preserve">Deficiencias en el control y seguimiento de los incidentes reportados del aplicativo SIPAC
</t>
    </r>
    <r>
      <rPr>
        <sz val="12"/>
        <rFont val="Arial"/>
        <family val="2"/>
      </rPr>
      <t xml:space="preserve">
Verificados los controles frente a los incidentes relacionados con el aplicativo SIPAC, durante los años 2016 y 2017, reportados por el Nivel Central y las Direcciones Seccionales, a través de las herramientas de Gestión PST y SOPORTE TIC, en una muestra de 55 incidentes clasificados en tipo estado “Abierto”, sin solución superior a 6 meses desde el registro del incidente, se observó que:
a. 20 incidentes solucionados, no habían sido cerrados en las herramientas de Gestión PST y SOPORTE TIC.
b. Deficiencias en el seguimiento de los incidentes que fueron asignados para su gestión, cuya solución en SIPAC depende del ajuste de otro software.
c. No se cuenta con un control de los incidentes reportados que están en estado suspendido y cuya solución corresponde a ajustes de software, tal es el caso de traslado de expedientes virtual, prescripción y remisibilidad, entre otros. 
d. No se realiza revisión periódica de los incidentes en tipo estado abierto, que permita depurar y cerrar los que se encuentren solucionados.</t>
    </r>
  </si>
  <si>
    <t xml:space="preserve">Debido a deficiencias en la aplicación de los controles definidos en el procedimiento, relacionados con la verificación y seguimiento de la solución de los incidentes reportados, que garanticen el correcto funcionamiento de los sistemas de información. </t>
  </si>
  <si>
    <t>a). Revisar cada uno de los PST y Soporte TIC para cerrar los que ya están solucionados y que no se les ha dado respuesta.
De los casos solucionados y que con corte a 13 de julio de 2018 no han sido cerrados.</t>
  </si>
  <si>
    <t>(casos solicionados sin respuesta/casos cerrados)*100</t>
  </si>
  <si>
    <t>NC-PSI 
Jefe Coordinación de Administración de Sistemas de Información</t>
  </si>
  <si>
    <t>b) y C) Revisar cada uno de los PST y Soporte TIC para:
- Crear o actualizar los problemas en la herramienta de gestión de casos.
- Asociar cada uno de los casos al problema específico creado.
- Actualizar en Jira la solicitud de ajuste de software.</t>
  </si>
  <si>
    <t>(Casos de tipo problema registrados en la herramienta/casos registrados en Jira)*100</t>
  </si>
  <si>
    <t>NC-PSI Jefe Coordinación de Administración de Sistemas de Información</t>
  </si>
  <si>
    <t>b) y c) Remitir  correo electrónico semanalmente al líder de desarrollo de Recaudación de la CDSI solicitando el avance del desarrollo y Actualizar del problema en la herramienta.</t>
  </si>
  <si>
    <t>(Inclusión de notas en la herramienta/correos enviados)*100</t>
  </si>
  <si>
    <t xml:space="preserve">d) Realizar seguimiento semanal de la gestión realizada sobre los PST y Soporte TIC de SIPAC </t>
  </si>
  <si>
    <t xml:space="preserve">Un cuadro semanal estadístico de la gestión realizada </t>
  </si>
  <si>
    <t>Efectuar auditoria trimestral de de reporte de incidentes del aplicativo SIPAC recibidos mediante PST que se encuentren clasificados en tipo estado "abierto" y efectuar lo pertinente según el caso encontrado.</t>
  </si>
  <si>
    <t>informe</t>
  </si>
  <si>
    <t>NC-PSI Jefe Coordinacion de Administracion de Aplicativos de Recaudo y Cobranzas</t>
  </si>
  <si>
    <t>AUDITORIA ASISTENCIA AL CLIENTE 
AAC-2018004
Período
01/01/2017 al 30/04/2018
H10</t>
  </si>
  <si>
    <t>AAC 2018004</t>
  </si>
  <si>
    <r>
      <t xml:space="preserve">Materialización de riesgos operacionales identificados en la Matriz del Proceso de Servicios Informáticos 
</t>
    </r>
    <r>
      <rPr>
        <sz val="12"/>
        <rFont val="Arial"/>
        <family val="2"/>
      </rPr>
      <t xml:space="preserve">
Las fallas reiteradas en la plataforma tecnológica de la entidad en el año 2017 y lo transcurrido del año 2018 han generado insuficiencia o suspensión en la prestación de los servicios informáticos de cara al contribuyente, obligando a declarar contingencias que afectan la imagen institucional como se manifiesta y divulga en las redes sociales (Facebook , Twitter) y en el incremento de Quejas registradas en el SIE de PQSR, materializándose los siguientes riesgos del Proceso de Servicios Informáticos:
- Indisponibilidad en las telecomunicaciones (Posibilidad de que se presenten fallas del canal de telecomunicaciones para el desarrollo de sus operaciones.)
- Deficiencia en el hardware y/o software base (posibilidad de que se presente fallas en el hardware y/o en el software que destina la entidad como apoyo tecnológico en sus operaciones)
Con lo anterior se incumple lo establecido en:
- Numerales 3.5.1.1 sobre los clientes y 3.5.1.3 sobre la infraestructura y herramientas a través de los cuales se suministra el servicio del Código de Buen Gobierno y de Ética. 
- Numeral A12.1.3 Gestión de capacidad.  ISO 27001. 
- Plan de calidad de los sistemas de información de la Política de Gobierno Digital. Análisis de riesgos - LI.ST.14, Mejoramiento de los procesos - LI.GO.13, Conformidad - LI.GO.03. 
En el marco del MIPG, se afecta la adecuada implementación de la dimensión de Gestión con Valores para Resultados, aspecto “3.2.2 Relación Estado Ciudadano”, 3.3 atributos “La gestión de la entidad se soporta en: El trabajo por procesos, el cual tiene en cuenta los requisitos legales, las necesidades de los grupos de valor, las políticas internas de la entidad y los cambios del entorno, para brindar resultados con valor …, … El uso de las TIC para tener una comunicación fluida con la ciudadanía y atendiendo las políticas de Gobierno Digital y Seguridad…y … Una estructura organizacional articulada con los procesos y que facilita su interacción, en función de los resultados institucionales”, de la dimensión Evaluación de resultados, aspectos 4.2.1. Seguimiento y evaluación del desempeño institucional y 4.2.2. Evaluación de indicadores y metas de gobierno de entidades nacionales, 4.3 atributo “Seguimiento a los riesgos identificados de acuerdo con la política de administración de riesgos establecida por la entidad” así como de la dimensión de Control Interno, aspecto 7.2.2 Gestión de los riesgos institucionales, 7.3 atributo “Riesgos identificados y gestionados que permiten asegurar el cumplimiento de los objetivos”.</t>
    </r>
  </si>
  <si>
    <t>Insuficiencia de la capacidad de la infraestructura tecnológica que soporte de manera efectiva las necesidades actuales como son: la concurrencia en las transacciones, cargas de información del contribuyente, colapso o demoras en las telecomunicaciones o posibles limitaciones en la arquitectura interna.</t>
  </si>
  <si>
    <t>Fortalecer la Plataforma Tecnológica Física (Hardware), en lo relacionado con equipos, procesadores, memorias y ampliación de la capacidad de ancho de banda,  que soportan las Bases de Datos de la Entidad</t>
  </si>
  <si>
    <t>Equipos, procesadores y memorias instaladas y ancho de banda potenciada.</t>
  </si>
  <si>
    <t>(hardware requerido)/(hardware instalado)*100%</t>
  </si>
  <si>
    <t>NC-PSI 
Subdirector de Gestión de Tecnología de Información y Telecomunicaciones - SGTIT</t>
  </si>
  <si>
    <t>Actualizar la Matriz de Riesgo del Proceso de Servicios Informáticos</t>
  </si>
  <si>
    <t>Matriz de Riesgos  del Proceso de Servicios Informáticos,  Actualizada</t>
  </si>
  <si>
    <t xml:space="preserve">Realizar seguimiento a la Matriz de Riesgos del Proceso de Servicios Informáticos </t>
  </si>
  <si>
    <t>Informe cuatrimestral</t>
  </si>
  <si>
    <t>OCi</t>
  </si>
  <si>
    <t xml:space="preserve">Cumplimiento de Obligaciones Formales de Usuarios  Aduaneros
AOF2015005
H5
Periodo 01/01/2014 a
31/07/2015  </t>
  </si>
  <si>
    <t>Deficiencias en los sistemas de información para apoyar la gestión de la habilitación, reconocimiento, autorización y control de usuarios.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</si>
  <si>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</si>
  <si>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Realizar el análisis y diseño presentación de la solicitud  de los demás usuarios</t>
  </si>
  <si>
    <t>Formato Modelo de diseño FT-SI-2003
Formato Diseño de base de datos FT-SI-2004
Formato Diseño de interfaz de usuario FT-SI-2005</t>
  </si>
  <si>
    <t>NC-PSI 
Coordinación de Apoyo a los Sistemas de Información Reformulacion 31 de octubre de 2018 , Correo de Registro Aduanero 100210228 - 0528</t>
  </si>
  <si>
    <t>Realizar el análisis y diseño Evaluación, Generación de Actos, Administración y Control del Registro Aduanero</t>
  </si>
  <si>
    <t>Realizar la codificación de Evaluación, Generación de Actos, Administración y Control del Registro Aduanero</t>
  </si>
  <si>
    <t xml:space="preserve">Formato Información de Versión 300001 FT-SI-2180 </t>
  </si>
  <si>
    <t>NC-PSI 
Coordinación de Apoyo a los Sistemas de Información31 de octubre de 2018 , Correo de Registro Aduanero 100210228 - 0528</t>
  </si>
  <si>
    <t>Realizar las pruebas funcionales de Evaluación, Generación de Actos, Administración y Control del Registro Aduanero</t>
  </si>
  <si>
    <t>Formato Plan de Pruebas FT-SI-1849</t>
  </si>
  <si>
    <t>NC-PSI 
Subdirección de Gestión de Registro Aduanero
Coordinación de Dinámica de los Procesos
31 de octubre de 2018 , Correo de Registro Aduanero 100210228 - 0528
Coordinación de Apoyo a los Sistemas de Información</t>
  </si>
  <si>
    <t xml:space="preserve">Realizar la implantación y puesta en producción de presentación de la solicitud </t>
  </si>
  <si>
    <t>Formato Aceptación de Pruebas Funcionales y Salida a Producción FT-SI-1851
Acta de comité de cambios</t>
  </si>
  <si>
    <t>NC-PSI 
Subdirección de Gestión de Registro Aduanero
Coordinación de Dinámica de los Procesos
Coordinación de Apoyo a los Sistemas de Información
31 de octubre de 2018 , Correo de Registro Aduanero 100210228 - 0528</t>
  </si>
  <si>
    <t>Realizar la implantación y puesta en producción  de Evaluación, Generación de Actos, Administración y Control del Registro Aduanero</t>
  </si>
  <si>
    <t>Auditoría a la efectividad de la seguridad y privacidad de la información ASI2018-08
H1
Período
01/07/2016 al 31/08/2018</t>
  </si>
  <si>
    <t>ASI 201808</t>
  </si>
  <si>
    <r>
      <rPr>
        <b/>
        <sz val="12"/>
        <rFont val="Arial"/>
        <family val="2"/>
      </rPr>
      <t xml:space="preserve">Incumplimiento de procedimientos relacionados con la gestión de solicitudes para creación o ajustes de sistemas de información. </t>
    </r>
    <r>
      <rPr>
        <sz val="12"/>
        <rFont val="Arial"/>
        <family val="2"/>
      </rPr>
      <t xml:space="preserve">
Verificada la seguridad y privacidad de la información en las Direcciones Seccionales de Impuestos y de Aduanas de Bogotá y de Cartagena, se evidenció que en la Seccional de Aduanas de Bogotá se encuentra en funcionamiento el aplicativo no corporativo denominado OPERA CONDEX (Control de los procesos de autos comisorios, actas de aprehensión y actas de hechos de todas las unidades aprehensoras y consulta de las cargas de trabajo de los funcionarios del proceso de aprehensión), el cual fue ajustado con nuevas funcionalidades avaladas por el Comité de Gestión de Cambios de Tecnología de la SGTIT, sin la aprobación del equipo de trabajo denominado Centro de Despacho para su realización y sin la existencia de políticas sobre el uso y manejo de estos aplicativos, de acuerdo con lo siguiente:
a) Se autorizó y realizó ajustes al aplicativo OPERA CONDEX, sin aprobación del Centro de Despacho Servicios Informáticos evidenciado en el acta N° 03 del 10 de mayo de 2018.
b) Se autorizaron cambios en el aplicativo no corporativo OPERA CONDEX y el despliegue  de nuevas funcionalidades, como se evidencia en las actas N° 24, 49 y 81 de febrero, marzo y mayo de 2018 del Comité de Gestión de Cambios de Tecnología de la SGTIT, incumpliendo el artículo 8°. "Requisitos de las solicitudes de cambio en la plataforma tecnológica”  de la Resolución 000231 de 2014 .
c) Se autorizó e instaló software libre  en el equipo institucional del funcionario de la Dirección Seccional de Aduanas de Bogotá, comisionado desde el 21 de diciembre de 2017 al 7 de agosto de 2018, a la Subdirección de Gestión de Tecnología de la Información y Telecomunicaciones, con la finalidad de realizar los ajustes e implementación de nuevas funcionalidades al aplicativo OPERA CONDEX, sin que a la fecha se hayan desinstalado estos recursos informáticos en este equipo, exponiendo a la entidad al riesgo de generar nuevas funcionalidades sin el control y autorización por parte de la SGTIT.
d) No se evidenció control por parte de la Coordinación de Apoyo a los Sistemas de Información de la SGTIT, a los ajustes y nuevas funcionalidades que se realizaron al aplicativo OPERA CONDEX y se incumplió con los estándares indicados en los procedimientos: Gestión de solicitudes para creación o ajustes de sistemas de información, Despliegue de servicios Informáticos, Gestión de Roles de los Sistemas de Información y Ejecución de Pruebas de Sistemas de Información.
Lo anterior incumple el artículo 6 del Capítulo III de la Resolución 000484 de enero de 2013 , los numerales 4. “Administración de licencias y derechos de uso”, 5. “Propiedad del software” y 9. “Instalación y desinstalación de software”; artículo 4. “Funciones del Comité” de la Resolución 0231 de 2014 , los Procedimientos PR-SI-002 “Gestión de solicitudes para creación o ajustes de sistemas de información”; PR-SI-0136 “Despliegue de servicios Informáticos”; PR-SI-0142 “Gestión de Roles de los Sistemas de Información”; PR-SI-0151 “Ejecución de Pruebas de Sistemas de Información” y los Numerales A.12. “Seguridad de las Operaciones” y A.14. “Adquisición, desarrollo y mantenimiento de sistemas” de la norma NTC-ISO-IEC 27001. 
</t>
    </r>
  </si>
  <si>
    <t>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SGTIT.</t>
  </si>
  <si>
    <t>Revisar, actualizar las disposiciones establecidas en la resolución 484 de 2013 referente a la creación, funcionamiento, uso y administración de aplicativos en la entidad, involucrando elementos de Seguridad de la Información.</t>
  </si>
  <si>
    <t>Propuesta de ajuste a la Resolucion 484 de 2013.</t>
  </si>
  <si>
    <t xml:space="preserve">NC-PSI
Oficina de Seguridad de la Información
Subdirector de Gestión de tecnologías de Información y Telecomunicaciones
</t>
  </si>
  <si>
    <t>Auditoría a la efectividad de la seguridad y privacidad de la información ASI2018-08
H2
Período
01/07/2016 al 31/08/2018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</si>
  <si>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</si>
  <si>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</si>
  <si>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38 Aud Vig 2012 y 2013
Función Recaudadora  </t>
  </si>
  <si>
    <t>Hallazgo No. 38 Plan Nacional de Desarrollo – Proyecto SUNIR. La Unidad Administrativa Especial Dirección de Impuestos y Aduanas Nacionales –DIAN, encargada de administrar y operar dentro del año siguiente a la expedición de la Ley 1450 de 2011, el Sistema Único Nacional de Información y Rastreo –SUNIR; durante la vigencia 2013, apropió recursos en su presupuesto por $79.500 millones, para el diseño, implementación y operación inicial del Sistema.
Se evidencio que los recursos referidos no se utilizaron, no se comprometieron, ni con éstos se asumieron obligaciones con cargo a presupuestos de vigencias futuras, con lo que se incumple, lo señalado en el Capítulo VII del CONPES 3719/2012 y lo reglamentado en el principio presupuestal de Anualidad, Artículo 14 del Decreto 111 de 1996, concordante con el Artículo 10 de la Ley 38 de 1989; de manera que deberán reintegrarse a la Dirección del Tesoro Nacional, por falta de ejecución.
… Con lo manifestado se establece que el proyecto SUNIR, no se cumpliría en el plazo establecido en el Plan Nacional de Desarrollo, por cuanto las actividades desde la cuatro (4) a la nueve (9) del plan de acción del documento CONPES, presentan atraso de dos (2) años, con el agravante que para la vigencia actual (2014), no se cuenta con asignación presupuestal; escenario que puede generar atrasos mayores en su implementación; de donde se desprende, que los resultados no se van a lograr de manera oportuna y por lo tanto no van a guardar relación con los objetivos, metas y compromisos asumidos por la DIAN.
De igual manera, la falta de ejecución de los dineros proporcionados para el desarrollo del SUNIR, afectó el comportamiento de los recursos del presupuesto de inversión de la DIAN, por cuanto este sólo proyecto representa el 21% de lo apropiado; situación que contribuyó al bajo cumplimiento del presupuesto total de inversión que fue del 60%, lo que denota una planeación improcedente de las actividades a realizar o una gestión deficiente.</t>
  </si>
  <si>
    <t xml:space="preserve">Se incumple, lo señalado en el Capítulo VII del CONPES 3719/2012 y lo reglamentado en el principio presupuestal de Anualidad, Artículo 14 del Decreto 111 de 1996, concordante con el Artículo 10 de la Ley 38 de 1989
Falta de ejecución de los dineros proporcionados para el desarrollo del SUNIR
</t>
  </si>
  <si>
    <t xml:space="preserve">1. Citar al comité SUNIR con el fin de definir las actividades para el año 2015. </t>
  </si>
  <si>
    <t>1.  Adelantar las labores pertinentes para agendar y citar a los miembros del Comité SUNIR, previa disponibilidad de agenda del Director General,  con el fin de tratar los siguientes temas: 
a) Revisar los antecedentes y avances del proyecto SUNIR a la fecha.
b) Replantear el formulador del proyecto
c) Política a seguir de conformidad con el proyecto de Ley de Plan Nacional de Desarrollo
d) Presentar propuesta de actividades a adelantar</t>
  </si>
  <si>
    <t>Convocatoria con Agenda a tratar en la sesión del Comité SUNIR</t>
  </si>
  <si>
    <t>NC-POA 
Subdirección de Gestión de Comercio Exterior</t>
  </si>
  <si>
    <t xml:space="preserve">2. Realizar sesión del comité SUNIR con el fin de definir las actividades para el año 2015. </t>
  </si>
  <si>
    <t xml:space="preserve"> Presentar ante el Comité SUNIR los siguientes temas, con el fin de que se tomen las decisiones sobre las actividades a adelantar en el 2015:
a) Revisar los antecedentes y avances del proyecto SUNIR a la fecha.
b) Replantear el formulador del proyecto
c) Política a seguir de conformidad con el proyecto de Ley de Plan Nacional de Desarrollo
d) Presentar propuesta de actividades a adelantar</t>
  </si>
  <si>
    <t>Acta de comité</t>
  </si>
  <si>
    <t xml:space="preserve">NC-POA 
Direcciones de Gestión Organizacional  y Aduanas </t>
  </si>
  <si>
    <t>H. 2 Aud Regular Vig. Primer semestre 2010 F. Recaudadora
AEF - Seguimiento PM 2014</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</si>
  <si>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</si>
  <si>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</si>
  <si>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</si>
  <si>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</si>
  <si>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</si>
  <si>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t xml:space="preserve">NC-POA Subdirector de Gestión de Registro Aduanero
Subdirector de Gestión de Comercio Exterior
REFORMULADO
30/04/2016
</t>
  </si>
  <si>
    <t>Realizar ajustes de incidencias reportadas por los usuarios con relación a las pruebas de la Versión Unificada de SYGA</t>
  </si>
  <si>
    <t>Registro en JIRA de solución de incidencias reportadas por los usuarios</t>
  </si>
  <si>
    <t>NC-POA  Subdirección de Gestión de Tecnología de Información y Telecomunicaciones
 Jefe Coordinación de Apoyo a los Sistemas de Información
REFORMULADO
30/04/2016
30/09/2016</t>
  </si>
  <si>
    <t>Reportar el 100% de las pruebas satisfactorias a la versión unificada de SYGA</t>
  </si>
  <si>
    <t>Formato de Aceptación de pruebas</t>
  </si>
  <si>
    <t>NC-POA Subdirección de Gestión de Comercio Exterior
REFORMULADO
30/04/2016
30/09/2016</t>
  </si>
  <si>
    <t>Alistamiento de la Infraestructura necesarias para la salida a producción de SYGA</t>
  </si>
  <si>
    <t>Infraestructura lista para poner en producción el sistema</t>
  </si>
  <si>
    <t>NC-POA  Subdirección de Gestión de Tecnología de Información y Telecomunicaciones
 Jefe Coordinación de Infraestructura
REFORMULADO
30/04/2016
30/09/2016</t>
  </si>
  <si>
    <t>Puesta en producción a Nivel Nacional de la versión unificada de SYGA</t>
  </si>
  <si>
    <t>Sistema funcionando a Nivel Nacional</t>
  </si>
  <si>
    <t>NC-POA 
Jefe Coordinación de Infraestructura
Jefe Coordinación de Apoyo a los Sistemas de Información
REFORMULADO
30/04/2016
30/09/2016</t>
  </si>
  <si>
    <t>Estabilización del Sistema en producción</t>
  </si>
  <si>
    <t>Sistema estabilizado</t>
  </si>
  <si>
    <t>NC-POA 
 Subdirección de Gestión de Tecnología de Información y Telecomunicaciones
 Jefe Coordinación de Apoyo a los Sistemas de Información
REFORMULADO
30/04/2016
30/09/2016</t>
  </si>
  <si>
    <t>2. Ejecutar el cronograma de definición funcional de los sistema de información para la operación aduanera que se deban ajustar o desarrollar en el marco del Decreto 390 de 2016, específicamente para el desaduanamiento de mercancías.</t>
  </si>
  <si>
    <t>1. Presentar, de acuerdo al cronograma, los requerimientos funcionales a la Subdirección de Tecnología de Información y Telecomunicaciones siguiendo el procedimiento PR-SI-0002 Centro de Despacho SIE.</t>
  </si>
  <si>
    <t>Solicitudes de Requerimientos funcionales</t>
  </si>
  <si>
    <t>NC-POA 
Coordinación de Dinamica de los Procesos 
Subdirección de Gestión de Comercio Exterior
REFORMULADO
30/04/2016
30/09/2016</t>
  </si>
  <si>
    <t>3. Implementar dentro del Núcleo Básico - Fase I del Servicio Informático Electrónico de Régimen de Importación y Depósito - RID (DESADUANAMIENTO), las  funcionalidades que mitiguen los siguientes riegos:
- Actuaciones de inspección que no atiendan al reparto
- Acceso simultáneo con el mismo usuario desde diferentes terminales y ubicaciones</t>
  </si>
  <si>
    <t>Elaborar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</si>
  <si>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 Un (1) Plan de Trabajo aprobado.</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</si>
  <si>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30/04/2016
30/09/2016</t>
  </si>
  <si>
    <t>Realizar el levantamiento de requerimientos funcionales.</t>
  </si>
  <si>
    <t>Formato Especificación Funcional Detallada FT-SI-2007 
Formato Casos de Uso FT-SI-2009</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</si>
  <si>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30/09/2017</t>
  </si>
  <si>
    <t>Realizar el análisis y diseño, atendiendo la  solicitud de Creación de Servicio Informático presentada al Centro de Despacho de la Dirección de Gestión Organizacional y el levantamiento de requerimientos funcionales efectuado.</t>
  </si>
  <si>
    <t>NC-POA 
Subdirección de Gestión de Tecnología de Información y Telecomunicaciones/
Coordinación para el Apoyo a los Sistemas de Información/
REFORMULADO
30/09/2017</t>
  </si>
  <si>
    <t>Realizar la codificación</t>
  </si>
  <si>
    <t xml:space="preserve">Formato Información de Versión 30001  - FT-SI-2180 </t>
  </si>
  <si>
    <t>NC-POA 
Subdirección de Gestión de Tecnología de Información y Telecomunicaciones/
Coordinación para el Apoyo a los Sistemas de Información/
REFORMULADO
30/09/2017
REFORMULADO INFORME F PAGADORA Y RECAUDADORA VIG 2016</t>
  </si>
  <si>
    <t>Realizar las pruebas funcionales</t>
  </si>
  <si>
    <t>Formato Aceptación de Pruebas Funcionales y Salida a Producción - FT-SI-1851</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</si>
  <si>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30/09/2017
REFORMULADO INFORME F PAGADORA Y RECAUDADORA VIG 2016</t>
  </si>
  <si>
    <t xml:space="preserve">Realizar la implantación y puesta en producción </t>
  </si>
  <si>
    <t>NC-POA 
Subdirección de Gestión de Tecnología de Información y Telecomunicaciones/
Coordinación para el Apoyo a los Sistemas de Información/
Coordinación de la Dinámica de los Procesos/ 
Subdirección de Gestión de Comercio Exterior/
REFORMULADO
30/09/2017
REFORMULADO INFORME F PAGADORA Y RECAUDADORA VIG 2016</t>
  </si>
  <si>
    <t>1 Aud Función pagadora Vig  2014</t>
  </si>
  <si>
    <t>14  04 001</t>
  </si>
  <si>
    <t>Hallazgo No. 001 Laboratorio Nacional de Aduanas: Contratos Interadministrativos Nos. 100215312-274-0-2012 y 100215312-288-0-2012 (D)
Analizados los procesos contractuales cuyo objeto es la consultoría para realizar la actualización de los estudios y diseños, así como la interventoría técnica, administrativa y financiera del laboratorio nacional de aduanas de la DIAN, se pudo establecer que este no se ha cumplido y que se presentaron debilidades en el proceso de planeación de los mismos, habida cuenta que han requerido de siete (7) prorrogas, toda vez que la DIAN Función Pagadora no contempló los posibles riesgos que se podían materializar en la elaboración de los diseños, así como los tiempos necesarios para la expedición de las licencias y permisos requeridos.
Lo anterior, ha imposibilitado que la DIAN Función Pagadora satisfaga la necesidad de ampliar la capacidad de control al contrabando técnico.</t>
  </si>
  <si>
    <t>Debilidad en las actividades de planeación de los procesos contractuales</t>
  </si>
  <si>
    <t>Solicitar un cronograma de actividades que garantice que los objetos de los contratos administrativos se cumplan al 13 de Noviembre de 2015.</t>
  </si>
  <si>
    <t>Solicitar a los contratistas la elaboración y entrega para aprobación un cronograma de las actividades pendientes que muestre su finalización al 13 de noviembre de 2015 incluida la aprobación del interventor de todos los productos.</t>
  </si>
  <si>
    <t>Cronograma de ejecución
(Documento entregado)</t>
  </si>
  <si>
    <t>NC-POA 
Subdirección de Gestión Técnica Aduanera y Subdirección de Gestión de Recursos Físicos</t>
  </si>
  <si>
    <t>Verificar el cumplimiento del cronograma de actividades que permitan culminar en el tiempo previsto en la prórroga No.9,  los contratos del hallazgo.</t>
  </si>
  <si>
    <t>La DIAN adelantará el seguimiento del conjunto de las acciones definidas en el cronograma, mediante la elaboración quincenal de un informe de avance que permita identificar cumplimientos y/o posibles retrasos, para ello solicitará a los contratistas las evidencias del avance de cada actividad.</t>
  </si>
  <si>
    <t>Informe de cumplimiento del Cronograma</t>
  </si>
  <si>
    <t>20 Aud DS ADUANAS, Ipiales, Cartagena, Cucuta, Bogotá, B/ventura, Cali, Urabá Vig P.Semestre 2015</t>
  </si>
  <si>
    <t xml:space="preserve">22 02 001 </t>
  </si>
  <si>
    <t xml:space="preserve">Hallazgo No.20: Disposición de la mercancía Se evidenciaron 14 casos perfilados con inclusión forzosa en los cuales el sistema Muisca le dio levante automático, sin que la mercancía fuera objeto de reconocimiento y verificación física (…) (…) situación que genera la posibilidad de que la mercancía salga del país o de un depósito habilitado, sin que se realice el procedimiento de reconocimiento de carga </t>
  </si>
  <si>
    <t xml:space="preserve">Deficiencias en la operatividad del Muisca, situación que genera la posibilidad de que la mercancía salga del país o de un depósito habilitado, sin que se realice el procedimiento de reconocimiento de carga </t>
  </si>
  <si>
    <t>Solicitar la revisión  en el Servicio Informático electrónico MUISCA en los 14 casos, con el fin de encontrar la causa del otorgamiento de levante automático pese a que la mercancía esta sujeta a inclusión forzosa.</t>
  </si>
  <si>
    <t>Envío de PST solicitando a Tecnología se revise el funcionamiento de la inclusión forzosa para los casos a los que se refiere el hallazgo</t>
  </si>
  <si>
    <t>Enviar solicitud</t>
  </si>
  <si>
    <t>Elaborar informe donde se determine la causa y solución si a ello hubiere lugar de la situación presentada</t>
  </si>
  <si>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</si>
  <si>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</si>
  <si>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</si>
  <si>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1. Ejecutar el cronograma de definición funcional de los sistema de información para la operación aduanera que se deban ajustar o desarrollar en el marco del Decreto 390 de 2016, específicamente para el desaduanamiento de mercancías.</t>
  </si>
  <si>
    <t>Presentar, de acuerdo al cronograma, los requerimientos funcionales a la Subdirección de Tecnología de Información y Telecomunicaciones siguiendo el procedimiento PR-SI-0002 Centro de Despacho SIE.</t>
  </si>
  <si>
    <t>NC-POA 
Coordinación de Dinamica de los Procesos 
Subdirección de Gestión de Comercio Exterior
REFORMULADO
30/09/2016</t>
  </si>
  <si>
    <t>2. Implementar dentro  del Núcleo Básico - Fase I del Servicio Informático Electrónico de Régimen de Importación y Depósito - RID (DESADUANAMIENTO), las  funcionalidades que mitiguen el siguiente riego:
- Operaciones de desaduanamiento en importación soportadas en sistemas antiguos</t>
  </si>
  <si>
    <t>Elaborar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</si>
  <si>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30/09/2016</t>
  </si>
  <si>
    <t>NC-POA 
Subdirección de Gestión de Tecnología de Información y Telecomunicaciones/
Coordinación para el Apoyo a los Sistemas de Información/
REFORMULADO
30/09/2017</t>
  </si>
  <si>
    <t>NC-POA 
Subdirección de Gestión de Tecnología de Información y Telecomunicaciones/
Coordinación para el Apoyo a los Sistemas de Información/
REFORMULADO
30/09/2017
30/09/2018</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</si>
  <si>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30/09/2017
30/09/2018</t>
  </si>
  <si>
    <t>NC-POA 
Subdirección de Gestión de Tecnología de Información y Telecomunicaciones/
Coordinación para el Apoyo a los Sistemas de Información/
Coordinación de la Dinámica de los Procesos/ 
Subdirección de Gestión de Comercio Exterior/
REFORMULADO
30/09/2017
30/09/2018</t>
  </si>
  <si>
    <t>3.  Ejecutar el cronograma de definición funcional de los sistema de información para la operación aduanera que se deban ajustar o desarrollar en el marco del Decreto 390 de 2016, específicamente para el Transito Aduanero- Operaciones de Transporte.</t>
  </si>
  <si>
    <t>NC-POA 
Coordinación de Dinamica de los Procesos 
Subdirección de Gestión de Comercio Exterior
REFORMULADO
30/09/2016</t>
  </si>
  <si>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</si>
  <si>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</si>
  <si>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29 Aud DS ADUANAS, Ipiales, Cartagena, Cucuta, Bogotá, B/ventura, Cali, Urabá Vig P.Semestre 2015</t>
  </si>
  <si>
    <t>19 03 003</t>
  </si>
  <si>
    <t xml:space="preserve">Hallazgo No. 29: Caracterización de los Procesos (Riesgos)
El procedimiento del subproceso APREHENSIÓN Y DEFINICIÓN DE SITUACIÓN JURÍDICA DE MERCANCÍAS, de acuerdo con la caracterización descrita en el formato, PR-FL-0225, en el numeral 9, no figuran los riesgos inherentes a las actividades que hacen parte del mismo, por ende no se cuenta con las causas, efectos y acciones correctivas, Adicionalmente los que se tienen están basados en la Orden Administrativa 003 de 2010, que a la fecha no está vigente.
(…) situación que no permite controlar los eventos que puedan afectar negativamente los objetivos del proceso y por ende el cumplimiento de funciones misionales.
La Sala de Gestión de Riesgos de la DIAN - Nivel Central perfiló para la OIAN, seccional de aduanas de Bogotá durante el primer semestre 2015, cinco (5) guías para su reconocimiento (…) la No.307-87100646 fue perfilada posterior al informe de descargue e inconsistencias, razón por la cual quedó por fuera de competencia de esta división. Como se puede observar el nivel de perfilamiento es menos del 1% comparado con el total de 9.150 inclusiones forzosas realizadas por esta Dirección durante este periodo.
Efectuada la revisión a la muestra correspondiente al proceso de carga, se evidenció que el formato 1154 “Acta de Diligencia”, se encuentra en algunos casos, sin firma del funcionario responsable de la DIAN (…) sin firma de quien representa a la transportadora (…) y sin las dos firmas (…)
En prueba efectuada al área encargada de Trámites Manuales, se evidenció que cuando se autoriza en el! aplicativo SYGA una diligencia con varias declaraciones de importación, el sistema obliga a digitar nuevamente toda la información, incurriéndose en desgaste administrativo por la no integralidad dedos sistemas de información de la DIAN.
(…)
Las restricciones establecidas por la Subdirección de Gestión de Tecnología de Información y Telecomunicaciones respecto a la autorización para determinados roles informáticos, genera demora en el desarrollo de los procesos. Es el caso de: Consulta del RUT y de carga en Trámites Manuales; para el primer caso de trece (13) funcionarios asignados para resolver la aceptación de las declaraciones manuales, solo tres (3) tenían el rol y para el segundo caso sólo dos (2).
Respecto a la División de Gestión Control Carga, de 28 funcionarios asignados como reconocedores de carga, 16 tienen el rol relacionado con las funciones que deben realizar.
Para el caso de la División de Inspección Aduanera, de treinta funcionarios ninguno tiene rol de consulta para carga y Rut, para acceder a estos aplicativos lo deben hacer por medio de funcionarios de otras dependencias.
Se verificó que transcurren entre tres (3) meses o más para el traslado de una posible infracción aduanera de la División de Gestión Control Carga a la División de Gestión de Fiscalización Aduanera de la Secciona! de Aduanas de Bogotá, es el caso de las siguientes actas de hechos producto del reconocimiento de mercancía.
(…)
</t>
  </si>
  <si>
    <t>Lo anterior se presenta por deficiencias en el sistema de control interno al no haberse actualizado en forma completa los procesos y procedimientos,</t>
  </si>
  <si>
    <t>Frente a la sala de Gestión de Riesgos, se propone medir la efectividad de las inclusiones forzosas realizadas por la misma</t>
  </si>
  <si>
    <t>Análisis de efectividad  de las inclusiones forzosas realizadas por la Sala de Gestión de Riesgos</t>
  </si>
  <si>
    <t>Informe semestral de efectividad de la inclusión forzosa realizada por la Sala de Gestión de Riesgos</t>
  </si>
  <si>
    <t>NC-POA 
Coordinación de Administración y Perfilamiento de Riesgos de la SGAO</t>
  </si>
  <si>
    <t xml:space="preserve">Elaborar documento en el que se solicite a las Direcciones Seccionales, especialmente Bogotá, que los funcionarios reconocedores de carga firmen el Acta de Diligencia formato 1154 y sea firmado también por el transportador </t>
  </si>
  <si>
    <t xml:space="preserve">Elaboración de documento mediante el cual se solicite a las Direcciones Seccionales, particularmente a la Seccional de Bogotá, que los funcionarios reconocedores de carga firmen el Acta de Diligencia formato 1154 y sea firmado también por el transportador </t>
  </si>
  <si>
    <t>documento expedido</t>
  </si>
  <si>
    <t>Identificar y documentar los tramites que no se realizan a través del sistema SYGA.</t>
  </si>
  <si>
    <t>Elaborar informe que contenga la relación de tramites manuales</t>
  </si>
  <si>
    <t>Presentar el informe que contiene los tramites manuales, al área competente.</t>
  </si>
  <si>
    <t xml:space="preserve">Presentar el informe que contiene los tramites manuales , al área encargada del desarrollo del nuevo servicio informático, que soporta la nueva regulación aduanera. </t>
  </si>
  <si>
    <t>informe enviado</t>
  </si>
  <si>
    <t>Impartir instrucciones frente al cumplimiento del horario de comparecencia por parte de los inspectores.</t>
  </si>
  <si>
    <t>Enviar oficio, por medio del cual se imparten  instrucciones frente al cumplimiento del horario de comparecencia por parte de los inspectores.</t>
  </si>
  <si>
    <t>Oficio enviado</t>
  </si>
  <si>
    <t>Impartir instrucciones a los jefes de área de carga y Operación Aduanera para que soliciten oportunamente la asignación de roles a los funcionarios que se requiera, conforme el procedimiento PR-SI-0142- Gestión de Roles de los Sistemas de Información" a través del formato FT-SI-1639</t>
  </si>
  <si>
    <t>Enviar Oficio  a los jefes de área de carga y Operación Aduanera que contenga instrucciones, para que soliciten oportunamente la asignación de roles a los funcionarios que se requiera, conforme el procedimiento PR-SI-0142- Gestión de Roles de los Sistemas de Información" a través del formato FT-SI-1639</t>
  </si>
  <si>
    <t>Coordinar la capacitación a los funcionarios reconocedores de carga de la División y/o Grupo Carga, Tráfico Postal y Envíos Urgentes, relacionada con las directrices del cargo.</t>
  </si>
  <si>
    <t>Coordinar la capacitación a los funcionarios reconocedores de carga  de la División y/o Grupo Carga, Tráfico Postal y Envíos Urgentes, relacionada con las directrices del cargo.</t>
  </si>
  <si>
    <t>lista de asistencia</t>
  </si>
  <si>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</si>
  <si>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</si>
  <si>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</si>
  <si>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</si>
  <si>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</si>
  <si>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</si>
  <si>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</si>
  <si>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30/09/2016</t>
  </si>
  <si>
    <t>5.  Ejecutar el cronograma de definición funcional de los sistema de información para la operación aduanera que se deban ajustar o desarrollar en el marco del Decreto 390 de 2016, específicamente para el desaduanamiento de mercancías.</t>
  </si>
  <si>
    <t>6. Implementar dentro del Núcleo Básico - Fase I del Servicio Informático Electrónico de Régimen de Importación y Depósito - RID (DESADUANAMIENTO), las  funcionalidades que mitiguen los siguientes riegos:
- Operaciones realizadas manualmente
- Interacción con sistemas antiguos
- Ausencia de registros y consultas que permitan realizar controles</t>
  </si>
  <si>
    <t>3. Ejecutar el cronograma de definición funcional de los sistema de información para la operación aduanera que se deban ajustar o desarrollar en el marco del Decreto 390 de 2016, específicamente para el sistema de gestor de pagos.</t>
  </si>
  <si>
    <t>4. Implementar dentro del Núcleo Básico - Fase I del Servicio Informático Electrónico de GESTOR DE PAGOS,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</si>
  <si>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gestor de pagos,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</si>
  <si>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NC-POA 
Subdirección de Gestión de Tecnología de Información y Telecomunicaciones/
Coordinación para el Apoyo a los Sistemas de Información/
REORMULADO
30/09/2018</t>
  </si>
  <si>
    <t xml:space="preserve">NC-POA 
Subdirección de Gestión de Tecnología de Información y Telecomunicaciones/
Coordinación para el Apoyo a los Sistemas de Información/
Coordinación de la Dinámica de los Procesos/ 
Subdirección de Gestión de Comercio Exterior/
REFORMULADO
30/09/2017
30/09/2018
</t>
  </si>
  <si>
    <t>7. Implementar registros manuales de las operaciones de tránsitos, abandonos y pagos de UAPS para llevar a cabo seguimientos periódicos y efectuar el control de las mismas.</t>
  </si>
  <si>
    <t xml:space="preserve">1. Registrar la información relacionada con los tránsitos, abandonos y pagos consolidados de UAPS en archivos que faciliten su control y realizar un informe mensual . </t>
  </si>
  <si>
    <t>NC-POA 
Dirección Seccional de Impuestos y Aduanas de Bucaramanga</t>
  </si>
  <si>
    <t>2. Reportar a las áreas competentes de la Entidad, los casos que presenten  incumplimientos o inconsistencias.</t>
  </si>
  <si>
    <t>8. Realizar actualización del procedimiento PR-OA- 0212 "CONTROL DE ABANDONO LEGAL A FAVOR DE LA NACIÓN"</t>
  </si>
  <si>
    <t>Actualizar el  procedimiento PR-OA- 0212 " CONTROL DE ABANDONO LEGAL A FAVOR DE LA NACIÓN", con el propósito de definir los controles necesarios y estandarizar los cuadros y matrices que se utilizan en el mismo.</t>
  </si>
  <si>
    <t xml:space="preserve">NC-POA 
Subdirección de Gestión de Comercio Exterior
</t>
  </si>
  <si>
    <r>
      <t xml:space="preserve">9.. Realizar actualización de los procedimientos PR-OA- 0178 " AUTORIZACIÓN DE TRÁNSITO ADUANERO NACIONAL" y PR-OA-0179 </t>
    </r>
    <r>
      <rPr>
        <b/>
        <sz val="12"/>
        <rFont val="Arial"/>
        <family val="2"/>
      </rPr>
      <t>"</t>
    </r>
    <r>
      <rPr>
        <sz val="12"/>
        <rFont val="Arial"/>
        <family val="2"/>
      </rPr>
      <t xml:space="preserve"> FINALIZACIÓN DE TRÁNSITO ADUANERO NACIONAL"</t>
    </r>
  </si>
  <si>
    <t xml:space="preserve">Actualizar de los procedimientos PR-OA- 0178 " AUTORIZACIÓN DE TRÁNSITO ADUANERO NACIONAL" y PR-OA-0179 " FINALIZACIÓN DE TRÁNSITO ADUANERO NACIONAL", con el propósito de definir los controles necesarios y estandarizar los cuadros y matrices que se utilizan en el mismo. </t>
  </si>
  <si>
    <t>1 Aud Laboratorio de Aduanas con corte 30/06/2016</t>
  </si>
  <si>
    <t>16 03 003</t>
  </si>
  <si>
    <t xml:space="preserve">Hallazgo No.1 Ascensor y Montacargas 
(…) los estudios y diseños elaborados en 2015, evidencian cambios en las características, necesidades y requisitos de los. equipos, lo cual limita dar uso al ascensor y montacargas que hoy se encuentran almacenados, hechos que a su vez impiden obtener los beneficios esperados de la inversión realizada para su adquisición, y su contribución al cumplimiento de los fines y misión de la entidad, especialmente en lo referente al Laboratorio Nacional de Aduanas.
</t>
  </si>
  <si>
    <t>Debilidades en la planeación del proyecto</t>
  </si>
  <si>
    <t>Propender por la utilización de los equipos existentes (ascensor y montacargas) en la construcción del Laboratorio Nacional de Aduanas</t>
  </si>
  <si>
    <t>Incluir en el pliego definitivo del proceso de licitación pública como factor de ponderación de calidad, el aprovechamiento del ascensor y montacargas existente, a efectos que los proponentes interesados en el proceso realicen la instalación de los equipos en la obra civil a adelantar.</t>
  </si>
  <si>
    <t>un documento de pliego definitivo incorporando la instalación de lso equipos como factor de calidad.</t>
  </si>
  <si>
    <t>NC-POA 
SGR Físicos y SG Técnica Aduanera</t>
  </si>
  <si>
    <t>Exigir a la interventoría técnica del contrato de obra para la construcción y dotación del Laboratorio Nacional de Aduanas realizar el seguimiento técnico necesario, a efectos de garantizar a la Entidad la instalación de los equipos existentes (ascensor y montacargas) en la obra civil a adelantar, en el evento en que en la etapa precontractual del proceso, el proponente adjudicatario se comprometa a realizar la instalación de los mismos como factor de ponderación de calidad.</t>
  </si>
  <si>
    <t>Informe técnico de seguimiento y control a la instalación de los equipos existentes. Trimestral (marzo, junio, septiembre y diciembre de 2017)</t>
  </si>
  <si>
    <t>NC-POA 
Subdirección de Gestión de Recursos Físcos - Coordinación de Infraestructura.</t>
  </si>
  <si>
    <t>2 Aud  Laboratorio de Aduanas con corte 30/06/2016</t>
  </si>
  <si>
    <t>11 03 002</t>
  </si>
  <si>
    <t xml:space="preserve">Hallazgo No.2 Presupuesto Laboratorio Aduanas Bogotá
Al realizar el seguimiento al proyecto de Inversión desde su inicio en 2004 hasta el 30 de junio de 2016, se determinó que se han asignado recursos al proyecto por valor de $38.024.852.156, de los cuales se comprometieron y a su vez se pagaron $21.241.737.269 que corresponde a un 55.86% de lo asignado (…) 
(…) para las vigencias 2009 y 2013, la DIAN no realizó las gestiones necesarias y pertinentes para dar uso a los recursos apropiados (…) se presentaron pérdidas de apropiación por $10.060.7millones y $5.926.9 millones (…)
(…) el seguimiento a la ejecución presupuesta! de los recursos asignados al proyecto, se encontró que la DIAN,  (…)adquirió instrumental analítico y/o equipos de laboratorio durante los años 2006, 2007 y 2008, por valor de $10.215.9 millones. Los mismos han sido instalados en los laboratorios satélite en las ciudades de Medellín, Barranquilla, Cartagena, Buenaventura, Cali y en el laboratorio que venía operando en la ciudad de Bogotá; cuando los recursos estaban destinados a la dotación del laboratorio en construcción, como se registró en la ficha EBl del DNP: “
</t>
  </si>
  <si>
    <t>problemas y debilidades: en la planeación, control, seguimiento y monitoreo</t>
  </si>
  <si>
    <t>Realizar seguimiento a la ejecución de los recursos del proyecto del laboratorio</t>
  </si>
  <si>
    <t>Adicionar o modificar en el contrato de obra No. 00-291-2016  los recursos disponibles de la adjudicación  de la licitación Pública LP-00-005 de 2016 para ejecutar actividades no previstas durante la construcción de la infraestructura del Laboratorio Nacional de Aduanas.</t>
  </si>
  <si>
    <t xml:space="preserve">Informe de adición o modificación del contrato </t>
  </si>
  <si>
    <t>NC-POA 
Subdirecciones de Gestión de Técnica Aduanera, Recursos Físicos y Financieros
REFORMULADO
30/09/2017</t>
  </si>
  <si>
    <t>Realizar reuniones trimestrales de seguimiento a los proyectos de inversión conjuntamente con la Subdirección de Gestión de Recursos Financieros, con la participación de los Formuladores-Responsables de los proyectos de inversión</t>
  </si>
  <si>
    <t>Informes semestrales de ejecución de los cortes de obra. (junio y diciembre de 2017)</t>
  </si>
  <si>
    <t>NC-POA Subdirección de Gestión de Recursos Físcos - Coordinación de Infraestructura.
Subdirección de Gestión de Técnica Aduanera - Coordinación de Servicios de Laboratorio.
Incumplida NO REFORMULO
30/03/2018</t>
  </si>
  <si>
    <t>Registrar oportunamente en el sistema SPI los avances de ejecución del Proyecto</t>
  </si>
  <si>
    <t>Copia del registro oportuno en el aplicativo SPI a traves de un pantallazo virtual de acuerdo con las fechas de actualización fijadas por el DNP. Registro de los avances correspondientes a los meses de mayo de 2018 a enero de 2019.</t>
  </si>
  <si>
    <t>NC-POA 
Subdirección de Gestión Técnica Aduanera Y Subdirección de Gestión de Recursos Físicos
REFORMULADO
30/03/2018</t>
  </si>
  <si>
    <t>Documentar la gestión de seguimiento al proyecto como formuladores del mismo.</t>
  </si>
  <si>
    <t>Informes de avance y seguimiento mensual suministrados por la supervisión del Proyecto e incorporados al SPI de acuerdo con las fechas de actualización fijadas por el DNP y ubicados en la carpeta pública de la Subdirección de Gestión Técnica Aduanera.</t>
  </si>
  <si>
    <t>Trasladar los equipos comprados de 2006 a 2008 que actualmente se encuentran en uso en el laboratorio ubicado en la sede de Montevideo (Nivel Central) a  las nuevas instalaciones, (Sede Alamos) una vez se  haga entrega oficial a la SG Técnica del nuevo laboratorio.</t>
  </si>
  <si>
    <t>Ubicación física de los equipos del Laboratorio en la nueva sede una vez la misma sea entregada.</t>
  </si>
  <si>
    <t>Acta de traslado, entrega y ubicacion de equipos.</t>
  </si>
  <si>
    <t>NC-POA 
Subdirección de Gestión Técnica Aduanera
REFORMULADO
30/03/2018</t>
  </si>
  <si>
    <t>Realizar seguimiento físico y  financiero a los Proyectos de Inversión</t>
  </si>
  <si>
    <t>Realizar reuniones bimestrales de seguimiento a los proyectos de inversión conjuntamente con la Subdirección de Gestión de Recursos Financieros, con la participación de los Formuladores-Responsables de los proyectos de inversión</t>
  </si>
  <si>
    <t xml:space="preserve">Ayuda Memoria Reuniones bimestral de Seguimiento a los proyectos de inversión (febrero, abril, junio, agosto, octubre y diciembre de 2017)  </t>
  </si>
  <si>
    <t>NC-POA 
Dirección de Gestión Organizacional- Subdirección de Gestión de Análisis Operacional, Dirección de Gestión de Administración Económica-Subdirección de Gestión de Recursos Financieros</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</si>
  <si>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</si>
  <si>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</si>
  <si>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</si>
  <si>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</si>
  <si>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</si>
  <si>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</si>
  <si>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</si>
  <si>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t>NC-POA 
Subdirección de Gestión Técnica Aduanera, Subdirección de Gestión de Comercio Exterior-Coordinación del Servicio del Laboratorio
REFORMULADO
30/09/2017</t>
  </si>
  <si>
    <t>Asignación de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</si>
  <si>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</si>
  <si>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</si>
  <si>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t>NC-POA 
Subdirección de Gestión Técnica Aduanera.</t>
  </si>
  <si>
    <t>Implementar dentro del Núcleo Básico - Fase I,  el Sistema de Información  Laboratorio</t>
  </si>
  <si>
    <t>NC-POA 
Subdirección de Gestión Técnica Aduanera/
Subdirección de Gestión de Tecnología de Información y Telecomunicaciones/
Coordinación para el Apoyo a los Sistemas de Información/
Coordinación de la Dinámica de los Procesos/ 
REFORMULADO
30/09/2017</t>
  </si>
  <si>
    <t>NC-POA 
Subdirección de Gestión de Tecnología de Información y Telecomunicaciones/
Coordinación para el Apoyo a los Sistemas de Información.
REFORMULADO
30/09/2017</t>
  </si>
  <si>
    <t>NC-POA 
Subdirección de Gestión Técnica Aduanera/
Subdirección de Gestión de Tecnología de Información y Telecomunicaciones/
Coordinación para el Apoyo a los Sistemas de Información/
Coordinación de la Dinámica de los Procesos/ 
REFORMULADO
30/09/2017
30/09/2018</t>
  </si>
  <si>
    <t>NC-POA 
Subdirección de Gestión de Tecnología de Información y Telecomunicaciones/
Coordinación para el Apoyo a los Sistemas de Información/
Coordinación de la Dinámica de los Procesos/ 
Subdirección de Gestión Técnica Aduanera.
REFORMULADO
30/09/2017
30/09/2018</t>
  </si>
  <si>
    <t>24 Aud DS ADUANAS, Ipiales, Cartagena, Cucuta, Bogotá, B/ventura, Cali, Urabá Vig P.Semestre 2015</t>
  </si>
  <si>
    <t xml:space="preserve">19 03 003 </t>
  </si>
  <si>
    <t xml:space="preserve">Hallazgo No.24: Actas de inspección aduanera (Bogotá) En las actas de inspección (…), se evidenció que el declarante no firmó el documento en mención ante la no exigibilidad de la autoridad aduanera para cumplir con el procedimiento establecido. Lo anterior, puede generar invalidez de lo actuado por la Dirección Seccional de Aduanas ante una controversia </t>
  </si>
  <si>
    <t xml:space="preserve">No exigibilidad de la autoridad aduanera para cumplir con el procedimiento establecido. </t>
  </si>
  <si>
    <t xml:space="preserve">Actualizar el procedimiento   PR-OA-0188 - Nacionalización de Mercancías </t>
  </si>
  <si>
    <t>Actualizar el PR-OA-0188 - Nacionalización de Mercancías en el sentido de incluir lo señalado en el artículo 126 del Decreto 2685 de 1999.</t>
  </si>
  <si>
    <t>documento actualizado</t>
  </si>
  <si>
    <t>ABOG-POA 
Subdirección de Gestión de Comercio Exterior</t>
  </si>
  <si>
    <t>Expedición de memorando donde se informa sobre la aprobación de los procedimientos ajustados y se solicita la socialización de los mismos al interior de las Direcciones Seccionales.</t>
  </si>
  <si>
    <t>Expedir Memorando donde se informa sobre la aprobación de los procedimientos ajustados y se solicita la socialización de los mismos al interior de las Direcciones Seccionales.</t>
  </si>
  <si>
    <t>Verificar periódica y aleatoriamente que el declarante suscriba las actas de inspección, en la Dirección Seccional de Aduanas de Bogotá.</t>
  </si>
  <si>
    <t>Realizar de manera semestral por parte de la Dirección Seccional de Aduanas de Bogotá, "Autocontrol  de inspección aduanera en Importaciones por diligencia de inspección", utilizando el formato 1596.</t>
  </si>
  <si>
    <t>informes de autocontroles semestrales de acuerdo a las instrucciones impartidas por el  Nivel Central</t>
  </si>
  <si>
    <t>ABOG-POA 
Dirección Seccional de Aduanas de Bogotá</t>
  </si>
  <si>
    <t>8 Aud Funcion Pagadora y Recaudadora Vig  2015</t>
  </si>
  <si>
    <t>18 02 100</t>
  </si>
  <si>
    <t xml:space="preserve">Hallazgo No. 8  Sanciones Pagos Extemporáneos
(...) " los UAP han venido efectuando el pago de sus tributos hasta el último día hábil del mes siguiente al que se realizó la importación y en algunos casos, excediendo el plazo anterior (Ej. UAP extemporáneos en noviembre de 2012, Caso  NIT 860.400.157, etc.) Sin que se les pueda imponer sanción alguna, teniendo en cuenta lo preceptuado en el concepto 046 de 2006, emitido por la Dirección de Gestión Jurídica. Esta situación, no permite que la DIAN recaude los tributos aduaneros dentro de los cinco (5) primeros días hábiles de cada mes, como lo pretendía el legislador en la norma, y garantizar de esta manera que esos recursos entren a formar parte del Presupuesto General de la Nación, con el fin de propender por la sostenibilidad fiscal del Estado Colombiano (...)". 
</t>
  </si>
  <si>
    <t xml:space="preserve">Teniendo en cuenta lo anterior, se observa que la DIAN no ha adelantado gestión alguna, tendiente a subsanar la inconsistencia normativa antes de la entrada en vigencia del Decreto 390 de 2016, a fin de garantizar el oportuno recaudo de los tributos aduaneros y sanciones. </t>
  </si>
  <si>
    <t xml:space="preserve">1. Aumentar los controles a los pagos efectuados por los UAP. </t>
  </si>
  <si>
    <t>1. Solicitar de acuerdo al procedimiento PR-SI-0142"Gestión de roles de los sistemas de información", el acceso a la opción de "Consultas Pago UAPS" en el aplicativo SYGA - Siglo XXI,  con el fin de que el GIT Registro y Control Usuarios Aduaneros de la División de Gestión de Operación Aduanera, tenga acceso a la información  para verificar el cumplimiento de los pagos mensuales correspondientes a las Declaraciones de Importación presentadas y aceptadas por el Sistema Informático.</t>
  </si>
  <si>
    <t xml:space="preserve">Oficio </t>
  </si>
  <si>
    <t>ABOG-POA 
Dirección Seccional de Aduanas de Bogotá - Jefe de División de Gestión de la Operación Aduanera - Jefe GIT Registro y Control Usuarios Aduaneros</t>
  </si>
  <si>
    <t>2. Realizar seguimiento mensual de control de pagos al 1%  de los UAPS con domicilio fiscal en la Jurisdicción.</t>
  </si>
  <si>
    <t xml:space="preserve">Informe mensual </t>
  </si>
  <si>
    <t>3. Remitir el informe de control de pagos al área competente con  los insumos que se detecten por presuntas infracciones.</t>
  </si>
  <si>
    <t>Oficio remitiendo el informe.</t>
  </si>
  <si>
    <t>4. Proferir lineamiento a las Direcciones Seccionales en el que indique que se debe realizar seguimiento a los pagos realizados por los UAP y solicitar los roles informáticos que se requieran .</t>
  </si>
  <si>
    <t>Lineamiento proferido</t>
  </si>
  <si>
    <t>2. Solicitar a la Dirección de Gestión Juridica concepto sobre la normatividad aplicable por pago extemporaneo a los Usuarios Aduaneros Permanentes – UAP, ya que la inconsistencia se refiere a un asunto de interpretación normativa  y a que no existe claridad al interior de la DIAN sobre la dependencia competente de imponer las sanciones.</t>
  </si>
  <si>
    <t xml:space="preserve">1. Enviar oficio de solicitud de concepto a la Dirección de Gestión Juridica </t>
  </si>
  <si>
    <t>ABOG-POA 
Dirección de Gestión de Aduanas</t>
  </si>
  <si>
    <t>22 Aud DS ADUANAS, Ipiales, Cartagena, Cucuta, Bogotá, B/ventura, Cali, Urabá Vig P.Semestre 2015</t>
  </si>
  <si>
    <t xml:space="preserve">19 03 004 </t>
  </si>
  <si>
    <t xml:space="preserve">Hallazgo No.22: Diligencia de Reconocimiento Se verificó si la carga que calificó para el reconocimiento cumple con los requisitos legales para el ingreso al territorio aduanero nacional en el modo de transporte terrestre, se encontró que si bien el reconocimiento de la carga en lugar de arribo fue consagrado con la específica finalidad de verificar peso, número de bultos y estado de los mismos sin que para ello sea procedente su apertura2, en el 59% de diligencias de reconocimiento físico de la carga en depósito habilitado revisadas (13 de 22), se encontró que en la casilla 85. Observaciones Generales del Acta de Diligencia (F1154) no se consignan las diferencias de peso detectadas entre lo registrado en los tiquetes de báscula al ingreso de la carga al depósito y los documentos de viaje (Manifiesto de Carga Internacional, factura, certificación expedida por el exportador). </t>
  </si>
  <si>
    <t xml:space="preserve">Debilidades en la implementación de mecanismos de control en el procedimiento desarrollado </t>
  </si>
  <si>
    <t>Elaborar documento, en el que se indique a las direcciones seccionales, especialmente a la dirección  seccional de Ipiales, que en el acta de diligencia del reconocimiento se deje constancia detallada y soporte de la diferencia de peso, de la carga evidenciada al ingreso de la mercancía al territorio aduanero nacional.</t>
  </si>
  <si>
    <t>Expedir Memorando  en el que se indique a las direcciones seccionales, especialmente a la dirección  seccional de Ipiales, que cuando exista diferencia de peso de la carga  al ingreso de la mercancía al territorio aduanero nacional, se deje constancia  en el acta de diligencia de la diferencia encontrada junto con el soporte respectivo, así como, lineamientos para  la realización de autocontroles.</t>
  </si>
  <si>
    <t>IAIPI-POA 
Subdirección de Gestión de Comercio Exterior</t>
  </si>
  <si>
    <t>Verificar periódica y aleatoriamente que el funcionario reconocedor de carga, tramite correctamente el acta de diligencia cuando exista diferencia en el peso de la carga al ingreso de la mercancía al TAN.</t>
  </si>
  <si>
    <t>Realizar de manera semestral por parte de la Dirección Seccional de Impuestos y Aduanas de Ipiales, autocontrol  al  correcto diligenciamiento de  las actas de diligencia cuando exista diferencia en el peso de la carga al ingreso de la mercancía al TAN.</t>
  </si>
  <si>
    <t>IAIPI-POA 
División de Gestión de la Operación Aduanera de la Dirección Seccional de Impuestos y Aduanas de Ipiales</t>
  </si>
  <si>
    <t>11 Aud Funcion Pagadora y Recaudadora Vig  2015</t>
  </si>
  <si>
    <t>22 03 006</t>
  </si>
  <si>
    <t xml:space="preserve">Hallazgo No. 11. Entrega de mercancías a la Almacenadora 
El procedimiento de la DIAN PR-FL-0225 APREHENSIÓN Y DEFINICIÓN DE SITUACIÓN JURÍDICA DE MERCANCÍAS, Proceso Fiscalización y Liquidación, estipula en el numeral 4.7 (...) Sin embargo, en los expedientes PF-2015-2015-2082, PF-2015-2015-0115 y PF-2015-2015-1349, se observa que las mercancías retenidas en la diligencia de aprehensión fueron entregadas dos (2) días y tres (3) hábiles después de haberse realizado el procedimiento, al depósito habilitado por la DIAN, desconociéndose el procedimiento mencionado. 
</t>
  </si>
  <si>
    <t xml:space="preserve">Lo anterior, debido a falencias en los mecanismos de control interno para el monitoreo y supervisión en la oportunidad de la disposición en los depósitos habilitados para el almacenamiento de mercancías aprehendidas, situación que genera riesgo en la custodia y responsabilidad en la tenencia de las mismas, restando relevancia a la aprehensión como medida preventiva de control. </t>
  </si>
  <si>
    <t xml:space="preserve">1. Elaborar documento, en el que se indique a las divisiones de operación aduanera o quien haga sus veces en las direcciones seccionales, especialmente a la dirección  seccional de Bucaramanga, sobre el cumplimiento al procedimiento PR-FL-0225 -  APREHENSIÓN Y DEFINICIÓN DE
SITUACIÓN JURÍDICA DE MERCANCÍAS. </t>
  </si>
  <si>
    <t xml:space="preserve">Expedir oficio en el que se indique a las direcciones seccionales, especialmente a la dirección  seccional de Bucaramanga, sobre el cumplimiento al procedimiento PR-FL-0225 -  APREHENSIÓN Y DEFINICIÓN DE
SITUACIÓN JURÍDICA DE MERCANCÍAS. </t>
  </si>
  <si>
    <t>Oficio expedido</t>
  </si>
  <si>
    <t>IABUC-POA 
Subdirección de Gestión de Comercio Exterior</t>
  </si>
  <si>
    <t>2. Seguimiento al tramite de notificación de las actas de aprehensión, garantizado que el mismo día o más tardar el día habil siguiente de conluida la diligencia, las mercancías sean ingresadas a la Almacenadora.</t>
  </si>
  <si>
    <t>Realizar control y seguimiento semanal a las planillas que elaboren las áreas aprehensoras de la Dirección Seccional con las  cuales se realiza seguimiento al trámite de notificación de actas de aprehensión y de ingreso a la Almacenadora, incluyendo los términos de entrega de la mercancía al depósito para verificar el cumplimiento en su ingreso.</t>
  </si>
  <si>
    <t xml:space="preserve">IABUC-POA 
Dirección Seccional de Impuestos y Aduanas de Bucaramanga - Jefe del G.I.T. de Secretaría de la División de Gestión de Fiscalización – Jefe de la División de Fiscalización. 
REFORMULADO
30/09/2016
</t>
  </si>
  <si>
    <t>Elaborar planilla de control semanal, que permita realizar seguimiento al tramite de notificación de las actas de aprehensión y al trámite  de ingreso a la Almacenadora, evidenciando los términos (tiempos) de entrega de la mercancía al depósito.</t>
  </si>
  <si>
    <t>Planilla de control</t>
  </si>
  <si>
    <t>IABUC-POA 
Dirección Seccional de Impuestos y Aduanas de Bucaramanga – Jefe División de Gestión de Fiscalización – Jefe División de Gestión de Operación Aduanera – Jefe División de Gestión de Control Operativo
REFORMULADO
30/09/2016</t>
  </si>
  <si>
    <t>3. Realizar reuniones de retroalimentación a cada dos meses con los funcionarios de la Policia Fiscal y Aduandera de la Dirección Seccional, recordando el cumplimiento de los terminos establecidos en el procedimiento PR-FL-0225. (Lo anterior, teniendo en cuenta la rotación permanente de personal en la POLFA, así como el ingreso de personas que desconocen el procedimiento de APREHENSIÓN Y DEFINICIÓN DE SITUACIÓN JURÍDICA DE MERCANCÍAS)</t>
  </si>
  <si>
    <t>Suscribir acta bimestral en la que conste la reunión de retroalimentación a los funcionarios de la POLFA Bucaramanga.</t>
  </si>
  <si>
    <t>Acta</t>
  </si>
  <si>
    <t>IABUC-POA 
Dirección Seccional de Impuestos y Aduanas de Bucaramanga - Jefe División Gestión Control Operativo Polfa -  Jefe División de Gestión de Fiscalización Bucaramanga.
REFORMULADO
30/09/2016
30/09/2017</t>
  </si>
  <si>
    <t xml:space="preserve">4. Realizar reunión con el Deposito con convenio vigente para el almacenamiento de mercancias aprehendidas, recordando en esta, el cumplimiento de los tiempos en la elaboración de los DIIAM. </t>
  </si>
  <si>
    <t>Elaborar acta de reunión con el Deposito, en la que conste los compromisos adquiridos por el Deposito.</t>
  </si>
  <si>
    <t>IABUC-POA 
Dirección Seccional de Impuestos y Aduanas de Bucaramanga - Jefe Policia Fiscal y Aduanera Bucaramanga- Jefe División de Gestión de Fiscalización Bucaramanga.
REFORMULADO
30/09/2017</t>
  </si>
  <si>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</si>
  <si>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</si>
  <si>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</si>
  <si>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Elaboración y expedición de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</si>
  <si>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</si>
  <si>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</si>
  <si>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 xml:space="preserve">IABUC-POA 
Subdirección de Gestión de Comercio Exterior
</t>
  </si>
  <si>
    <t>IABUC-POA 
Coordinación de Dinamica de los Procesos 
Subdirección de Gestión de Comercio Exterior
REFORMULADO
30/09/2016</t>
  </si>
  <si>
    <t>3, Implementar dentro del Núcleo Básico - Fase I del Servicio Informático Electrónico de Régimen de Importación y Depósito - RID,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</si>
  <si>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</si>
  <si>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IABUC-POA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30/09/2016</t>
  </si>
  <si>
    <t>IABUC-POA 
Subdirección de Gestión de Tecnología de Información y Telecomunicaciones/
Coordinación para el Apoyo a los Sistemas de Información/
Coordinación de la Dinámica de los Procesos/ 
Subdirección de Gestión de Comercio Exterior/
Gerente DIAN del  Proyecto D390
REFORMULADO
30/09/2017</t>
  </si>
  <si>
    <t>IABUC-POA 
Subdirección de Gestión de Tecnología de Información y Telecomunicaciones/
Coordinación para el Apoyo a los Sistemas de Información/
REFORMULADO
30/09/2017</t>
  </si>
  <si>
    <t>IABUC-POA 
Subdirección de Gestión de Tecnología de Información y Telecomunicaciones/
Coordinación para el Apoyo a los Sistemas de Información/
REFORMULADO
30/09/2017
30/09/2018</t>
  </si>
  <si>
    <t>IABUC-POA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30/09/2017
30/09/2018</t>
  </si>
  <si>
    <t>IABUC-POA 
Subdirección de Gestión de Tecnología de Información y Telecomunicaciones/
Coordinación para el Apoyo a los Sistemas de Información/
Coordinación de la Dinámica de los Procesos/ 
Subdirección de Gestión de Comercio Exterior/
REFORMULADO
30/09/2017
30/09/2018</t>
  </si>
  <si>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</si>
  <si>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</si>
  <si>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IABUC-POA 
Dirección Seccional de Impuestos y Aduanas de Bucaramanga.</t>
  </si>
  <si>
    <t>15 Aud Funcion Pagadora y Recaudadora Vig  2015</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</si>
  <si>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</si>
  <si>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</si>
  <si>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IABUC-POA 
Coordinación de Dinamica de los Procesos 
Subdirección de Gestión de Comercio Exterior
REFORMULADO 
30/09/2016
</t>
  </si>
  <si>
    <t>2. Implementar dentro del Núcleo Básico - Fase I del Servicio Informático Electrónico de GESTOR DE PAGOS, las  funcionalidades que mitiguen los siguientes riegos:
- Operaciones realizadas manualmente
- Interacción con sistemas antiguos
- Ausencia de registros y consultas que permitan realizar controles</t>
  </si>
  <si>
    <t>IABUC-POA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30/09/2016</t>
  </si>
  <si>
    <t>3. Implementar dentro  del Núcleo Básico - Fase I  del Servicio Informático Electrónico de OBLIGACIÓN ADUANERA, las  funcionalidades que mitiguen los siguientes riegos:
- Operaciones realizadas manualmente
- Interacción con sistemas antiguos
- Ausencia de registros y consultas que permitan realizar controles</t>
  </si>
  <si>
    <t>Realizar el levantamiento de requerimientos funcionales, atendiendo la  solicitud de Creación de Servicio Informático presentada al Centro de Despacho de la Dirección de Gestión Organizacional</t>
  </si>
  <si>
    <t>IABUC-POA 
Subdirección de Gestión de Tecnología de Información y Telecomunicaciones/
Coordinación para el Apoyo a los Sistemas de Información/
Coordinación de la Dinámica de los Procesos/ 
Gerente DIAN del  Proyecto D390
REFORMULADO
30/09/2017</t>
  </si>
  <si>
    <t>IABUC-POA 
Subdirección de Gestión de Tecnología de Información y Telecomunicaciones/
Coordinación para el Apoyo a los Sistemas de Información/
Coordinación de la Dinámica de los Procesos/ 
REFORMULADO
30/09/2017
30/09/2018</t>
  </si>
  <si>
    <t>3. Realizar actualización del procedimiento PR-OA-0201 "CONTROL DE PAGOS DE LA  MODALIDAD DE LARGO PLAZO"</t>
  </si>
  <si>
    <t>1. Actualizar el  procedimiento PR-OA-0201 "CONTROL DE PAGOS DE LA MODALIDAD DE LARGO PLAZO".</t>
  </si>
  <si>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</si>
  <si>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</si>
  <si>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IABUC-POA 
Dirección Seccional de Impuestos y Aduanas de Bucaramanga</t>
  </si>
  <si>
    <t>INSP.  17-07-00-03-07 
 año 2015 
H 3,4,5</t>
  </si>
  <si>
    <t>RG1</t>
  </si>
  <si>
    <t xml:space="preserve">Hallazgo  3-La Entidad no aplica la política de seguridad de la información establecida, promovida y exigida por el Ministerio de TIC, esto se refleja en los bajos niveles de seguridad de las bases de datos, los aplicativos, servidores, mensajes y usuarios asociados, e implica que los aplicativos informáticos que apoyan el proceso aduanero como son Siglo XXI y Muisca-Importaciones, estén sujetos a intromisión, interceptación, suplantación y no repudio.
Hallazgo 4- Ciento sesenta (160) NIT de inclusión forzosa que se encuentran con nivel de inclusión al 100%, no fueron objeto de inspección por parte de la autoridad aduanera dentro del proceso de importación, lo que implica que mercancía que debería ser objeto de revisión, con el fin de prevenir y combatir el uso o destinación del comercio para atentar contra las disposiciones de carácter tributario, aduanero y cambiario no se esté cumpliendo totalmente, y por lo tanto, estén ingresando posiblemente mercancías al Territorio Aduanero sin el control adecuado.  
Hallazgo 5-En los aplicativos SIGLO XXI y Muisca importaciones, existen usuarios autorizados sin tener la competencia para ejecutar las funciones asociadas al perfil y existen usuarios autorizados que no pertenecen a la entidad. Esto se evidencia en usuarios como los de Mireya Nuñes, Daniel López, Pilar Mendoza, Flor Mongui y Estibin Toro, lo cual implica que los aplicativos informáticos que apoyan el proceso aduanero como son Siglo XXI y Muisca-Importaciones, estén sujetos a intromisión, interceptación, suplantación y no repudio.
</t>
  </si>
  <si>
    <t xml:space="preserve">ID del Riesgo de Gestión  :  RG 1. Los sistemas de información usados en operación aduanera son vulnerables 
ID del Riesgo de Corrupción : RFC 1. Exposición de datos asociados a la Operación Aduanera.
</t>
  </si>
  <si>
    <t>Propuesta de depuración de los roles y perfiles para los accesos a  SYGA Siglo XXI .</t>
  </si>
  <si>
    <t>Depurar los roles y perfiles para los accesos a SYGA Siglo XXI</t>
  </si>
  <si>
    <t>Documento solicitando la información relacionada con la estructura de roles en el sistema Siglo XXI y presentarla a la Subdirección de Gestión de Tecnologia; a traves de PST.</t>
  </si>
  <si>
    <t>NC-POA 
Dirección de Gestion de Aduanas</t>
  </si>
  <si>
    <t>Archivo con la información  de la estructura de roles</t>
  </si>
  <si>
    <t>NC-POA 
Jefe de Coordinación para el Apoyo a los Sistemas de Información</t>
  </si>
  <si>
    <t>Realizar evaluación y diagnóstico de los procesos SYGA MUISCA, a través de una empresa experta en soluciones informáticas</t>
  </si>
  <si>
    <t xml:space="preserve">Diagnosticar e identificar las necesidades de especificaciones funcionales y técnicas necesarias de los sistemas informaticos aduaneros, para determinar o no su implementación. </t>
  </si>
  <si>
    <t>Contrato con empresa experta en soluciones informáticas</t>
  </si>
  <si>
    <t xml:space="preserve">NC-POA 
Subdireccion de Comercio Exterior  </t>
  </si>
  <si>
    <t>Informes de resultados presentados por la compañía experta.</t>
  </si>
  <si>
    <t xml:space="preserve">Hacer seguimiento permanente a  los logs de firewall de las aplicaciones SYGA, MUISCA Importaciones y las bases de datos de estos servicios.
</t>
  </si>
  <si>
    <t>Detectar de forma temprana vulnerabilidades a las bases de datos de los sistemas.</t>
  </si>
  <si>
    <t>Informe de hallazgos</t>
  </si>
  <si>
    <t xml:space="preserve">NC-POA 
Coordinación de Infraestructura,
</t>
  </si>
  <si>
    <t>Hacer seguimiento a las actividades planteadas en el Plan Operativo.</t>
  </si>
  <si>
    <t>Verificar el avance de las actividades en el plan</t>
  </si>
  <si>
    <t xml:space="preserve">Cumplir con las actividades relacionadas en el Plan </t>
  </si>
  <si>
    <t>NC-POA 
Jefe de Coordinación de Infraestructura</t>
  </si>
  <si>
    <t xml:space="preserve">Elaborar un reporte a partir del análisis e información  basada en el conocimiento del cliente  y de  la retroalimentación que  se reciba por el parte de las Direcciones Seccionales.  </t>
  </si>
  <si>
    <t xml:space="preserve">Reportar usuarios que se consideren objeto de mayor control  utilizando la herramienta de selectividad a fin de  minimizar riesgos en las operaciones de comercio exterior </t>
  </si>
  <si>
    <t xml:space="preserve">Informe con criterios de selectividad o inclusióin forzosa </t>
  </si>
  <si>
    <t>Reporte relacionando  los usuarios aduaneros  que deban ser objeto  de mayor control y seguimiento .</t>
  </si>
  <si>
    <t xml:space="preserve">Realizar análisis de la efectividad de selectividad aduanera asignada por NIT  en inspeccion a partir de la información existente en el sistema </t>
  </si>
  <si>
    <t>Determinar la efectividad de la selectividad aduanera , con el fin de desmontar o incluir nuevos NIT.</t>
  </si>
  <si>
    <t>Informe trimestral</t>
  </si>
  <si>
    <t>NC-POA 
Coordinación de Administración y Perfilamiento de Riesgos</t>
  </si>
  <si>
    <t>Reportar a la Subdirección de Gestión de Tecnología y Telecomunicaciones las inconsistencias encontradas sobre los NIT  que estando reportados para inclusión forzosa,  obtuvieron levante automático.</t>
  </si>
  <si>
    <t>Determinar las inconsistencias sobre los NIT que estando en inclusion forzosa obtengan levante automático, para que sena revisados por Subdirección de Gestión de Tecnología y Telecomunicaciones</t>
  </si>
  <si>
    <t xml:space="preserve">Basados en el reporte entregado por Coordinación de Administración y Perfilamiento de Riesgos, identificar si las fallas son de tipo tecnológico </t>
  </si>
  <si>
    <t>Determinar las fallas que se presentan en el sistema para que se tomen las medidas necesarias.</t>
  </si>
  <si>
    <t>Reporte</t>
  </si>
  <si>
    <t>Cuatro (4) semanas despues de que sea entregado el reporte por la Coordinación de Administración y Perfilamiento de Riesgos</t>
  </si>
  <si>
    <t>NC-POA 
Jefe Coordinación de Apoyo a los Sistemas de Información</t>
  </si>
  <si>
    <t>Analizar las variables que se encuentran actualmente ya sea que hagan parte del sistema o no y que sirven de base para realizar la inclusión forzosa.</t>
  </si>
  <si>
    <t>Determinar a través de un informe la efectividad de las variables existentes para el proceso de inclusión forzosa con el diagnostico de cambio o de mejora del mismo</t>
  </si>
  <si>
    <t>Informe de la efectividad de las inclusiones forzosas realizadas con las alternativas de cambio o de mejora del mismo para su mayor efectividad.</t>
  </si>
  <si>
    <t xml:space="preserve">NC-POA 
Direcciones Seccionales, Subdirección de Gestión  Comercio Exterior </t>
  </si>
  <si>
    <t>Poner en producción a Nivel Nacional la versión Unificada de SYGA</t>
  </si>
  <si>
    <t xml:space="preserve">NC-POA 
Subdirección de Gestión de Comercio Exterior
</t>
  </si>
  <si>
    <t>NC-POA 
Coordinación de Apoyo a los Sistemas de Información</t>
  </si>
  <si>
    <t xml:space="preserve">NC-POA 
Subdirección de Gestión  Comercio Exterior </t>
  </si>
  <si>
    <t>NC-POA 
 Coordinación de Infraestructura</t>
  </si>
  <si>
    <t>NC-POA 
  Coordinación de Apoyo a los Sistemas de Información</t>
  </si>
  <si>
    <t>Análisis funcional y Técnico, sobre el reemplazo del Sistema SYGA por un servicio con la misma funcionalidad.</t>
  </si>
  <si>
    <t>Subasar los permanentes hallazgos de seguridad, estabilidad, disponiblidad y obsolecencia tecnológica que se integre con los diferentes sistema Aduaneros de la Entidad</t>
  </si>
  <si>
    <t>Documento de Análisis de viabilidad.</t>
  </si>
  <si>
    <t xml:space="preserve">NC-POA 
Dirección de Gestión de Aduanas
</t>
  </si>
  <si>
    <t>Definir una politica se Seguridad de Información para la DIAN</t>
  </si>
  <si>
    <t>Documento con la Política General de Seguridad de Información de la DIAN.</t>
  </si>
  <si>
    <t>Documento base</t>
  </si>
  <si>
    <t>NC-POA 
Subdirección de Gestión de Tecnologías de Información y Telecomunicaciones</t>
  </si>
  <si>
    <t>Polìtica general de Seguridad de la  Información, Aprobada, publicada y divulgada.</t>
  </si>
  <si>
    <t>NC-POA 
Dirección de Gestión Organizacional</t>
  </si>
  <si>
    <t>INSP.  17-07-00-03-07 
 año 2015 
H 1, 2</t>
  </si>
  <si>
    <t>RG2</t>
  </si>
  <si>
    <t>Hallazgo 1.Se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Hallazgo 2.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t>
  </si>
  <si>
    <t>ID del Riesgo de Gestión  :  RG 2. Actas informales y/o incompletas 
ID del Riesgo de Corrupción :  RFC 2.  Influenciar decisiones administrativas afectando el ejercicio y control al cumplimiento de las normas aduaneras.</t>
  </si>
  <si>
    <t>Verificar los inspectores aduaneros que se encuentran autorizados en las Direcciones Seccionales de la DIAN</t>
  </si>
  <si>
    <t xml:space="preserve">Controlar  y hacer seguimiento que los funcionarios que desarrollan funciones de inspector tengan autorizado el rol en el  sistema informático aduanero SYGA.  </t>
  </si>
  <si>
    <t>Comunicación  semestral de solicitud de información a las seccionales</t>
  </si>
  <si>
    <t>NC-POA 
Subdirección de  Gestión de Registro Aduanero</t>
  </si>
  <si>
    <t xml:space="preserve">Controlar y hacer seguimiento a la asignación de los roles en el  servicio informático electrónico Carga  Importaciones </t>
  </si>
  <si>
    <t xml:space="preserve">Controlar  y hacer seguimiento que los funcionarios  que desarrollan funciones de reconocedores  de carga tengan el rol en el  servicio informático electrónico  Carga -Importaciones   </t>
  </si>
  <si>
    <t xml:space="preserve">Listado semestral de los reconocedores de carga activos de  las seccionales sobre los funcionarios que están ejerciendo  esta labor a nivel nacional </t>
  </si>
  <si>
    <t>NC-POA
 Coordinación de Infraestructura</t>
  </si>
  <si>
    <t>NC-POA
  Coordinación de Apoyo a los Sistemas de Información</t>
  </si>
  <si>
    <t>Diseñar y ejecutar  jornadas de acompañamiento y capacitación a los funcionarios de las seccionales que participan en el proceso de inspección, priorizando el tema de actas y de inspección</t>
  </si>
  <si>
    <t>Afianzar los conocimientos en el tema de inspección, levante de mercancias y diligenciamiento del Acta de Inspección en el régimen de importación  a los funcionarios de las seccionales y unificar criterios en estos temas</t>
  </si>
  <si>
    <t>Plan de  acompañamiento y capacitación</t>
  </si>
  <si>
    <t>Informe de resultado del acompañamiento</t>
  </si>
  <si>
    <t>Verificar periódica y aleatoriamente la debida actuación de los inspectores, de acuerdo al reparto de asignación diario, el correcto y completo diligenciamiento del  acta de Inspección,así como el  depósito o lugar asignado.</t>
  </si>
  <si>
    <t>Establecer directrices  para el correcto diligenciamiento del acta de inspección en el régimen de importación</t>
  </si>
  <si>
    <t>Documento contentivo de los  lineamientos para diligenciar correcta y completamente las Actas de Inspección.</t>
  </si>
  <si>
    <t>Impartir lineamientos para la realizacion de autocontroles por parte de tres (3) seccionales</t>
  </si>
  <si>
    <t>Implementar un mecanismo de autocontrol que permita verificar las actuaciones de los inspectores  en el desarrollo de sus funciones, enfocado a  la debida actuación por parte del funcionario, correcto diligenciamiento del Acta de Inspección,  conforme al depósito o lugar asignado.</t>
  </si>
  <si>
    <t>Informes de Autocontrol trimestral</t>
  </si>
  <si>
    <t>NC-POA 
División de Gestión de la Operación Aduanera de las Seccionales</t>
  </si>
  <si>
    <t xml:space="preserve">Presentar propuesta  para incluir en la Nueva Regulación Aduanera obligaciones de los depósitos.       </t>
  </si>
  <si>
    <t xml:space="preserve">Proporcionar elementos normativos de control en la entrega de la mercancía con autorización de levante por inspección.                     </t>
  </si>
  <si>
    <t xml:space="preserve">Propuesta </t>
  </si>
  <si>
    <t>Verificar periódica y aleatoriamente la la correcta actuación de los inspectores, de acuerdo al reporte de asignación generado para los depósitos y demás usuarios.</t>
  </si>
  <si>
    <t>Implementar un mecanismo de autocontrol que permita verificar las actuaciones de los inspectores, la concordancia con el reparto y depósito asignado.</t>
  </si>
  <si>
    <t>INSP. 17-07-00-03-33 
H 1</t>
  </si>
  <si>
    <t>Hallazgo 1.Existe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</si>
  <si>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RG1 Discrecionalidad en la verificación de los requisitos de Tráficos Postal y Envíos Urgentes
RFC1 Posible discreccionamiento de las actividades de contro a la carga en tráfico postal y Envíos Urgentes </t>
  </si>
  <si>
    <t>Ajustar el procedimiento PR-OA-0176 en lo relacionado a: Depositos ubicados en zona primaria, tiempo de inmovilización de acuerdo con el articulo 119-1 de la Resolución 4240 de 2000.</t>
  </si>
  <si>
    <t>Implementar mecanismos que permitar ejercer control sobre  el cumplimiento de los criterios establecidos en los procedimientos actuales.</t>
  </si>
  <si>
    <t>Procedimiento ajustado</t>
  </si>
  <si>
    <t>Garantizar el apoyo permanente de los funcionarios POLFA en las actividades de control, que desarrollan los funcionarios del GIT de Tráfico Postal.</t>
  </si>
  <si>
    <t>Acta de Reunión y Oficio al Director de Gestión de la POLFA</t>
  </si>
  <si>
    <t>NC-POA 
Dirección  de Gestión de Aduanas
Dirección Seccional de Aduanas de Bogotá</t>
  </si>
  <si>
    <t>Ajustar el Acta de Hechos de reconocimiento de mercancías sometidas a la modalidad de Tráfico Postal y Envios Urgentes en lo realcionado con firmas y contenido juridico.</t>
  </si>
  <si>
    <t>Acta de Hechos de Reconocimento de Mercancias ajustada</t>
  </si>
  <si>
    <t>Ajustar el procedimiento PR-OA-0176 en lo relacionado a eliminación de los roles dentro del procedimiento.</t>
  </si>
  <si>
    <t>contar con procedimientos documentados para el ejercicio de las funciones.</t>
  </si>
  <si>
    <t>procedimiento ajustado</t>
  </si>
  <si>
    <t>Realizar verificación periodica al cumplimiento del procedimiento PR-SI-0142</t>
  </si>
  <si>
    <t>Fortalecer las politicas de seguridad  de la información establecidas por la Entidad</t>
  </si>
  <si>
    <t>Listado de roles revisados</t>
  </si>
  <si>
    <t>NC-POA 
Dirección Seccional de Aduanas de Bogotá</t>
  </si>
  <si>
    <t>Cancelar los roles informaticos  del facilitador III del GIT tráfico Postal, de acuerdo al procedimiento PR-SI-0142</t>
  </si>
  <si>
    <t xml:space="preserve">Correo electronico solicitando la cancelación de roles </t>
  </si>
  <si>
    <t>NC-POA 
GIT Tráfico Postal y Envíos Urgentes</t>
  </si>
  <si>
    <t>Implementar brigadas de  actualización  periodica de la información de las actas de hechos para 2014 y 2015</t>
  </si>
  <si>
    <t>Lograr la actualización de la información en el sistema MUISCA</t>
  </si>
  <si>
    <t>actas de diligencia actualizadas en el sistema MUISCA años 2014 y 2015</t>
  </si>
  <si>
    <t>NC-POA 
División de Gestión de Carga - GIT Tráfico Postal y Envíos Urgentes</t>
  </si>
  <si>
    <t>Efectuar acompañamiento quincenal a una guia master escogida aleatoriamente, en el ejercicio de control previo que realiza el reconocedor, por parte de la Jefatura de Grupo y una guia master cada dos meses por parte de la Jefatura de la División.</t>
  </si>
  <si>
    <t>Generar nuevas herramientas de autocontrol que permita obtener alertas tempranas de comportamientos atípicos.</t>
  </si>
  <si>
    <t>Actas de hechos firmada por el Jefe de Grupo o División
Informe al jefe inmediato sobre los resultados encontrados</t>
  </si>
  <si>
    <t>1 quincenal / 1 bimensual</t>
  </si>
  <si>
    <t xml:space="preserve">NC-POA 
División  de Gestión Control Carga, Grupo GIT – Tráfico Postal 
</t>
  </si>
  <si>
    <t>Expedir linemientos para que se cumplan los terminos previstos en el articulo 119-1 paragrafo 2 de la resolución 4240 de 2000.</t>
  </si>
  <si>
    <t>Mejorar y facilitar las operaciones de comercio exterior</t>
  </si>
  <si>
    <t>Documento de lineamientos.</t>
  </si>
  <si>
    <t>NC-POA 
Dirección  Seccional de Aduanas de Bogotá</t>
  </si>
  <si>
    <t>Coordinar con la autoridades pertinenentes la agilización de los tramites en la recepción, almacenamiento, custodia, definición y disposición de las mercancías inmovilizadas.</t>
  </si>
  <si>
    <t>Actas de reuniones con los acuerdos establecidos</t>
  </si>
  <si>
    <t>Implementar mecanismos que permitar ejercer control sobre el cumplimiento de los criterios establecidos en los procedimientos actuales.</t>
  </si>
  <si>
    <t>Recordar el uso de la politica de Medios Removibles</t>
  </si>
  <si>
    <t>Evitar el uso de medios removibles no permitidos y autorizados por la DIAN</t>
  </si>
  <si>
    <t>Comunicación interna con Politica de Medios Removibles</t>
  </si>
  <si>
    <t>Realizar Auditorias permanentes a nivel Nacional sobre el software instalado en las maquinas utilizadas por los funcionarios de la DIAN</t>
  </si>
  <si>
    <t>Garantizar que los equipos utilizados por los funcionarios cuenten con el antivirus actualizado</t>
  </si>
  <si>
    <t>Un reporte cada dos meses con los hallazgos encontrados en el periodo</t>
  </si>
  <si>
    <t>NC-POA 
Subdirección de Gestión de Tecnolgia de Información y Telecomunicaciones</t>
  </si>
  <si>
    <t>Realizar una capacitación a los funcionarios del GIT de Trafico Postal y envios Urgentes, sobre el uso del Modulo Carga del sistema MUISCA</t>
  </si>
  <si>
    <t>Fortalecer los conocimientos adquiridos por parte de los funcionarios en el Servicio Informatico</t>
  </si>
  <si>
    <t>registro de asistencia capacitación</t>
  </si>
  <si>
    <t>Eliminar el uso de carpetas compartidas</t>
  </si>
  <si>
    <t>Garantizar la seguridad de la información del Area</t>
  </si>
  <si>
    <t>Eliminación de carpetas compartidas</t>
  </si>
  <si>
    <t>Elaborar un procedimiento de tramites manuales en la modalidad de Tráfico Postal y Envíos Urgentes por contingencias en el sistema MUISCA</t>
  </si>
  <si>
    <t>procedimiento publicado</t>
  </si>
  <si>
    <t xml:space="preserve">Solicitar a la SubTIC la disposicion de un repositorio en el Nivel Central  para almacenar y conservar la información de Correos Web 2007 </t>
  </si>
  <si>
    <t>Establecer politicas de gestión y control de la información</t>
  </si>
  <si>
    <t>Establecer un protocolo de manejo de la información almacenada por parte de la SUBTIC para Correos Web 2007</t>
  </si>
  <si>
    <t>Protocolo suscrito</t>
  </si>
  <si>
    <t>NC-POA 
GIT asistencia Tecnologíca- Dirección Seccional de Aduanas de Bogota
Subdirección de Gestión de Tecnolgia de Información y Telecomunicaciones</t>
  </si>
  <si>
    <t xml:space="preserve">Puesta en marcha  del protocolo de manejo y custodia de la información </t>
  </si>
  <si>
    <t>Protocolo en marcha</t>
  </si>
  <si>
    <t>NC-POA 
GIT asistencia Tecnologíca- Dirección Seccional de Aduanas de Bogota
Subdirección de Gestión de Tecnolgia de Información y Telecomunicaciones</t>
  </si>
  <si>
    <t>Expedir lineamientos y criterios de perfilamiento para el procedimiento PR-OA-0176, que establezcan factores de riesgo que den origen a la selección de guias para reconocimiento fisico en la modalidad de tráfico Postal y Envios Urgentes.</t>
  </si>
  <si>
    <t>Implementar mecanismo de perfilamiento para minitar la posible discrecionalidad del funcionario reconocedor</t>
  </si>
  <si>
    <t>NC-POA 
Dirección  de Gestión Organizacional</t>
  </si>
  <si>
    <t>Divulgar el Memorando que contiene los lineamientos y criterios para el procedimiento PR-OA-0176</t>
  </si>
  <si>
    <t>Correo electronico divulgación</t>
  </si>
  <si>
    <t>PPFC modernización aduanera</t>
  </si>
  <si>
    <t>El presente Plan de Prevención del Fraude y la Corrupción, nace de la necesidad de consolidar y alinear las recomendaciones efectuadas para el tratamiento de los riesgos identificados en las inspecciones 17070304, 17070307 y complementar las recomendaciones de la inspección 17070333, ya que las acciones planteadas en dichos planes deben ser alineadas con la nueva estrategia de modernización a los Sistemas Informáticos Aduaneros de la DIAN, en virtud del Decreto 390 de 2016.</t>
  </si>
  <si>
    <t>Plan de Prevención de Fraude y Corrupción - PPFC  integrado de las inspecciones 17070304, 17070307 y 17070333
alienado con el proyecto de modernización de los sistemas informaticos electronicos de aduanas en virtud del Decreto 390 de 2016</t>
  </si>
  <si>
    <t>Implementar dentro de la Fase I del Servicio Informático Electrónico de Registro, Autorizaciones, Habilitaciones y Calificaciones - RAHC, las  funcionalidades que mitiguen los siguientes riegos:
- Accesos al sistema de información no autorizados
- Fallas en la Gestión Documental del Registro Aduanero
- Respuesta inoportuna a las solicitudes de "registro aduanero"</t>
  </si>
  <si>
    <t>Realizar el análisis funcional y presentar al Centro de Despacho de la Dirección de Gestión Organizacional, la Solicitud de Creación de Servicio Informático.</t>
  </si>
  <si>
    <t>Formato Solicitud de Creación de S.I. FT-SI-2206
Acta de aprobacion del centro de despacho</t>
  </si>
  <si>
    <t>NC-POA 
Subdirección de Gestión de Registro Aduanero /Coordinación de Dinamica de los Procesos</t>
  </si>
  <si>
    <t>NC-POA 
Subdirección de Gestión de Registro Aduanero
Coordinación de la Dinámica de los Procesos
Coordinación de Apoyo a los Sistemas de Información</t>
  </si>
  <si>
    <t>Realizar el análisis y diseño</t>
  </si>
  <si>
    <t>NC-POA 
Subdirección de Gestión de Registro Aduanero
Coordinación de Dinámica de los Procesos
Coordinación de Apoyo a los Sistemas de Información</t>
  </si>
  <si>
    <t>Implementar dentro de la Fase I del Servicio Informático Electrónico de Régimen de Importación y Depósito - RID, las  funcionalidades que mitiguen los siguientes riegos:
- Los sistemas de información usados en operación aduanera son vulnerables
- Actas informales y/o incompletas
  -- Reparto automático con control de variables.
  -- Consulta del reparto por parte de los depósitos
  -- Validación de funcionarios con el sistema de personal (que esté activo, pertenezca al área y que tenga asignada la actuación)</t>
  </si>
  <si>
    <t>NC-POA 
Subdirección de Gestión de Comercio Exterior /Coordinación de Dinamica de los Procesos</t>
  </si>
  <si>
    <t>NC-POA 
Subdirección de Gestión de Comercio Exterior
Coordinación de la Dinámica de los Procesos
Coordinación de Apoyo a los Sistemas de Información</t>
  </si>
  <si>
    <t>NC-POA 
Subdirección de Gestión de Comercio Exterior
Coordinación de Dinámica de los Procesos
Coordinación de Apoyo a los Sistemas de Información</t>
  </si>
  <si>
    <t>Implementar dentro de la Fase I del Servicio Informático Electrónico de Tráfico Postal y Envíos de Entrega Rápida - TPEER, las  funcionalidades que mitigue el siguiente riesgo:
- Discrecionalidad en la verificación de los requisitos de Tráficos Postal y Envíos Urgentes
   -- Mayor agilidad para la generación  del acta de diligencia en el sistema informático.
   -- Selección de guías por parte del Sistema de Gestión de Riesgos y por inclusión forzosa
   -- Disponibilidad de la mercancía seleccionada solo con acta de diligencia</t>
  </si>
  <si>
    <t xml:space="preserve">Ejecutar el plan de depuración de roles del sistema SYGA:
 - Rol causas generales
 - Roles de administradores
 - Roles exfuncionarios
 - Roles funcionarios que no pertenecen a la seccional. </t>
  </si>
  <si>
    <t>NC-POA 
Subdirección de Registro Aduanero
Subdirección de Comercio Exterior/ Subdirector de Gestión de Comercio Exterior</t>
  </si>
  <si>
    <t>INSP. 17-07-00-24-10 
H 2</t>
  </si>
  <si>
    <t>Hallazgo 2. Fallas en el seguimiento y control por parte de la Dirección Seccional de Impuestos y Aduanas Nacionales - DIAN al cumplimiento de lo establecido en los Decretos 1745 de 2016, 2218 de 2017 y 436 de 2018. Igualmente, incumplimiento lo dispuesto en el procedimiento PR-OA-0188 “Nacionalización de Mercancías”</t>
  </si>
  <si>
    <t>ID del Riesgo de Corrupción :  RFC017 Levante de mercancías sin el cumplimiento de los requisitos legales y administrativos para favorecimiento propio o de terceros.</t>
  </si>
  <si>
    <t xml:space="preserve">Establecer lineamientos a las direcciones seccionales para verificar el cumplimiento de los requisitos establecidos por el Decreto 2218 de 2017 y sus modificaciones   </t>
  </si>
  <si>
    <t xml:space="preserve">Expédir memorando en el cual se establezcan lineamientos a las direcciones seccionales, para el control de la  radicación de los formatos de identificación junto con los documentos soportes, y 
la supervisión aleatoria por parte de los jefes de las divisiones de Gestión de la operación aduanera  al cumplimiento de los requisitos establecidos por el Decreto 2218 de 2017 y sus modificaciones   </t>
  </si>
  <si>
    <t>Realizar seguimiento trimestral al cumplimiento del memorando mencionado en la acción 1 de este plan</t>
  </si>
  <si>
    <t>Realizar el control y seguimiento establecido en la oportunidad prevista</t>
  </si>
  <si>
    <t>Informes de seguimiento</t>
  </si>
  <si>
    <t xml:space="preserve">Retroalimentar a las áreas competentes de acuerdo con lo establecido en el procedimiento de Selectividad Aduanera </t>
  </si>
  <si>
    <t>Remitir semanalmente vía correo electrónico a las Subdirecciones de Gestión de Comercio Exterior y Fiscalización Aduanera, oficio que contenga el reporte de las declaraciones de importación con levante automático, relacionadas con umbrales establecidos en el Decreto 2218 de 2017 y sus modificaciones.</t>
  </si>
  <si>
    <t xml:space="preserve">Oficio que contenga la información de las declaraciones de importación que después de aplicada la regla de umbrales obtuvieron levante automático. </t>
  </si>
  <si>
    <t xml:space="preserve">NC-POA 
Coordinación de Administración y Periflamiento de Riesgos </t>
  </si>
  <si>
    <t>Establecer lineamientos para realizar acciones de control a las Importaciones de hilados, fibras, tejidos, textiles y confecciones, calzado del año 2018; cuyo valor FOB sea inferior o igual a los Umbrales establecidos en el  Decreto 2218 de 2017 y sus modificaciones, que obtuvieron Levante Automático y remitir seleccionados a las correspondientes Direcciones Seccionales, para su veriificación.</t>
  </si>
  <si>
    <t>Memorando con los respectivos lineamientos</t>
  </si>
  <si>
    <t>NC-POA 
Subdirección de Gestión de Fiscalización Aduanera.</t>
  </si>
  <si>
    <t>Realizar seguimiento trimestral al cumplimiento del memorando mencionado en la acción 4 de este plan</t>
  </si>
  <si>
    <t>Retroalimentar a las áreas competentes de acuerdo con lo establecido en el procedimiento de Selectividad Aduanera.</t>
  </si>
  <si>
    <t xml:space="preserve">Remitir semestralmente vía correo electrónico a las Subdirecciones de Gestión de Comercio Exterior y Fiscalización Aduanera oficio que contenga la relación del total de declaraciones de importación que después de inspección obtuvieron levante, presuntamente declarando precios por debajo del umbral, como herramienta de análisis. </t>
  </si>
  <si>
    <t xml:space="preserve">Oficio que contenga la relación del total de declaraciones de importación que después de inspección obtuvieron levante, presuntamente declarando precios por debajo del umbral </t>
  </si>
  <si>
    <t xml:space="preserve">INSP. 17-07-00-24-10 
H 3 </t>
  </si>
  <si>
    <t xml:space="preserve"> Hallazgo 3. Fallas en el seguimiento y control a lo establecido en el artículo 21 de la Resolución 064 de 2016, por parte de las unidades aprehensoras de las Direcciones Seccionales de Impuestos y Aduanas de Ipiales, Medellín, Barranquilla y Cartagena
Hallazgo 4. Fallas en la aplicación de la Política de seguridad de la información en el aplicativo Ferrajoli, de acuerdo con lo consignado en la norma ISO 27001 literal A numeral 9.2.3 Gestión de Derechos de Acceso Privilegiado, “Se debe restringir y controlar la asignación y uso de derechos de acceso privilegiado” lo cual indica que, los permisos asignados a usuarios deben corresponder estrictamente a sus funciones desempeñadas y su cargo en la entidad</t>
  </si>
  <si>
    <t>ID del Riesgo de Corrupción :  RFC010 Acción u omisión para adelantar, retardar o manipular la información contenida en las actuaciones administrativas, para favorecimiento propio o de tercero.</t>
  </si>
  <si>
    <t>Solicitar a la Dirección de Gestión Jurídica, Concepto para clarificar el Término de Finalización en la Diligencia de Aprehensión, indicado en la Resolución 064 de 2016.</t>
  </si>
  <si>
    <t>Oficio de solicitud de Concepto</t>
  </si>
  <si>
    <t xml:space="preserve">Socialización del concepto a las Direcciones Seccionales con competencia aduanera, Unidades Aprehensoras y Divisiones de Fiscalización aduaneras </t>
  </si>
  <si>
    <t xml:space="preserve">Correo o comunicación  electronica  </t>
  </si>
  <si>
    <t>Incluir en Planilla N° 3, casillas para el control de los términos del proceso, y, remisión de insumos a la Unidad Penal.</t>
  </si>
  <si>
    <t>Modificar la Planilla N°3</t>
  </si>
  <si>
    <t>Planilla N°3 modificada</t>
  </si>
  <si>
    <t>Verificar en el desarrollo de las Visitas de Autoevaluación, la oportunidad en el envío de las Actas de Aprensión a la Unidad Penal</t>
  </si>
  <si>
    <t>Informe o papel trabajo de la verificación de los tiempos encontrados en la visita de autoevaluación</t>
  </si>
  <si>
    <t xml:space="preserve"> Implementar el SIE de Representación Externa para Unidad Penal, en el cual se generan alertas, con el fin de controlar el tiempo transcurrido entre la recepción por parte de la División de Gestión Jurídica del acta de aprehensión una vez finalizada esta y la formulación de la denuncia penal y demás tiempos transcurridos entre cada una de las actuaciones posteriores. Así mismo, en el sistema se generarán alertas para cuando no se cumpla con la obligación de interponer de manera inmediata la presentación de la denuncia penal en la Fiscalía General de la Nación.</t>
  </si>
  <si>
    <t>Definir los requerimientos funcionales del SIE de Representación Externa para Unidad Penal</t>
  </si>
  <si>
    <t xml:space="preserve">Especificación funcional con los requerimientos del SIE de Representación Externa para Unidad Penal </t>
  </si>
  <si>
    <t>NC-POA 
Subdirección de Gestión de Representación Externa</t>
  </si>
  <si>
    <t>Implementar el SIE de Representación Externa para Unidad Penal.</t>
  </si>
  <si>
    <t xml:space="preserve">Sistema SIE de Representación Externa - Unidad Penal. </t>
  </si>
  <si>
    <t xml:space="preserve">Expedir memorando para implementar en todas las Direcciones seccionales Aduaneras el cuadro de control de insumos en EXCEL implementado por la Coordinación Penal de la Subdirección de Gestión de Representación Externa </t>
  </si>
  <si>
    <t>Socializar a todas las Direcciones seccionales Aduaneras el cuadro de control de insumos en EXCEL implementado por la Coordinación Penal de la Subdirección de Gestión de Representación Externa</t>
  </si>
  <si>
    <t>NC-POA 
Coordinación Penal</t>
  </si>
  <si>
    <t>Realizar seguimiento trimestral al cumplimiento del memorando mencionado en la acción 5 de este plan</t>
  </si>
  <si>
    <t>Seguimiento realizado</t>
  </si>
  <si>
    <t>Revisar y socializar el manual de usuario del aplicativo FERRAJOLI, a fin de que los funcionarios diligencien y actualicen cada uno de los campos con información veraz, oportuna y confiable, mientras se espera la implementación de herramienta SIE Representación Externa.</t>
  </si>
  <si>
    <t>Revisar y socializar el manual de usuario del aplicativo FERRAJOLI</t>
  </si>
  <si>
    <t>Manual de usuario Ferrajoli revisado y socializado</t>
  </si>
  <si>
    <t>Generar cambio de clave cada cuatro meses desde el nivel central, que manejan las Direcciones Seccionales.</t>
  </si>
  <si>
    <t>Generar el cambio de la clave que manejan las Direcciones Seccionales.</t>
  </si>
  <si>
    <t>Cambios de clave</t>
  </si>
  <si>
    <t>Implementar informes en las Direcciones Seccionales que reporten listados de procesos activos y terminados por funcionario a cargo, listado de sentencias condenatorias e IRIS activos y un listado de denuncias con las actuaciones debidamente actualizadas.</t>
  </si>
  <si>
    <t>Informes implementados</t>
  </si>
  <si>
    <t>31/09/2019</t>
  </si>
  <si>
    <t>Evaluación a la Administración de  Riesgos asociados a los procedimientos de Devoluciones y/o Compensaciones y Tráfico Postal y envios urgentes ARC-2016008
H3
Periodo 01/01/2016 al 30/09/2016</t>
  </si>
  <si>
    <t>ARC-2016008</t>
  </si>
  <si>
    <t xml:space="preserve">Hallazgo 3 
Riesgo por la  discrecionalidad y concentración de autoridad o exceso de poder en la verificación de los requisitos de la modalidad de Tráfico Postal y Envíos Urgentes.
En la auditoría realizada al  procedimiento PR-OA-0176, se observó que en el reconocimiento  de la mercancía de los paquetes postales que ingresan por la modalidad de TP y EU, persiste la  discrecionalidad de las actuaciones del funcionario que cumple la labor de reconocedor de carga, en las siguientes situaciones:  El mismo funcionario es el que selecciona y reconoce las guías de las que pasan por el escáner, determina el valor de la mercancía en las propuestas de valor, decide los cambios de modalidad, inmovilizaciones y aprehensión de la mercancía.
Criterio: Lo anterior contraviene lo establecido en el módulo de Control de Planeación y Gestión, componente Administración del Riesgo, elemento Análisis y Valoración del Riesgo del Modelo Estándar de Control Interno MECI 2014.
</t>
  </si>
  <si>
    <t xml:space="preserve">a) No se dispone de un sistema electrónico que seleccione automáticamente las guías que deban ser objeto de reconocimiento.
b) Deficiencias  en el control y autocontrol  del procedimiento.
c) Concentración de funciones en el rol de reconocedor de carga.
d) La utilización de otras fuentes de consulta en Internet para valorar las mercancías, por desactualización de la base datos SAR.
e) Acciones de prevención implementadas han resultado insuficientes  para mitigar los riesgos observados por entes de control.
</t>
  </si>
  <si>
    <t>Levantar conjuntamente la matriz de riesgos del subproceso nivel 1 ingreso de mercancías</t>
  </si>
  <si>
    <t>matriz de riesgos publicada</t>
  </si>
  <si>
    <t>NC-POA 
Coordinador  de Administración y perfilamiento de Riesgos
Subdirector  de Gestión de Comercio Exterior</t>
  </si>
  <si>
    <t>Colocar  a producción el SIE Trafico Postal y Envios de Entrega Rapida</t>
  </si>
  <si>
    <t xml:space="preserve">Pst de entrada a producción del sistema </t>
  </si>
  <si>
    <t xml:space="preserve">NC-POA 
Coordinador  de Dinamica de la Procesos
Sudbirector de Gestión de Tecnologia de la Información y Telecomunicaciones 
Subdirector  de Gestión de Comercio Exterior Reformulada del 14/11/2018 correo No. 100210226-2093 </t>
  </si>
  <si>
    <t>Realizar una  sensibilización semestral a los funcionarios del GIT en donde se consideren los riesgos de corrupción en la entidad, ética profesional y proceso disciplinario.</t>
  </si>
  <si>
    <t>Formato asistencia, presentaciones.</t>
  </si>
  <si>
    <t>NC-POA 
Jefe del GIT Tráfico Postal</t>
  </si>
  <si>
    <t xml:space="preserve">Auditoría a las Garantías Específicas en el Régimen de Importación AGE 201809
H8
Periodo
1/01/2017 al 30/06/2018 </t>
  </si>
  <si>
    <t>AGE 2018009</t>
  </si>
  <si>
    <r>
      <rPr>
        <b/>
        <sz val="12"/>
        <rFont val="Arial"/>
        <family val="2"/>
      </rPr>
      <t>HALLAZGO N°. 8 Inoperatividad del sistema informático electrónico corporativo que soporte la operación de control de garantías.
Nivel Central: Dirección de Gestión de Aduanas - Subdirección de Gestión de Comercio Exterior.</t>
    </r>
    <r>
      <rPr>
        <sz val="12"/>
        <rFont val="Arial"/>
        <family val="2"/>
      </rPr>
      <t xml:space="preserve">
En las visitas realizadas a las Direcciones Seccionales de Aduanas de Bogotá, Cartagena y Barranquilla, se evidenció que no se está utilizando el SIE de garantías y que existen aplicativos locales y herramientas ofimáticas, desarrollados por los funcionarios de las direcciones seccionales, los cuales no soportan de manera adecuada las funciones de aceptación, control, cancelación y seguimiento de las garantías; adicionalmente no cuentan con mecanismos de contingencia, al evidenciar que ante las fallas  presentadas, se generaron atrasos que incidieron en la gestión oportuna de las funciones de control de garantías.
Lo anterior incumple lo establecido en el propósito: Seguridad y Privacidad de la información de la política de Gobierno Digital; la Política de Planeación Institucional de la Dimensión de Direccionamiento Estratégico y Planeación; y la actividad de información y comunicación del Modelo Integrado de Planeación y Gestión MIPG.
</t>
    </r>
  </si>
  <si>
    <t>Falta de implementación y de lineamientos por parte de la Dirección de Gestión de Aduanas para la utilización del SIE de garantías a nivel nacional, que soporte la gestión de los  procedimientos de aceptación, control, cancelación y control de pagos de garantías y la no priorización de soluciones informáticas estratégicas relacionadas con el control de garantías.</t>
  </si>
  <si>
    <t>Entrada a producción del SIE garantías</t>
  </si>
  <si>
    <t>Formato Salida a Producción</t>
  </si>
  <si>
    <t>NC-POA 
Subdirección de Gestión de Tecnología de Información y Telecomunicaciones/
Coordinación para el Apoyo a los Sistemas de Información/
Coordinación de la Dinámica de los Procesos/ 
Subdirección de Gestión de Comercio Exterior</t>
  </si>
  <si>
    <t xml:space="preserve">Auditoría a las Garantías Específicas en el Régimen de Importación AGE 201809
H9
Periodo
1/01/2017 al 30/06/2018 </t>
  </si>
  <si>
    <r>
      <rPr>
        <b/>
        <sz val="12"/>
        <rFont val="Arial"/>
        <family val="2"/>
      </rPr>
      <t>HALLAZGO N°. 9 Conceptos jurídicos y jurisprudencia contradictorios sobre los términos de prescripción para hacer efectivas las garantías.
Nivel Central: Dirección de Gestión de Aduanas - Subdirección de Gestión de Comercio Exterior.</t>
    </r>
    <r>
      <rPr>
        <sz val="12"/>
        <rFont val="Arial"/>
        <family val="2"/>
      </rPr>
      <t xml:space="preserve">
En las visitas realizadas a las Direcciones Seccionales de Aduanas de Bogotá, Cartagena y Barranquilla, se evidenció que existen diferentes criterios para realizar el control de los pagos de cuotas en la modalidad de importación temporal a largo plazo, al aplicar la Sentencia 76001-23-31-000-2006-03681-01 del Consejo de Estado del 31 de octubre de 2013, la cual estableció, entre otras, que: “la póliza se constituye con el fin de amparar el cumplimiento del régimen en su integralidad…..” advirtiendo que puede hacerse efectivo el cobro de la obligación incumplida en cualquier momento, desde el inicio hasta la finalización del régimen, lo anterior, en contravía con lo establecido en el artículo 1081 del Código de Comercio y del concepto emitido por la Subdirección de Gestión de Normativa y Doctrina con oficio 022226 del 5/08/2015,  en los cuales se establece que el término de los dos años, para que opere la prescripción de la garantía, se contabilizan desde el primer incumplimiento. 
Lo anterior incumple el artículo 1081 del Código de Comercio; concepto N° 022226 del 5/08/2015 emitido por la Subdirección de Gestión de Normativa y Doctrina; actividad No. 4 del Procedimiento PR-OA-0201 “Control de pagos modalidad de largo plazo”; numeral 4.2 del Procedimiento PR-OA-0200 “Control y Cancelación de Garantías” y actividad de monitoreo y supervisión continua del Modelo Integrado de Planeación y Gestión MIPG.
</t>
    </r>
  </si>
  <si>
    <t xml:space="preserve">Falta de unificación de lineamientos por parte del responsable del proceso, relacionados con el control de pago de cuotas, falta de estandarización de los procedimientos y de comunicación entre los responsables del proceso y las áreas ejecutoras.
</t>
  </si>
  <si>
    <t>Socializar con la Direcciones Seccionales el concepto emitido por ola Subdirección de Gestión Normativa y Doctrina  frente al control de pago de las cuotas de las importaciones temporales a largo plazo</t>
  </si>
  <si>
    <t>Oficio de socialización del concepto emitido.</t>
  </si>
  <si>
    <t>NC-POA 
SUBDIRECCIÓN DE GESTIÓN DE COMERCIO EXTERIOR</t>
  </si>
  <si>
    <t>Evaluación a la Administración de  Riesgos asociados a los procedimientos de Devoluciones y/o Compensaciones y Tráfico Postal y envios urgentes
H6
Periodo 01/01/2016 al 30/09/2016</t>
  </si>
  <si>
    <t xml:space="preserve">Hallazgo 6 
Falta de oportunidad en la incorporación de las novedades del reconocimiento de mercancías en el Sistema MUISCA Carga–Importaciones. 
En la verificación de las actas de hechos de reconocimiento, se observó que persiste el atraso en la incorporación de la información sobre cambios de modalidad y propuestas de valor, en el sistema Muisca Carga – Importaciones, de 6.070 Actas de Hechos de Reconocimiento de Mercancías, correspondientes al periodo 1 de enero a 30 de septiembre del año 2016.  
Criterio: Se incumple con la actividad 18 del procedimiento PR-OA-0176 y el Módulo Eje Transversal Información y Comunicación, componente Información y Comunicación, elemento Información y Comunicación Interna y Externa del Modelo Estándar de Control Interno MECI 2014.
</t>
  </si>
  <si>
    <t xml:space="preserve">a) Complejidad en la operatividad del sistema MUISCA Carga - Importaciones, para incluir los cambios de modalidad y las propuestas de valor en el formato 1154.
b) Dificultad en la accesibilidad y falta de una interface en el Sistema MUISCA Carga – Importaciones, que permita registrar la información de las novedades Actas de Reconocimiento directamente al formato 1154. 
</t>
  </si>
  <si>
    <t>Fortalecer  las brigadas de  actualización  periodica de la información de las actas de hechos para 2016.           Asignar  funcionarios que incorporen la información nueva.</t>
  </si>
  <si>
    <t>actas de diligencia actualizadas en el sistema MUISCA años 2016</t>
  </si>
  <si>
    <t xml:space="preserve">ABOG-POA 
Jefe División de Gestión de Carga - y Jefe del GIT Tráfico Postal Reformulada del 14/11/2018 correo No. 100210226-2093 </t>
  </si>
  <si>
    <t xml:space="preserve">
Realizar seguimiento mensual de la digitación para evaluar avances y diseñar estrategias de acuerdo a resultados.</t>
  </si>
  <si>
    <t>Actas de Hechos de Reconocimiento actualizadas en el sistema MUISCA años 2016</t>
  </si>
  <si>
    <t xml:space="preserve">ABOG-POA 
Jefe División de Gestión de Carga -  y Jefe del GIT Tráfico Postal y Envíos Urgentes Reformulada del 14/11/2018 correo No. 100210226-2093 </t>
  </si>
  <si>
    <t xml:space="preserve">Auditoría a las Garantías Específicas en el Régimen de Importación AGE 201809
H3
Periodo
1/01/2017 al 30/06/2018 </t>
  </si>
  <si>
    <r>
      <rPr>
        <b/>
        <sz val="12"/>
        <rFont val="Arial"/>
        <family val="2"/>
      </rPr>
      <t xml:space="preserve">HALLAZGO N°. 3 Deficiencias en aceptación, control y cancelación de garantías. </t>
    </r>
    <r>
      <rPr>
        <sz val="12"/>
        <rFont val="Arial"/>
        <family val="2"/>
      </rPr>
      <t xml:space="preserve">
</t>
    </r>
    <r>
      <rPr>
        <b/>
        <sz val="12"/>
        <rFont val="Arial"/>
        <family val="2"/>
      </rPr>
      <t>- Dirección Seccional de Aduanas de Bogotá.</t>
    </r>
    <r>
      <rPr>
        <sz val="12"/>
        <rFont val="Arial"/>
        <family val="2"/>
      </rPr>
      <t xml:space="preserve">
Al revisar 39 diligencias de las modalidades de importación temporal a corto y largo plazo, se evidenciaron las siguientes situaciones relacionadas con la aceptación, control y cancelación de las garantías, así: 
Aceptación
a. Deficiencias en la aceptación de las garantías, al verificar el valor asegurado, éstas se constituyeron por un porcentaje del 100% del valor de los tributos aduaneros, cuando correspondía al 150% de los mismos, por tratarse de importaciones temporales a corto plazo que gozaban de exención parcial de los tributos aduaneros. Se citan las siguientes diligencias: CP 146/2017, CP 2482/2016, CP 156/2017 y CP 807/2017, en los dos últimos casos, con ocasión a la autorización del plazo mayor la garantía se ajustó al 150%.
b. No se han realizado solicitudes de asignación de roles de Registro Único Empresarial o Social (RUES) para los funcionarios que realizan labores de aceptación de garantías.
</t>
    </r>
    <r>
      <rPr>
        <b/>
        <sz val="12"/>
        <rFont val="Arial"/>
        <family val="2"/>
      </rPr>
      <t>Control:</t>
    </r>
    <r>
      <rPr>
        <sz val="12"/>
        <rFont val="Arial"/>
        <family val="2"/>
      </rPr>
      <t xml:space="preserve">
Se evidenciaron deficiencias en el control de la finalización del régimen en la modalidad de importación temporal a corto plazo para reexportación en el mismo estado, observando el envío de requerimientos improcedentes al declarante por presunto incumplimiento del régimen, estando vigente la garantía, por cuanto el régimen gozaba de prórroga o plazo mayor debidamente autorizado.  Se citan las diligencias N°. 1344/2016 y 11/2018.
</t>
    </r>
    <r>
      <rPr>
        <b/>
        <sz val="12"/>
        <rFont val="Arial"/>
        <family val="2"/>
      </rPr>
      <t>Cancelación</t>
    </r>
    <r>
      <rPr>
        <sz val="12"/>
        <rFont val="Arial"/>
        <family val="2"/>
      </rPr>
      <t xml:space="preserve">
Se establecieron retardos para la cancelación de garantías una vez se ha finalizado la modalidad de importación de CP, que oscilan entre 45 y 180 días, lo que afecta el estado del inventario de las mismas, así como los términos de entrega de las garantías originales al importador, declarante y compañía de seguros, con la consecuente responsabilidad de custodia del título valor, en las diligencias: CP N° 1441/2016, CP 2262/2016, CP 2482/2016, CP 412/2017, CP 56/2017, CP 156/2017.
</t>
    </r>
    <r>
      <rPr>
        <b/>
        <sz val="12"/>
        <rFont val="Arial"/>
        <family val="2"/>
      </rPr>
      <t>- Dirección Seccional de Aduanas de Barranquilla.</t>
    </r>
    <r>
      <rPr>
        <sz val="12"/>
        <rFont val="Arial"/>
        <family val="2"/>
      </rPr>
      <t xml:space="preserve">
En una muestra de 6 garantías originales de corto y largo plazo, que reposan en la caja fuerte con auto de cancelación, se evidenció que, en tres de ellas, la Agencia de Aduanas solicitó oportunamente la devolución de la garantía, sin embargo, a la fecha de la auditoría (2/11/2018), no se ha realizado la gestión de entrega de las siguientes pólizas, superando el término de los dos años que contempla el procedimiento:
- 1475054-1 Auto cancelación 283 del 13/07/2016.
- 85 43 101001521 Auto cancelación 505 del 31/08/2015
- 24DL007650 Auto cancelación 304 del 25/06/2015; 
Con lo anterior se incumple el inciso 5 del artículo 147 del Decreto 2685 de 1999; inciso 1 del artículo 502 de la resolución 4240/2000; actividad 7 del Procedimiento PR-OA-0199 “Aceptación de Garantías”; numeral 3.3 y anexo 1 del Instructivo IN–OA- 0146 “Requisitos para la Aceptación de Garantías por Modalidad”; el numeral 4.3 y las actividades 2 a 8, 20 y 21 del Procedimiento PR-OA-0200 “Control y Cancelación de Garantías”; las Actividades de Control y Monitoreo y Supervisión Continua del Modelo Integrado de Planeación y Gestión MIPG. 
</t>
    </r>
  </si>
  <si>
    <t xml:space="preserve">Falta de unidad de criterio en la aplicación de lineamientos, deficiencia en el control de la aceptación de garantías, falta de términos en el procedimiento para la cancelación de la garantía; desarticulación e insuficiente comunicación entre las dependencias que proveen insumos para el procedimiento, falta de control y depuración del inventario general de las garantías.  
</t>
  </si>
  <si>
    <t>Realizar una reunión con el fin de aclarar aspectos relacionados con la aceptación de garantías de importaciones temporales que gozan de exención parcial de tributos tributos aduaneros.</t>
  </si>
  <si>
    <t>Lista de asistencia</t>
  </si>
  <si>
    <t>ABOG-POA 
Dirección Seccional de Aduanas de Bogotá:    GIT Control de Garantías</t>
  </si>
  <si>
    <t>Realizar la solicitudes de asignación de roles de Registro Único Empresarial o Social (RUES) para los funcionarios que realizan labores de aceptación de garantías.</t>
  </si>
  <si>
    <t>Actualizar los procedimiento: PR-OA - 0200 Control y Cancelación de Garantías, PR-OA-0199 Aceptación de Garantías</t>
  </si>
  <si>
    <t>ABOG-NC-POA 
Subdirección de Gestión de Comercio Exterior</t>
  </si>
  <si>
    <t>Actualizar el Instructivo IN-OA- 146 Requisitos para la aceptación de garantías por modalidad</t>
  </si>
  <si>
    <t xml:space="preserve">Instructivo actualizado </t>
  </si>
  <si>
    <t xml:space="preserve">Auditoría a las Garantías Específicas en el Régimen de Importación AGE 201809
H4
Periodo
1/01/2017 al 30/06/2018 </t>
  </si>
  <si>
    <r>
      <rPr>
        <b/>
        <sz val="12"/>
        <rFont val="Arial"/>
        <family val="2"/>
      </rPr>
      <t>HALLAZGO N°. 4 Deficiencias en la gestión documental del contenido de las diligencias.</t>
    </r>
    <r>
      <rPr>
        <sz val="12"/>
        <rFont val="Arial"/>
        <family val="2"/>
      </rPr>
      <t xml:space="preserve">
</t>
    </r>
    <r>
      <rPr>
        <b/>
        <sz val="12"/>
        <rFont val="Arial"/>
        <family val="2"/>
      </rPr>
      <t>Dirección Seccional de Aduanas de Bogotá.</t>
    </r>
    <r>
      <rPr>
        <sz val="12"/>
        <rFont val="Arial"/>
        <family val="2"/>
      </rPr>
      <t xml:space="preserve">
Verificadas 47 diligencias de corto y largo plazo se evidenciaron las siguientes deficiencias en la gestión documental, así:
a) En 15 diligencias, se observa falta de foliación, sin orden cronológico, documentos repetidos y hoja de ruta incompleta: 139/2017,168/2017, 161/2017, 1046/2017, 584/2017, 1345/2016, 84/2017, 219/2017, 1344/2016, 1844/2016, 346 /2017, 964/2017, 726/2017, 916/2017 y 977/2017. 
b) En 11 diligencias, se observó falta de algunos de los siguientes soportes: recibos de pago de la póliza o constancia de paz y salvo, certificado de existencia y representación legal, fotocopias de las cédulas de ciudadanía de los representantes del importador y de la compañía aseguradora, certificado de la Superintendencia Financiera de Colombia y declaraciones de importación: 574/2017, 584/2017, 673/2017, 161/2017, 11/2018, 84/2017, 219/2017, 346/2017, 977-2017, 1344/2016 y 1844/2016.
c) En los libros radicadores de "Trámite usuarios GIT Control Garantías 2017" y “GIT Control Garantías Aceptación 2017-2018", no obra acta o registro de inicio y de cierre de cada vigencia, numeración por tomo, se encuentran espacios en blanco, sin fechas en algunos casos, firmas ilegibles, tachones, registros a lápiz y sin cronología.
Con lo anterior se incumple el principio de la calidad de la información contenido en el artículo 3 de la Ley 1712 del 2014; las actividades: 9 del Procedimiento PR-OA-0199 “Aceptación de Garantías”; 14 del Procedimiento PR-OA-0200 “Control y Cancelación de Garantías”; el Procedimiento PR-FI-0163 “Organización de Documentos en Dependencias de la UAE-DIAN”, y el Instructivo IN-FI-0132 “Organización de Unidades Documentales en Dependencias de la UAE-DIAN.”
</t>
    </r>
  </si>
  <si>
    <t xml:space="preserve">Insuficiencia en la implementación de controles del sistema de gestión documental, falta de supervisión y autoevaluación con respecto a los lineamientos establecidos en materia de gestión documental.
</t>
  </si>
  <si>
    <t>Impartir lineamiento sobre la correcta gestión documental de las garantías, de acuerdo a los procedimientos establecidos para tal fin.</t>
  </si>
  <si>
    <t>Documento de lineamientos internos</t>
  </si>
  <si>
    <t xml:space="preserve">Auditoría a las Garantías Específicas en el Régimen de Importación AGE 201809
H5
Periodo
1/01/2017 al 30/06/2018 </t>
  </si>
  <si>
    <r>
      <rPr>
        <b/>
        <sz val="12"/>
        <rFont val="Arial"/>
        <family val="2"/>
      </rPr>
      <t>HALLAZGO N°. 5  Deficiencias en el control del archivo, custodia y seguridad de las pólizas originales.</t>
    </r>
    <r>
      <rPr>
        <sz val="12"/>
        <rFont val="Arial"/>
        <family val="2"/>
      </rPr>
      <t xml:space="preserve">
</t>
    </r>
    <r>
      <rPr>
        <b/>
        <sz val="12"/>
        <rFont val="Arial"/>
        <family val="2"/>
      </rPr>
      <t xml:space="preserve">
Dirección Seccional de Aduanas de Bogotá.</t>
    </r>
    <r>
      <rPr>
        <sz val="12"/>
        <rFont val="Arial"/>
        <family val="2"/>
      </rPr>
      <t xml:space="preserve">
a) Se evidenció que no hay medidas de seguridad adecuadas para el manejo de las garantías originales, la llave del cuarto de custodia donde se archivan los originales de las pólizas está disponible para los funcionarios responsables sin un mecanismo de control, adicionalmente se pierde la cadena de custodia cuando el título valor pasa del controlador al cancelador.
b) Ante situaciones administrativas de los funcionarios controladores, no se tienen establecidos protocolos de seguridad frente al inventario de garantías. 
c) En el traslado de garantías originales a las Direcciones Seccionales de Impuestos de Grandes Contribuyentes y de Bogotá, se evidenció que en el 50% de los autos comisorios proferidos para este fin, no se identificó el número de la póliza entregada.
Con lo anterior, se incumple el principio de la calidad de la información, contenido en el artículo 3 de la ley 1712 del 2014; numeral 4.2 del Procedimiento “Aceptación de Garantías” PR-OA-0199 y la actividad de monitoreo y supervisión continua del Modelo Integrado de Planeación y Gestión MIPG. 
</t>
    </r>
  </si>
  <si>
    <t xml:space="preserve">Ausencia de lineamientos de seguridad en el manejo de títulos valores y transferencia de la cadena de custodia, inadecuada utilización del mecanismo de control para la entrega de pólizas: </t>
  </si>
  <si>
    <t>Gestionar ante el área administrativa y Financiera, la posibilidad de disponer de un lugar que cuento con las condiciones adecuadas de seguridad, para el manejo y custoria de las garantías.</t>
  </si>
  <si>
    <t>ABOG-POA 
Dirección Seccional de Aduanas de Bogotá:    Jefe División de Gestión de Operación Aduanera</t>
  </si>
  <si>
    <t>Impartir lineamientos sobre la correcta remisión de garantías originales a las áreas de cobranzas.</t>
  </si>
  <si>
    <t xml:space="preserve">Auditoría a las Garantías Específicas en el Régimen de Importación AGE 201809
H6
Periodo
1/01/2017 al 30/06/2018 </t>
  </si>
  <si>
    <r>
      <rPr>
        <b/>
        <sz val="12"/>
        <rFont val="Arial"/>
        <family val="2"/>
      </rPr>
      <t>HALLAZGO N°. 6 Deficiencia en la gestión de las pólizas originales. 
Dirección Seccional de Aduanas de Cartagena.</t>
    </r>
    <r>
      <rPr>
        <sz val="12"/>
        <rFont val="Arial"/>
        <family val="2"/>
      </rPr>
      <t xml:space="preserve">
Verificada la custodia y seguridad de las garantías, se estableció la existencia de 1.332 pólizas originales, correspondientes a las vigencias 1999 a 2015, evidenciando que no tienen relacionada la diligencia de aceptación de la garantía, lo que dificulta determinar el estado de las pólizas, si están en trámite, en proceso sancionatorio, de cancelación o pendientes de devolución.
Con lo anterior se incumple el principio de la calidad de la información, contenido en el artículo 3 de la Ley 1712 de 2014; numeral 4.2 archivo de garantías y la actividad 9 del Procedimiento PR-OA-0199 “Aceptación de Garantías”; numeral 4.1. archivo de garantías del Procedimiento PR-OA-0200 “Control y Cancelación de Garantías” y la actividad de monitoreo y supervisión continua del Modelo Integrado de Planeación y Gestión MIPG.
</t>
    </r>
  </si>
  <si>
    <t xml:space="preserve">Falta de integralidad, confiabilidad y gestión institucional sobre los títulos valores que respaldan la modalidad de importación, falta de control de la cancelación de las garantías por cumplimiento del régimen, remisión a las áreas competentes para el inicio del proceso sancionatorio o para efectividad de la garantía.  
</t>
  </si>
  <si>
    <t>Verificar el estado actual de las garantías en custodia de la Dirección Seccional, con el fin de actualizar el mecanismos de control de garantías.</t>
  </si>
  <si>
    <t>mecanismo de control actualizado</t>
  </si>
  <si>
    <t>ACAR-POA 
Dirección Seccional De Aduanas De Cartagena Division de Gestion de la Operación Aduanera- Coordinacion grupo informal de control de garantias</t>
  </si>
  <si>
    <t xml:space="preserve">Auditoría a las Garantías Específicas en el Régimen de Importación AGE 201809
H7
Periodo
1/01/2017 al 30/06/2018 </t>
  </si>
  <si>
    <r>
      <rPr>
        <b/>
        <sz val="12"/>
        <rFont val="Arial"/>
        <family val="2"/>
      </rPr>
      <t>HALLAZGO N°. 7</t>
    </r>
    <r>
      <rPr>
        <sz val="12"/>
        <rFont val="Arial"/>
        <family val="2"/>
      </rPr>
      <t xml:space="preserve"> Prescripción de la póliza e inoportunidad en la remisión de las garantías originales de largo y corto plazo a cobranzas. (D)
En la revisión del inventario de pólizas originales se encontraron 257 de corto y largo plazo que presentan inoportunidad en la remisión a cobranzas, de éstas se verificaron 13 in situ y 244 con información remitida por el despacho de la Dirección Seccional mediante correo electrónico del 29/10/2018, observando 74 pólizas prescritas y 29 que no tienen información relacionada que permita inferir el estado de la póliza. (Ver anexo N° 1).
Lo anterior incumple lo establecido en los principios de celeridad, economía, eficacia y eficiencia contemplados en el artículo 3 de la Ley 489 de 1998, en concordancia con el artículo 3 del Código de Procedimiento Administrativo y de lo Contencioso Administrativo CPACA; artículo 1081 del Código de Comercio; los artículos 530 y 531 de la Resolución 4240 de 2000; las actividades 13 y 14 del Procedimiento PR-OA-0200 “Control y Cancelación de Garantías”; 18 y 19 del Procedimiento PR-OA-0201 “Control de Pagos Modalidad de Largo Plazo” y la actividad de monitoreo y supervisión continua del Modelo Integrado de Planeación y Gestión MIPG.
</t>
    </r>
  </si>
  <si>
    <t xml:space="preserve">Inoportunidad en la remisión a las áreas competentes para el inicio del proceso sancionatorio o para la efectividad de la garantía; falta de términos en el procedimiento para el envío de la garantía al proceso de cobro. </t>
  </si>
  <si>
    <t>Mantener actualizado el mecanismo de control que permita la generación de alertas frente a la remisión de garantías a las áreas competentes para el inicio del proceso sancionatorio o para la efectividad de las mismas.</t>
  </si>
  <si>
    <t xml:space="preserve">ACAR-POA 
 Jefe  grupo informal de control de garantias -  Dirección Seccional de Aduanas de Cartagena
</t>
  </si>
  <si>
    <t xml:space="preserve">Remitir  las garantías que actualmente se encuentran en custodia del grupo de garantias y cuyo acto administrativo de incumplimiento y efectividad de la garantia se encuentra debidamente ejecutoriado. </t>
  </si>
  <si>
    <t>Relación de oficios enviados</t>
  </si>
  <si>
    <t xml:space="preserve">ACAR-POA 
Jefe Jefe  grupo informal de control de garantias -  Dirección Seccional de Aduanas de Cartagena
</t>
  </si>
  <si>
    <t xml:space="preserve">Auditoría Especial de Seguimiento a la Disposición de Mercancías   
H1
Periodo 
01/07/2016 al 31/08/2017 </t>
  </si>
  <si>
    <t>ADM 2017016</t>
  </si>
  <si>
    <r>
      <rPr>
        <b/>
        <sz val="12"/>
        <rFont val="Arial"/>
        <family val="2"/>
      </rPr>
      <t>Deficiencias en el Control para el Reporte de las Mercancías en Abandono por parte de la División de Gestión de Operación Aduanera</t>
    </r>
    <r>
      <rPr>
        <sz val="12"/>
        <rFont val="Arial"/>
        <family val="2"/>
      </rPr>
      <t xml:space="preserve">.
Analizados los documentos de la mercancía en abandono que envía la División de Gestión de Operación Aduanera al GIT de Comercialización, se evidenció que se presenta duplicidad en la relación de estas mercancías, en los siguientes casos:
1) B/L PRO0004455 y B/L PRO0004607: Fueron comunicados mediante Resolución No.1200 y 1201   del 9 de noviembre de 2016 respectivamente, como abandono voluntario y nuevamente con oficio No. 002 del 4 de enero de 2017 como abandono legal; éstas mercancías ya habían sido destruidas de acuerdo a la Resolución de No. 1362 del 23 de diciembre de 2016 en la cual se ordena la destrucción abreviada.
2) B/L 7310-0455-610.024: Fue comunicado mediante Resolución No. 1244 del 23 de noviembre de 2016, como abandono voluntario y nuevamente con oficio No. 003 del 10 enero de 2017 como abandono legal; ésta mercancía fue destruida de acuerdo a la Resolución de No. 182 del 13 de marzo de 2017 en la cual se ordena la destrucción abreviada.
De otra parte, revisados los oficios de reporte de mercancía en abandono que envía la División de Gestión   de Operación Aduanera al GIT de Comercialización, se observó que sustentan el oficio con el inciso 2 del artículo 14 de la Resolución 42 de 2016 y el articulo 3 del Decreto 390 de 2016, que hacen referencia a la destrucción inmediata de mercancía en abandono, evidenciándose que la relación de las mercancías que contienen estos oficios, no siempre son para destruir de forma inmediata.
Estas situaciones evidencian inconsistencias en los soportes que respaldan las decisiones administrativas mediante las cuales se disponen las mercancías declaradas en abandono y representan un riesgo frente al cumplimiento del marco normativo contenido en el artículo 13 y 14 de la Resolución 42 del 13 de mayo de 2016.
</t>
    </r>
  </si>
  <si>
    <t>Lo anterior se genera por la falta de control por parte de la División de Gestión de Operación Aduanera de la DSIA de Buenaventura, para garantizar que la información que se reporta al GIT de Comercialización sea confiable.</t>
  </si>
  <si>
    <t xml:space="preserve">1. El grupo de abandonos realizará cruce mensual de información en el momento de emitirse la resolución de abandonos voluntarios con la base de abandonos legal que maneja el grupo, para evitar la duplicidad.                             </t>
  </si>
  <si>
    <t>Informe del cruce de información</t>
  </si>
  <si>
    <t>IABUE-POA 
Jefe de la División de Operación Aduanera</t>
  </si>
  <si>
    <t xml:space="preserve"> 2. Se incluirá en el reporto de Abandonos la normatividad vigente de los abandonos.                                                                                                                          </t>
  </si>
  <si>
    <t>copia de los reportes de abandonos con la normatividad vigente</t>
  </si>
  <si>
    <t>3. Se socializarán nuevamente los procedimientos PR-OA-0212 Y PR-OA-0213</t>
  </si>
  <si>
    <t xml:space="preserve">Lista de asistencia de la socialización     </t>
  </si>
  <si>
    <t xml:space="preserve">Auditoría a las Garantías Específicas en el Régimen de Importación AGE 201809
H1
Periodo
1/01/2017 al 30/06/2018 </t>
  </si>
  <si>
    <r>
      <rPr>
        <b/>
        <sz val="12"/>
        <rFont val="Arial"/>
        <family val="2"/>
      </rPr>
      <t>HALLAZGO N° 1: Falta de control en el pago de cuotas en la modalidad de importación temporal para reexportación en el mismo estado a largo plazo (LP).</t>
    </r>
    <r>
      <rPr>
        <sz val="12"/>
        <rFont val="Arial"/>
        <family val="2"/>
      </rPr>
      <t xml:space="preserve">
</t>
    </r>
    <r>
      <rPr>
        <b/>
        <sz val="12"/>
        <rFont val="Arial"/>
        <family val="2"/>
      </rPr>
      <t xml:space="preserve">
- Dirección Seccional de Aduanas de Bogotá</t>
    </r>
    <r>
      <rPr>
        <sz val="12"/>
        <rFont val="Arial"/>
        <family val="2"/>
      </rPr>
      <t xml:space="preserve">
Verificada una muestra de 8 diligencias de la modalidad de importación temporal para reexportación en el mismo estado a largo plazo, se evidenció, en la N° 29/2014 incumplimiento por el importador en el pago de las cuotas 3 a la 8, registrando hasta 409 días de retardo, sin que el GIT de Garantías hubiera remitido la diligencia al Proceso de Fiscalización y Liquidación, para ordenar el incumplimiento y expedir el acto administrativo decisorio que declare la efectividad de la garantía, o la declaratoria del incumplimiento de la modalidad.  Situaciones similares se observaron en las diligencias N° 66/2013, 179/2012 y 169/2013. 
</t>
    </r>
    <r>
      <rPr>
        <b/>
        <sz val="12"/>
        <rFont val="Arial"/>
        <family val="2"/>
      </rPr>
      <t xml:space="preserve">- Dirección Seccional de Aduanas de Cartagena </t>
    </r>
    <r>
      <rPr>
        <sz val="12"/>
        <rFont val="Arial"/>
        <family val="2"/>
      </rPr>
      <t xml:space="preserve">
Verificada una muestra de 22 diligencias de la modalidad de importación temporal para reexportación en el mismo estado a largo plazo, se evidenció inoportunidad en el control del pago de cuotas en las siguientes 6 diligencias:
• En la 631/2013, se presentó extemporaneidad en 9 de las 10 cuotas; con requerimiento de información No. 1198 del 04/04/2016 se solicitó al importador acreditar los recibos de pago de las cuotas 1 a 5, dos años después del vencimiento de la primera cuota.
• En la 3440/2012, se presentó incumplimiento de las cuotas 2 a 5; con requerimiento de información No. 3145 del 16/09/2015, se remitió a Fiscalización para el inicio del proceso sancionatorio, dos años después del vencimiento de la segunda cuota.
• En la 1444/2012, se presentó incumplimiento de las cuotas 3 a la 10, con requerimiento de información No. 3149 del 16/09/2015, se solicitó al importador acreditar el pago de las cuotas 3 a 5 y con el No. 1475 del 01/06/2017 para las cuotas 6 a 10 y la finalización del régimen, un año y medio después del vencimiento de la segunda cuota. 
• En la 793/2013, se presentó incumplimiento de la cuota 3 a la 10, con requerimiento de información No. 2446 del 18/07/2016, se solicitó al importador acreditar el pago de las cuotas 3 a 5 y con el No. 1013 del 19/04/2017 para las cuotas 6 a 10 y la finalización del régimen, dos años y medio después del vencimiento de la segunda cuota.
• En la 1624/2012, se presentó incumplimiento de las cuotas 2 a la 10, con requerimiento de información No. 2502 del 1/07/2016, se solicitó al importador acreditar el pago de las cuotas 2 a 5, con el No. 1585 del 8/06/2017 para las cuotas 6 a 10 y la finalización del régimen, cuatro años después del vencimiento de la segunda cuota.
• En la 3364/2012, se presentó incumplimiento de las cuotas 2 a la 10, con requerimiento de información No. 3474 del 13 diciembre de 2017, se solicitó al importador acreditar el pago de las cuotas 2 a la 10 y la finalización del régimen, cuatro años y medio después del vencimiento de la segunda cuota.
</t>
    </r>
    <r>
      <rPr>
        <b/>
        <sz val="12"/>
        <rFont val="Arial"/>
        <family val="2"/>
      </rPr>
      <t xml:space="preserve">
- Dirección Seccional de Aduanas de Barranquilla</t>
    </r>
    <r>
      <rPr>
        <sz val="12"/>
        <rFont val="Arial"/>
        <family val="2"/>
      </rPr>
      <t xml:space="preserve">
Verificada una muestra de 27 diligencias de la modalidad de importación temporal para reexportación en el mismo estado a largo plazo, se evidenciaron las siguientes situaciones:
En la 528/2014 incumplimiento en el pago de las cuotas 2 a 8, por cuanto no se reportó a la Compañía Aseguradora el siniestro dentro de los 2 años del incumplimiento.
En la 802/2013 se observó extemporaneidad en el pago de la cuota 1 de 82 días, liquidando intereses moratorios, mas no la sanción 5% y en la cuota 9 de 25 días, sin liquidar intereses moratorios, ni sanción. 
En la 373/2016 se observó extemporaneidad en el pago de la cuota 1 de 77 días, el importador pagó la cuota con intereses moratorios, pero no liquidó la sanción del 5%.
En la 107/2013 se observó incumplimiento en el pago de las cuotas 7 y 10, sin que obre reporte del siniestro a la Compañía Aseguradora, dentro de los dos años del incumplimiento; en cuanto a la cuota 10, el requerimiento al importador se surtió 120 días después de vencido el término del pago.
En la 475/2016 se observó extemporaneidad entre 6 y 9 meses en el pago de las cuotas 1 a 3, adicionalmente no se evidenció el envío del requerimiento de información al importador por el incumplimiento.
En la 802/2013, para las cuotas 1 y 9 no se envió el requerimiento de información solicitando la acreditación del pago de los intereses y sanciones no liquidados, con ocasión de la extemporaneidad en el pago de las mismas. 
Con lo anterior se incumplen los principios de la función administrativa consagrados en  el artículo 209 de la Constitución Política y en el artículo 3 de la Ley 489 de 1998 relacionados con eficacia, economía, celeridad y eficiencia; el artículo 1081 del Código de Comercio; artículo 502 del Decreto 390 de 2016; parágrafo del artículo 147, inciso 1 y 3 del artículo 150 del Decreto 2685/1999; artículo 530 de la Resolución 4240/2000; las actividades 4, 5, 6, 7, 10 y 12 del Procedimiento PR-OA-0201 “Control de Pagos Modalidad de Largo Plazo”; Concepto No. 022226 del 5/08/2015 de la Subdirección de Gestión de Normativa y Doctrina y la actividad de Monitoreo y Supervisión de la Dimensión Control Interno del MIPG. 
</t>
    </r>
  </si>
  <si>
    <t xml:space="preserve">Deficiencias en la aplicación del mecanismo de seguimiento para el control de pago de cuotas y no contar con un sistema de información corporativo que permita generar reportes con alertas de control para la gestión de los pagos. 
</t>
  </si>
  <si>
    <t>Realizar una socializalización y retroalimentación al procedimiento PR-OA-0201 y a la Matriz de Riesgos del procedimmiento de Garantias a los funcionarios del Grupo Garantías, en las tres direcciones seccionales.</t>
  </si>
  <si>
    <t xml:space="preserve">Lista de asistencia </t>
  </si>
  <si>
    <t xml:space="preserve">ABAR-ACAR-ABOG-POA 
Jefe GIT Control de Garantías - Dirección Seccional de Aduanas de Barranquilla
Jefe  grupo informal de control de garantias- Dirección Seccional de Aduanas de Cartagena
Jefe GIT Control de Garantías - Dirección Seccional de Aduanas de Bogotá </t>
  </si>
  <si>
    <t>Mantener actualizado el mecanismo de control de pagos de garantías a largo plazo,  que permita realizar el control del vencimiento de las cuotas de todas las diligencias, con generación de alertas sobre vencimientos de cuotas,  en las tres direcciones seccionales.</t>
  </si>
  <si>
    <t xml:space="preserve">
Efectuar control aleatorio a los presuntos incumplimientos en el pago de la cuota, verificando al menos cinco oficios mensuales en las tres direcciones seccionales, de acuerdo al procedimiento PR-OA-0201 Actividades 10 a 16</t>
  </si>
  <si>
    <t>Reporte de verificación efectuada</t>
  </si>
  <si>
    <t xml:space="preserve">ABAR-ACAR-ABOG-POA 
Jefe GIT Control de Garantías - Dirección Seccional de Aduanas de Barranquilla
Jefe  grupo informal de control de garantias- Dirección Seccional de Aduanas de Cartagena
Jefe GIT Control de Garantías - Dirección Seccional de Aduanas de Bogotá 
</t>
  </si>
  <si>
    <t xml:space="preserve">Auditoría a las Garantías Específicas en el Régimen de Importación AGE 201809
H2
Periodo
1/01/2017 al 30/06/2018 </t>
  </si>
  <si>
    <t xml:space="preserve">HALLAZGO N° 2 Inoportunidad en el envío de las diligencias de garantías de corto y largo plazo, para el inicio del proceso sancionatorio y de los oficios recordatorios.
- Dirección Seccional de Aduanas de Bogotá
Se evidenciaron demoras entre 6 y 8 meses en el envío de diligencias por el GIT de Garantías a la División de Gestión de Fiscalización Aduanera, hecho que incide en la disminución de los términos con los que cuenta el área para adelantar el proceso sancionatorio, incrementando el riesgo de vencimiento de términos y por ende de prescripción de la garantía, así:
En la diligencia N°. 494/2017, la definición del régimen fue el 11/09/2017 y se remitió a Fiscalización con oficio Nro.  847 del 13/03/2018, 6 meses después de finalizado.
En la diligencia N°. 228/2017, la definición del régimen fue el 03/08/2017 y se remitió a Fiscalización con oficio Nro. 1171 del 16/04/2018, 8 meses después de finalizado.
En la diligencia N°. 219/2017, la definición del régimen fue el 31/07/2017, y se remitió a Fiscalización con oficio Nro.1169 del 16/04/2018, 8 meses y medio después de finalizado.
Respecto de la oportunidad en el envío de oficios recordatorios por parte del GIT de Garantías a la División de Gestión de Fiscalización, para prevenir la ocurrencia de la caducidad de la acción sancionatoria de 2 años, en una muestra aleatoria de 5 diligencias, se observó que, en 4 de ellas, se remitieron entre 15 días y 5 meses de vencido el mencionado término.
Lo anterior se observó en las pólizas N°: 1246854-3; 2143101 0119840809951-3; 2143101012119; 2143101 01 1984.
- Dirección Seccional de Aduanas de Cartagena.
Verificada una muestra de 22 diligencias, en relación con la oportunidad en el envío de oficios recordatorios a la DGFA, por parte del GIT de Garantías, para prevenir la ocurrencia de la caducidad de la acción sancionatoria de 2 años, se observó que en las diligencias Nos. 2408/2012, 2766/2012, 793/2012, 1624/2012, 852/2012, 137/2012, 3364/2012, 3440/2012, 631/2013, no reposa el mencionado oficio.
- Dirección Seccional de Aduanas de Barranquilla.
Se evidenció falta de control y seguimiento para el cumplimiento de los términos de envío de requerimientos de información al importador, para la finalización del régimen y del insumo a la División de Gestión de Fiscalización Aduanera (DGFA), para iniciar proceso sancionatorio en las diligencias con garantía, en la modalidad de importación temporal para reexportación en el mismo estado – largo plazo, en las siguientes diligencias:
En la 642/2012 el requerimiento de información se envió 3 meses y 13 días después de la definición del régimen y el insumo a la DGFA, 45 días después de la respuesta al requerimiento. 
En la 274/2012 no se evidenció la remisión del insumo a la DGFA con ocasión de la no finalización del régimen.
En la 163/2016 no se ha cancelado la garantía a la fecha de la auditoria (2/11/2018), no obstante que el régimen finalizó el 16/08/2016, con la reexportación de la mercancía.
En cinco diligencias (945/2011, 2/2012, 224/2012, 575/2012, 234/2013), se observa que trascurrieron en promedio 98 días para el envío del requerimiento de información al importador, con relación a la finalización del régimen. En la diligencia 234/2013 se requirió tres veces al importador, sin que el insumo por incumplimiento se haya enviado a la DGFA.
En cuatro diligencias (406/2016, 138/2016, 537/2017, 448/2015) de corto plazo, se observó, que trascurrieron en promedio 52 días para el envío del requerimiento de información al importador, con relación a la finalización del régimen.
Con lo anterior, se incumple el artículo 1081 del Código de Comercio; artículo 530 de la Resolución 4240 de 2000; numeral 4.2 y actividades 3 a 8, 12 y 13 del Procedimiento PR-OA-0200 “Control y Cancelación de Garantías”; Instructivo IN–OA 0146 “Requisitos para la Aceptación de Garantías por Modalidad”, actividad de Monitoreo o Supervisión Continua y de información y comunicación del Modelo Integrado de Planeación y Gestión MIPG.
</t>
  </si>
  <si>
    <t>Falta de control y seguimiento periódico de las diligencias vigentes, frente al cumplimiento de la obligación y de las que deben ser enviadas al proceso sancionatorio y no contar con un sistema de información corporativo que permita generar reportes con alertas de control.</t>
  </si>
  <si>
    <t>Realizar una socializalización y retroalimentación al  procedimiento PR-OA-0200 y la Matrices de Riesgos del procedimiento de Garantias a los funcionarios del Grupo Garantías, en las tres Direcciones Seccionales</t>
  </si>
  <si>
    <t xml:space="preserve">ABAR-ACAR-ABOG-POA 
Jefe GIT Control de Garantías - Dirección Seccional de Aduanas de Barranquilla
Jefe  grupo informal de control de garantias -  Dirección Seccional de Aduanas de Cartagena
Jefe GIT Control de Garantías - Dirección Seccional de Aduanas de Bogotá </t>
  </si>
  <si>
    <t>Mantener actualizado el mecanismo de control que permita realizar el control del vencimiento de finalizacion de Regimen a todas las diligencias, con generación de alertas sobre  las fechas en las que se debe enviar oficios recordatorios a la Division de Fiscalización, en las tres direcciones seccionales.</t>
  </si>
  <si>
    <t xml:space="preserve">ABAR-ACAR-ABOG-POA 
Jefe GIT Control de Garantías - Dirección Seccional de Aduanas de Barranquilla
Jefe Jefe  grupo informal de control de garantias -  Dirección Seccional de Aduanas de Cartagena
Jefe GIT Control de Garantías - Dirección Seccional de Aduanas de Bogotá </t>
  </si>
  <si>
    <t>Realizar mensualmente control aleatorio de por lo menos cinco diligencias para verificar el envío en oportunidad de los oficios de requerimientos por finalización de Régimen, en las tres direcciones seccionales.</t>
  </si>
  <si>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</si>
  <si>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</si>
  <si>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</si>
  <si>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</si>
  <si>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Solicitar la modificación del el marco normativo actual para que se permita a la DIAN dentro del proceso de cobro, analizar la relación costo beneficio de recibir los bienes adjudicados para el pago de obligaciones fiscales antes de decretarse las medidas cautelares y no en el momento de la adjudicación del bien. Igualmente, que estos bienes sean  entregados directamente por el deudor o el auxiliar de la justicia a una entidad especializada en la administración de bienes para que los administre y disponga de ellos, bajo las modalidades de: venta, donación entre entidades públicas, destrucción, disposición final de residuos o chatarrización.</t>
  </si>
  <si>
    <t>Realizar la solicitud al Ministerio de Hacienda de  la modificación a la normatividad actual, que permita de la manera mas efectiva la disposición de esta clase de mercancía</t>
  </si>
  <si>
    <t>Oficio de solicitud de la norma al Ministerio de Hacienda y a la comisión encargada de presentar el nuevo proyecto de modificación del estatuto tributario.</t>
  </si>
  <si>
    <t>NC-PC 
Dirección de Gestión de Recursos y Administración Economica y Subdirector de Gestión Comercial</t>
  </si>
  <si>
    <t>Realizar seguimiento a las dos solicitudes y a las respuestas de ambas instancias.</t>
  </si>
  <si>
    <t>Documentos  trimestrales que soporten el seguimiento a las soliictudes.</t>
  </si>
  <si>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</si>
  <si>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</si>
  <si>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</si>
  <si>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Solicitar la modificación del el marco normativo actual para que se permita a la DIAN dentro del proceso de cobro, analizar la relación costo beneficio de recibir los bienes adjudicados para el pago de obligaciones fiscales antes de decretarse las medidas cautelares y no en el momento de la adjudicación del bien. Igualmente, que estos bienes sean  entregados directamente por el deudor o el auxiliar de la justicia a una entidad especializada en la administración de bienes para que los administre y disponga de ellos, bajo las modalidades de: venta, donación entre entidades públicas, destrucción, disposicón de residuos o chatarrización.</t>
  </si>
  <si>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</si>
  <si>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</si>
  <si>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</si>
  <si>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</si>
  <si>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18 Aud. Regular Vig. 2009 F. Recaudadora
AEF - Seguimiento PM 2014</t>
  </si>
  <si>
    <t>12 02 001</t>
  </si>
  <si>
    <t xml:space="preserve">Bodegaje de mercancías recibidas en dación en pago y otras. Se encontraron deficiencias en la administración de las mercancías para disponer de las mismas, como se evidencia a continuación:
• Bienes muebles recibidos en dación en pago, que han permanecido en bodega desde el 26 de mayo de 2006 al 31 de diciembre de 2009 por los cuales se han pagado $1.303 millones, sin que a abril de 2010 se haya dispuesto de ellos
• A marzo de 2010 en los depósitos se encontraron repuestos para vehículos y motos sin definírsele la disposición final, los cuales ingresaron entre el 20 de septiembre de 2001 y el 09 de enero de 2008 a Almagrario; y entre el 05 de enero de 2000 al 21 de agosto de 2007 a Alpopular por valor de $36 millones y $10.5 millones, respectivamente
• Se encontró mercancía perecedera, parque automotor en buen estado, mercancías varias y un buldózer industrial con DIAM 39901100712, sin definir su disposición final, las cuales ingresaron entre el 2001 y 2009. Así mismo ropa, juguetería, relojería, calzado, electrodomésticos con permanencia superior a 12 meses. Y un automóvil Chevrolet modelo 1978 en avanzado estado de deterioro, con un valor comercial de $1.6 millones
</t>
  </si>
  <si>
    <t>Lo anterior debido al inoportuno desarrollo de actividades para hacer disposición productiva de los bienes, así como para concluir los trámites respectivos</t>
  </si>
  <si>
    <t>1 Aud Vig  2012 y primer semestre 2013  Aduanas Barranquilla</t>
  </si>
  <si>
    <t>14 09 100</t>
  </si>
  <si>
    <t xml:space="preserve"> Hallazgo 1. Organización de mercancias.  En inspecciones realizadas a la Almacenadora Almagrario se evidenció que en la bodega número 41 se encuentran mercancías con entrada agosto 8 de 2011, con identificación No. 30921101415; también un menaje doméstico en dación de pago en las bodegas 35 y 41 identificada con el número 110-7012 con fecha de entrada de 21 de febrero de 2008. Así mismo, el DIIAM 3902104908 que contiene tres (3) ítems, no se encontró ubicado en la posición de estantería que aparece relacionada en el listado de la bodega No. 37 cuya ubicación es BE020117, en esta ubicación se encontró el DIIAM 3555 que contiene ochenta y siete (87) ítems; esa mercancía se localizó en la bodega No. 35</t>
  </si>
  <si>
    <t xml:space="preserve"> Lo anterior debido a la falta de medidas efectivas que obliguen al contratista a asumir sus obligaciones y posibilita accidentes de trabajo, deterioro acelerado de la mercancía, demoras en la identificación de la situación jurídica de la mercancía. </t>
  </si>
  <si>
    <t>Realizar una visita aleatoria mensual de seguimiento a las almacenadoras, que permitan identificar situaciones que puedan generar amenazas para la ejecución del contrato.</t>
  </si>
  <si>
    <t>Realizar informe de la visita aleatorias, anexando las evidencias y registro fotografico de las falencias encontradas.</t>
  </si>
  <si>
    <t>Informe de la visita con registro fotografico</t>
  </si>
  <si>
    <t>ABAR-PC 
Dirección Seccional de Aduanas de Barranquilla, División de gestión administrativa y financiera y GIT de Comercialización de la misma Dirección Seccional.</t>
  </si>
  <si>
    <t>Enviar a la Subdirección de Gestión Comercial, informe con evidencias de la labor adelantada, el cual será consolidado y verificado con el fin de tomar desiciones a que haya lugar, frente a la ejecución del contrato.</t>
  </si>
  <si>
    <t>Informe con evidencias</t>
  </si>
  <si>
    <t>Informe consolidado</t>
  </si>
  <si>
    <t>ABAR-PC 
Dirección Seccional de Aduanas de Barranquilla, División de gestión administrativa y financiera y GIT de Comercialización, Cood.Nal.Inventarios-Subdirección Gestión Comercial.</t>
  </si>
  <si>
    <t>2 Aud Vig  2012 y primer semestre 2013  Aduanas Barranquilla</t>
  </si>
  <si>
    <t xml:space="preserve">Hallazgo 2. Plan de mejoramiento DIAN - ALMAGRARIO. Se solicitó el plan de mejoramiento que ALMAGRARIO suscribió con la DIAN, especialmente del bimestre julio agosto de 2013, además de los anteriores correspondientes a la vigencia 2012; los responsables de presentarlo por parte de ALMAGRARIO no pudieron mostrar los avances correspondientes de dicho plan, de conformidad con las observaciones planteadas, mostrando omisión en su gestión  </t>
  </si>
  <si>
    <t xml:space="preserve">La anterior situación evidencia deficiencias en los controles administrativos de parte del contratante, ya que a pesar de las funciones de interventoría y supervisión de la DIAN Seccional Barranquilla en que se establecen algunas irregularidades las cuales se comunican bimestralmente al contratista y se plasman en un plan de mejoramiento, no se toman decisiones de fondo acerca de su implementación.  </t>
  </si>
  <si>
    <t>Realizar una visita a la almacenadora, con el fin de verificar que se cuente con archivos de los planes de mejoramiento, soportes de las acciones de mejoramiento adelantadas por el contratista.</t>
  </si>
  <si>
    <t>Realizar informe de la visita</t>
  </si>
  <si>
    <t>6. Aud Regular Vig 2011 Primer Semestre 2012 Proceso Importacion de Mcias - A Bogota
AEF - Seguimiento PM 2014</t>
  </si>
  <si>
    <t>Hallazgo No. 6 Mercancías Abandonadas, Donadas y no retiradas La DIAN no cuenta con un mecanismo legal que le permita dejar sin efecto por causal diferente a la contemplada en el artículo 4 de la Resolución No. 6369 de 2006[1] emitida por la entidad, los actos administrativos a través de los cuales se donaron mercancías a Acción Social (1), Ministerio de Protección Social (38), Ministerio de Defensa Nacional (3), por valor de $340.1 millones, que no se retiraron de los depósitos y respecto de las cuales obran en las carpetas de la Seccional, solicitud de revocatoria por $278.0 millones.</t>
  </si>
  <si>
    <t>Por deficiencias de gestión y regulación normativa interna</t>
  </si>
  <si>
    <t>Impartir lineamientos para el traslado  a depósito con convenio de las mercancías abandonadas, salvo aquellos casos contemplados en el art. 490-1 de la Resolucion 4240.</t>
  </si>
  <si>
    <t>Elaborar un memorando dando directrices a las Direcciones Seccionales, para el manejo de las mercancías donadas no retiradas.</t>
  </si>
  <si>
    <t>ABOG-PC 
Dirección Seccional de Aduanas de Bogotá,  División Administrativa y Financiera de la Dirección Seccional de Aduanas de Bogotá y  GIT de comercializacion de la Dirección Seccional de Aduanas de Bogotá.</t>
  </si>
  <si>
    <t>14. Aud Regular Vig 2011 Primer Semestre 2012 Proceso Importacion de Mcias - A Bogota
AEF - Seguimiento PM 2014</t>
  </si>
  <si>
    <t>12 02 002</t>
  </si>
  <si>
    <t>Hallazgo No. 14. Mercancías Decomisadas y Abandonadas sin Disponer Almacenadas en Depósitos Públicos y Especiales.  La Dirección Seccional de Aduanas de Bogotá, tiene  mercancías decomisadas y abandonadas por $26.106 millones sin disponer, las cuales se encuentran almacenadas en las bodegas de Fontibón y Bosa de la Almacenadora Almagrario. Las decomisadas cuentan con fallos de definición de situación jurídica (Decomiso Ordinario – Decomiso Directo) ejecutoriados desde 1995 a 2012 y las abandonadas desde el año 2001, contraviniendo lo dispuesto en la Orden Administrativa No. 003 de 2001. (…)  Así mismo, se encuentran almacenadas mercancías abandonadas[1] a favor de la Nación, por valor de $96.6 millones, ingresadas en Depósitos Especiales desde mayo de 2010, las cuales cuentan con proyectos de donación[2] sin que a diciembre de 2012, se haya dispuesto de las mismas contraviniendo lo establecido en el literal f) del numeral 2.1.2. Ingreso de mercancía en abandono de la Orden Administrativa 003 de 2001.</t>
  </si>
  <si>
    <t>Debido a la falta de oportunidad en la elaboración de los proyectos de disposición así como en su aprobación; y en general en las deficiencias en la gestión administrativa para disponer de las mismas mediante venta[1], donación, asignación, destrucción o dación en pago</t>
  </si>
  <si>
    <t>Gestionar la disposición de $72.202.997 de mercancías que a Diciembre 31 de 2014, esta pendiente por disponer.</t>
  </si>
  <si>
    <t>Realizar egresos de la mercancía dispuesta, objeto del hallazgo en los aplicativos SIA y ADA.</t>
  </si>
  <si>
    <t>Valor de la mercancía egresada</t>
  </si>
  <si>
    <t>ABOG-PC 
 Dirección Seccional  de Aduanas de Bogotá,  División Administrativa y Financiera de la Dirección Seccional de Aduanas de Bogotá, y   GIT de Comercializacion de la Dirección Seccional Aduanas  de Bogotá, Coordinación de disposición de mercancías-Subdirección de Gestión Comercial
REFORMULADO
30/09/2016</t>
  </si>
  <si>
    <t>16  Aud Vig  2012 Aduanas e Impuestos Bogota
AEF - Seguimiento PM 2014</t>
  </si>
  <si>
    <t xml:space="preserve"> Disposición de Abandonos - Depósitos Intermediarios:  La Dirección Seccional de Aduanas de Bogotá, tiene  mercancías sin disponer, abandonadas algunas desde el año 2010,  ingresadas por la modalidad de importación de tráfico postal y envíos urgentes por $ 431.2 millones, las cuales se encuentran almacenadas en los depósitos de Tranexco, Avianca, Federal Express, Limitada Express, Pasar Express, DHL Express y la Red Postal (Servicios Postales Nacionales S.A.), debido a la falta de gestión oportuna y efectiva para disponer de éstas en sus diferentes modalidades donación, asignación, destrucción,  contraviniendo lo dispuesto en el Estatuto Aduanero,  la Orden Administrativa No. 003 de 2001 y el principio de eficacia de la gestión administrativa.
Esta situación genera  riesgos de pérdida, deterioro, daño, y vencimiento de la mercancía.</t>
  </si>
  <si>
    <t>Falta de gestión oportuna y efectiva para disponer de mercancías en sus diferentes modalidades donación, asignación, destrucción.</t>
  </si>
  <si>
    <t>Realizar el traslado de las mercancías en situación de abandono, almacenadas en depósitos habilitados a los depósitos con contrato, salvo aquellos casos contemplados en el art. 490-1 de la Resolucion 4240, gestionando simultaneamente su disposicón de 96,908,385 pendientes por dispones a Diciembre 31 de 2014, bajo cualquiera de las modalidades.</t>
  </si>
  <si>
    <t>ABOG-PC 
Direccción Seccional de Aduanas de Bogotá,   División de Gestión Administrativa y Financiera y Jefe GIT Comercialización, Coordinación de disposición demercancías-Subdirección de gestión caomercial.</t>
  </si>
  <si>
    <t>12 Aud DS ADUANAS, Ipiales, Cartagena, Cucuta, Bogotá, B/ventura, Cali, Urabá Vig P.Semestre 2015</t>
  </si>
  <si>
    <t xml:space="preserve">Hallazgo No. 12: Disposición de mercancías especiales
Una vez verificada la relaciones de ingresos y egresos y saldos extraídos del aplicativo ADA de los depósitos ALMAVIVA y ALPOPULAR, se pudo establecer que en estas bodegas permanecen mercancías inmovilizadas tales como, sustancias químicas e insumos agrícolas; que por su condición y naturaleza deben ser puestas a disposición de las autoridades competentes para su almacenamiento, conservación o custodia.
(…)
</t>
  </si>
  <si>
    <t>Debilidades en la aplicación de los procedimientos prescritos para la disposición o entrega de las mercancías, falta de gestión con las entidades involucradas en el proceso y deficiencias de control, seguimiento .y supervisión al procedimiento de mercancías especiales, lo que genera deterioro de la mercancía y riesgos ambientales</t>
  </si>
  <si>
    <t>Adelantar los trámites correspondientes para suscribir el contrato de disposición final de residuos generados de mercancias.</t>
  </si>
  <si>
    <t>Elaboracion de estudios previos- Suscripción del contrato de disposición final de residuos.</t>
  </si>
  <si>
    <t xml:space="preserve">Contrato </t>
  </si>
  <si>
    <t>ACAL-PC 
Dirección Seccional de Aduanas de Cali, División Gestión Administrativa y Financiera- GIT de Comercializacion de la Dirección Seccional de Aduanas de Cali.</t>
  </si>
  <si>
    <t>Gestionar las alertas generadas y remitidas por la Subdirección de Gestión Comercial derivadas del control de los inventarios de mercancías ADA, enfocadas a la disminución y manejo adecuado de los mismos.</t>
  </si>
  <si>
    <t xml:space="preserve">La Direccion Seccional debe recibir el informe de alertas generadas, verificar el inventario fisico y adelantar las labores de disposición de las mercancía y remitir  un informe  bimestral  a la subdireccion de Gestión Comercial. </t>
  </si>
  <si>
    <t>Informe de seguimiento de las alertas gestionadas remitido a la subdirección de Gestión Comercial</t>
  </si>
  <si>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</si>
  <si>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</si>
  <si>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</si>
  <si>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</si>
  <si>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Dar aplicación del articulo 49 de la ley 1762 de 2015 en relación con los términos de 3 dias para la solicitud de concepto sanitario o zoosanitario y de 7 dias para la expedición del mismo por autoridad competente.</t>
  </si>
  <si>
    <t>Conocer, revisar e implementar las acciones necesarias  para dar aplicación a lo establecido en la norma y hacer seguimiento al cumplimiento de los terminos establecidos en la misma, para lo cual se debe elaborar un informe mensual de seguimiento a la gestion realizada.</t>
  </si>
  <si>
    <t>Informe mensual de seguimiento</t>
  </si>
  <si>
    <t xml:space="preserve">Adelantar los trámites correspondientes para suscribir el contrato de disposición final de residuos generados de mercancias aprehendidas.  </t>
  </si>
  <si>
    <t xml:space="preserve">contrato </t>
  </si>
  <si>
    <t>ACAL-PC 
Dirección Seccional de Aduanas de Cali, División Gestión Administrativa y Financiera- GIT de Comercializacion de la Dirección Seccional de Aduanas de Cali.-PC</t>
  </si>
  <si>
    <t>Gestionar las alertas generadas y remitidas por la subidrección de Gestión Comercial derivadas del control de los inventarios de mercancías ADA, enfocadas a la disminución y manejo adecuado de los mismos.</t>
  </si>
  <si>
    <t xml:space="preserve">La Dirección Seccional debe recibir el informe de alertas generadas, verificar el inventario fisico y adelantar las labores de disposición de las mercancía y remitir  un informe  bimestral  a la Subdirección de Gestión Comercial. </t>
  </si>
  <si>
    <t>Informe de seguimiento de las alertas gestionadas remitido a la Subdirección de Gestión Comercial</t>
  </si>
  <si>
    <t>4 Aud. Reg.  Función Recaudadora Vig. 2010
AEF - Seguimiento PM 2014</t>
  </si>
  <si>
    <t>19 05 100</t>
  </si>
  <si>
    <t>La falta de aprobación de eventos de disposición de automotores por parte del nivel central de la Dirección de Impuestos y Aduanas Nacionales, han permitido que en depósitos con contrato de almacenamiento vigente se encuentren 12 vehículos con valor aduanero de $360 millones.</t>
  </si>
  <si>
    <t>Demoras en la aprobación por parte del nivel central de los eventos de disposición de mercancías</t>
  </si>
  <si>
    <t>Gestionar la disposición de los dos (2) vehículos que a diciembre 31 de 2014, estan pendientes por disponer.</t>
  </si>
  <si>
    <t>Disponer de vehiculos, por cualquiera de las modalidades.</t>
  </si>
  <si>
    <t xml:space="preserve">Resoluciones de disposición </t>
  </si>
  <si>
    <t xml:space="preserve">ACAR-PC 
Director Seccional, Jefe de la Division de Gestion Administrativa y Financiera, el jefe del GIT de Comercialización, Dirección Seccional de Aduanas de Bogotá, Subdirección de Gestión Comercial </t>
  </si>
  <si>
    <t>5 Aud. Reg.  Función Recaudadora Vig. 2010
AEF - Seguimiento PM 2014</t>
  </si>
  <si>
    <t>En los depósitos Almagrario y Almaviva se encuentran mercancías almacenadas con situación jurídica definida que tienen más de tres años de antigüedad cuyo valor aduanero asciende a la suma de $2.713,3 millones</t>
  </si>
  <si>
    <t>Gestionar la disposición de $97.172.480 de mercancías que a Diciembre 31 de 2014, esta pendiente por disponer.</t>
  </si>
  <si>
    <t>ACAR-PC 
Director Seccional, Jefe de la Division de Gestion Administrativa y Financiera, el jefe del GIT de Comercialización, Dirección Seccional de Aduanas de Bogotá, Coordinación Dispocsición de mercancias-Subdirección de Gestión Comercial 
REFORMULADO
30/09/2016</t>
  </si>
  <si>
    <t>1 Aud. Regular Vigencia 2010
(Recaudadora)
AEF - Seguimiento PM 2014</t>
  </si>
  <si>
    <r>
      <rPr>
        <b/>
        <sz val="12"/>
        <rFont val="Arial"/>
        <family val="2"/>
      </rPr>
      <t>Hallazgo No. 1</t>
    </r>
    <r>
      <rPr>
        <sz val="12"/>
        <rFont val="Arial"/>
        <family val="2"/>
      </rPr>
      <t xml:space="preserve">
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</si>
  <si>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</si>
  <si>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</si>
  <si>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</si>
  <si>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</si>
  <si>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t xml:space="preserve">ACUC-PC 
Jefe de Administrativa y financiera - jefe de GIT comercial de la Dirección Seccional de Cucúta </t>
  </si>
  <si>
    <t>Consolidar y verificar los informes de gestión presentados, y tramitar lo correspondiente de acuerdo con el resultado obtenido.</t>
  </si>
  <si>
    <t>Informes de resultados y observaciones</t>
  </si>
  <si>
    <t>ACUC-PC 
Coordinacion Nacional de Inventarios-Subdirección de Gestión Comercial</t>
  </si>
  <si>
    <t>Gestionar la disposición de           $ 8.902.914 de mercancías que a diciembre 31 de 2014, esta pendiente por disponer.</t>
  </si>
  <si>
    <t>Realizar egresos de la mercancía dispuesta, objeto del hallazgo en el aplicativo ADA.</t>
  </si>
  <si>
    <t>ACUC-PC
Jefe de Administrativa y financiera - jefe de GIT comercial de la Dirección Seccional de Cucúta y Coordinacional de Disposicion de mercancías-Subdirección de Gestión Comercial
REFORMULADO
30/09/2016
31/09/2017
30/03/2018
30/03/2019</t>
  </si>
  <si>
    <t>8 Aud DS ADUANAS, Ipiales, Cartagena, Cucuta, Bogotá, B/ventura, Cali, Urabá Vig P.Semestre 2015</t>
  </si>
  <si>
    <t>19 03 004</t>
  </si>
  <si>
    <t xml:space="preserve">Hallazgo No.8: Disposición de mercancías
La Dirección Seccional de Aduanas de Cúcuta, desde el 16 de diciembre de 2014 hasta el 28 de abril de 2015, es decir, por el término de 4 meses y 11 días, no dispuso de contrato de servicios especiales para la disposición final de residuos sólidos especiales, residuos peligrosos (... Visceras, pieles, cascos, huesos y demás despojos de animales), lo que conllevó a que 23.333 kilos de carne, avaluados en $53.899.230, mercancía que inicialmente podía ser donada, en febrero de 2015, terminó siendo destruida el 27 de julio de 2015, 5 meses después, implicando además costos de bodegaje por igual número de meses
(…)
La Subdirección de Comercialización de la DIAN-Aduanas, del nivel central, demoró 41 días, en el trámite de la solicitud de donación, cuando debía hacerlo en 24 horas. Solo hasta el 2 de julio de 2015, dicha Subdirección devuelve el trámite a la Seccional, expresando que. “la mercancía se encontraba vencida porque ningún beneficiario aceptó la donación”. Políticas del nivel central de la DIAN -Aduanas, respecto a la contratación para; disposición final de servicios especiales, lo que conllevó a que solo hasta el 28 de abril de 2015 se contara con dicho servicio.
Inaplicación de términos establecidos en la Circular conjunta del 21 de agosto de 2009, entre INVllMA, Policía Nacional, DIAN e ICA.
Debilidades en los mecanismos de control interno que no permiten advertir los gastos que se pueden generar cuando no son oportunos los procesos.
Procedimientos de disposición de mercancías como es el caso de la Circular conjunta 21 de 2009, de INVIMA, Policía Nacional y DIAN, no son eficientes para esta clase de donaciones, por los costos que deben asumir los beneficiarios, en el caso de la carne.
(…)
</t>
  </si>
  <si>
    <t xml:space="preserve"> * Políticas del nivel central de la DIAN -Aduanas, respecto a la contratación para; disposición final de servicios especiales, lo que conllevó a que solo hasta el 28 de abril de 2015 se contara con dicho servicio.                       * Inaplicación de términos establecidos en la Circular conjunta del 21 de agosto de 2009, entre INVllMA, Policía Nacional, DIAN e ICA.    *Debilidades en los mecanismos de control interno que no permiten advertir los gastos que se pueden generar cuando no son oportunos los procesos.</t>
  </si>
  <si>
    <t>Elaboración de estudios previos- Suscripción del contrato de destrucción de residuos.</t>
  </si>
  <si>
    <t xml:space="preserve">ACUC-PC 
Dirección Seccional de Aduanas de Cúcuta, División Gestión Administrativa y Financiera- GIT de Comercializacion de la Dirección Seccional de Aduanas de Cúcuta. </t>
  </si>
  <si>
    <t xml:space="preserve">Dar aplicación del articulo 49 de la ley 1762 de 2015 en relación con los términos de 3 dias para la solicitud de concepto sanitario o zoosanitario y de 7 dias para la expedición del mismo por autoridad competente </t>
  </si>
  <si>
    <t>Concer, revisar e implementar las acciones necesarias para dar aplicación a lo establecido en la norma y realizar  seguimiento , para lo cual se debe elaborar un informe mensual de seguimiento a la gestion realizada.</t>
  </si>
  <si>
    <t>ACUC-PC 
Dirección Seccional de Aduanas de Cúcuta, División Gestión Administrativa y Financiera- GIT de Comercializacion de la Dirección Seccional de Aduanas de Cúcuta. 
REFORMULADO
30/09/2016</t>
  </si>
  <si>
    <t xml:space="preserve">La Direccion Seccional debe recibir el informe de alertas generadas, verificar el inventario fisico y adelantar las labores de disposición de las mercancías. </t>
  </si>
  <si>
    <t xml:space="preserve">Informe de seguimiento a las alertas gestionadas </t>
  </si>
  <si>
    <t>28 Aud DS ADUANAS, Ipiales, Cartagena, Cucuta, Bogotá, B/ventura, Cali, Urabá Vig P.Semestre 2015</t>
  </si>
  <si>
    <t xml:space="preserve">Hallazgo No, 28: Seguimiento contrato 100206217-263-76-2014. (Cúcuta)
En el seguimiento a la ejecución de! contrato de almacenamiento (…), se observan debilidades en los mecanismos de control interno, pues, registros como las evaluaciones bimestrales del contrato de depósito de mercancías, las actas de requerimiento de obligaciones contractuales del mismo, donde se detallan los hallazgos producto del seguimiento; el acta de seguimiento de dichas obligaciones, no están firmados, ni por Almagraría como contratista, ni por Almaviva y Alpopular, depósitos que conforman la UT temporal ALMAVIVA¬ ALPOPULAR
De igual modo, existen debilidades en lo relacionado con el almacenamiento de las mercancías altamente perecederas, (…) si los ingresa a sus instalaciones, no son objeto de pesaje, al igual que tampoco son descargados de medio de transporte, no obstante que este no es objeto de aprehensión".
(…)
La administración verbalmente manifiesta que las situaciones referidas anteriormente persisten porque los depósitos expresan que las obligaciones son de Almagrario y éste, dice que debe ser a los depósitos, diluyéndose la responsabilidad entre estos.
(…)
Esto conlleva a que las observaciones efectuadas en el seguimiento la ejecución del contrato, no sean subsanadas oportunamente y que las mercancías altamente perecederas aprehendidas,, no se mantengan en las condiciones de almacenamiento óptimas
</t>
  </si>
  <si>
    <t>Lo anterior es producto de debilidades en los mecanismos de seguimiento y monitoreo por parte de la supervisión del contrato y de la Dirección seccional de Aduanas Cúcuta</t>
  </si>
  <si>
    <t xml:space="preserve">Realizar seguimiento al contratista respecto  de las obligaciones especiales del contrato Prestación de Servicios  N° 100206217-206-2015 DIAN- UNION TEMPORAL SERVICIOS LOGISTICOS 3A establecidas en los estudios previos en  el numeral 2.15.2  subnumeral 13 " Clasificar desde su ingreso, aquella mercancía que deba ser destruida, para ubicarla en áreas específicas separadas de las demás mercancías, dentro del mismo espacio físico, de acuerdo a la tipología de las mercancías determinadas por la DIAN, las cuales formarán parte del manual de operaciones de almacenamiento de mercancías y operaciones logísticas"  y subnumeral 36 " Informar inmediatamente a los Jefes de las Divisiones de Gestión Administrativa y Financiera y/o a los Jefes de los Grupos Interno de Trabajo de Comercialización de la respectiva Dirección Seccional, sobre el ingreso de mercancías que tengan carácter de perecederas, es decir, que puedan causar daños a otros bienes depositados, sean susceptibles de sufrir en un tiempo breve descomposición o merma, que tengan fecha de vencimiento, que requieran condiciones especiales para su conservación o almacenamiento de las cuales no se disponga, que tengan restricciones de cualquier tipo que no hagan posible su comercialización. Igualmente suministrará esta información tratándose de licores, perfumes y cigarrillos. La relación debe contener el número del Documento de Ingreso, la descripción de la mercancía, la cantidad y la fecha de vencimiento, con el fin de que la Dirección Seccional disponga de ellas en el menor tiempo posible" e informar sobre la gestión mensual respecto a los requerimientos realizados al contratista para cumplir con este aspecto y  las gestiones adelantadas por la DS en virtud de los informado por el Contratista para la disposición y destrucción inmediata. 
</t>
  </si>
  <si>
    <t xml:space="preserve">Elaborar y remitir a la Subdirección de Gestión Comercial un Informe mensual sobre la gestión adelantada en virtud de lo informado por el Contratista para cumplir con lo señalado en el subnumeral 13 y gestión adelantada en virtud de lo informado por el contratista para la disposición y destrucción inmediata de las mercancías subnumeral 36. </t>
  </si>
  <si>
    <t>Informe de Gestión</t>
  </si>
  <si>
    <t>Realizar seguimiento al plan de implementación de mejora continua del contrato de operación logística</t>
  </si>
  <si>
    <t>Verificar que el contratista cumpla con las obligaciones establecidas en el contrato, la aplicación del manual de operación logistica una vez se implemente e informar a la Subdirección  de Gestión Comercial las situaciones encontradas que generen incumplimiento por parte del contratista.</t>
  </si>
  <si>
    <t>Informe de seguimiento bimestral (sept-oct, nov-dic 2016, enero- feb, marzo- abril 2017)</t>
  </si>
  <si>
    <t>ACUC-PC 
Dirección Seccional de Aduanas de Cúcuta, División Gestión Administrativa y Financiera- GIT de Comercializacion de la Dirección Seccional de Aduanas de Cúcuta. 
REFORMULADO
30/09/2016</t>
  </si>
  <si>
    <t>Impartir Lineamientos para la disposición de mercancías altamente perecederas delegando a las Direcciónes Seccionales dicha competencia.</t>
  </si>
  <si>
    <t>Elaborar un proyecto normativo mediante el cual se delegue en las Direcciones Seccionales la facultad de disponer a través de donación las mercancias altamente perecederas.</t>
  </si>
  <si>
    <t xml:space="preserve">Proyecto normativo </t>
  </si>
  <si>
    <t>ACUC-PC 
Dirección de Gestión de Recursos y Administración Económica- Subdirección de Gestión Comercial.</t>
  </si>
  <si>
    <t>18 Aud DS ADUANAS, Ipiales, Cartagena, Cucuta, Bogotá, B/ventura, Cali, Urabá Vig P.Semestre 2015</t>
  </si>
  <si>
    <t xml:space="preserve">Hallazgo No.18: Resolución de la situación jurídica de faltantes de mercancías en custodia del contratista del Depósito.
El contrato de depósito, almacenamiento, recepción, guarda, custodia, conservación, restitución o pago y demás servicios extraordinarios de las mercancías aprehendidas, decomisadas o abandonadas a favor de la Nación, es suscrito por el Nivel Central de la DIAN y el contratista, hecho que limita la competencia de la Dirección Seccional de Impuestos y Aduanas de Ipiales para dirimir situaciones relacionadas con faltantes de mercancías. La falta de celeridad en la resolución de faltantes de mercancías por parte del Nivel Central de la DIAN tiene efectos en el reconocimiento contable y valoración real de las existencias de mercancías aprehendidas.
</t>
  </si>
  <si>
    <t>Falta de celeridad en la resolución de faltantes de mercancías por parte del Nivel Central de la DIAN</t>
  </si>
  <si>
    <t xml:space="preserve">La Dirección Seccional de Aduanas de Ipiales en función de la facultad supervisión del Contrato de operación logistica establecida en el numeral 2.15  deberá aplicar el procedimiento que regula la determinación de los faltantes., por cuanto ellos son los responsables sobre los bienes almacenados en su respectiva jurisdicción, la determinación del mismo, la elaboración del acta de faltantes y su decisión de cobro.  </t>
  </si>
  <si>
    <t xml:space="preserve">1_. Aplicar lo establecido en el numeral 2.16.2.1) subnumeral 5, para realizar una revisión periodica mensual de los inventarios físicos, parciales o totales de las mercancías depositadas y reportar la información correspondiente a la Coordinación Nacional de Inventarios de Mercancías de la Subdirección de Gestión Comercial.  Los informes deben ser reportados dentro de los cinco (5) primeros días hábiles de cada mes.                  Total : (5) informes que permitan evidencias la cantidad de mercancías almacenadas, las gestiones implementadas por la DS para su control y de ser el caso, informar sobre los faltantes que se den en el mes. </t>
  </si>
  <si>
    <t>Supervisión Especifica aplicación procedimiento de faltantes de mercancia a cargo de la Dirección Seccional de Ipiales.</t>
  </si>
  <si>
    <t>IAIPI-PC 
Dirección Seccional de Aduanas de Ipiales, GIT de Comercializacion de la Dirección Seccional de Aduanas de Ipiales</t>
  </si>
  <si>
    <t xml:space="preserve">Informar mensualmente sobre la existencia de faltantes para lo cual deben referir la gestión realizada para su cobro, en función de la supervisión del Contrato y lo establecido en el numeral. 2.8) Procedimiento en caso de presentarse faltante de mercancías.  Se debe tomar en cuenta que la DS es la responsable de decidir y aplicar las notas de contabilidad en caso de presentarse el faltante para su posterior radicación al Contratista y la SGC quien es la competente para gestionar los pagos con base en la certificación de los Directores Seccionales. </t>
  </si>
  <si>
    <t>Determinado el faltante,la DS es reponsable en adelantar las siguientes acciones: 1) Requerir al Contratista sobre el pago del faltante. 2) Levantar el acta de faltantes. 3) Presentar la Cuenta de Cobro  al Contratista incluido el descuento. 4) Realizar el descuento a través de notar credito en la factura. 5) Radicacación de la cuenta. 6) Informar  a la Coordinación Nacional de Inventarios para registrar su efecto contable.7) En caso de finalización del Contrato emitir la correspondiente certificación final donde se establezca que quedan valores pendientes de cancelar por parte del Contratista por concpeto de faltante, para efectos de incluirlos en la liquidación del contrato.   TOTAL (5) informes que permitan evidenciar la gestión para el cobro de faltantes.</t>
  </si>
  <si>
    <t>Gestión para cobro de faltantes</t>
  </si>
  <si>
    <t>Realizar durante los cinco (5) meses a partir del 01 de enero de 2016, como mínimo dos (2) Comités a Nivel Seccional con el Contratista, con el fin de revisar los dos (2) aspectos mencionados anteriormente, estableciendo las acciones que permitan la mejora continua en la operación.</t>
  </si>
  <si>
    <t xml:space="preserve">Comité con resultados concretos. </t>
  </si>
  <si>
    <t>Comité Tecnico</t>
  </si>
  <si>
    <t>9 Aud DS ADUANAS, Ipiales, Cartagena, Cucuta, Bogotá, B/ventura, Cali, Urabá Vig P.Semestre 2015</t>
  </si>
  <si>
    <t xml:space="preserve">Hallazgo No.9: Disposición de mercancías abandonadas
Dirección de impuestos y Aduanas Nacionales no expidió el Acto Administrativo en el que se decidiera la disposición de las mercancías abandonadas, como también por debilidades de control que no permitieron advertir oportunamente la situación descrita, lo que ha ocasionado el pago de bodegajes por $414 millones.
(…) 
</t>
  </si>
  <si>
    <t>Debilidades de control que no permitieron advertir oportunamente la situación descrita</t>
  </si>
  <si>
    <t>Disponer de las mercancias ADA a favor de la Nación, bajo las diferentes modalidades de disposición excepto traslado y continuación de trámite,existentes en inventarios a Diciembre 31 de 2015, incidiendo directamente en la disminución de los costos de almacenamiento y en la depuración de los sistemas para el manejo y control de los inventarios.</t>
  </si>
  <si>
    <t>Generar y validar los egresos en los sistema para el manejo y control de los inventarios de mercancía, de acuerdo a las metas Institucionales.</t>
  </si>
  <si>
    <t>IABUE-PC 
Dirección Seccional de Aduanas de Buenaventura, GIT de Comercializacion de la Dirección Seccional de Aduanas de Buenaventura.
REFORMULACION 
30/09/2016</t>
  </si>
  <si>
    <t>Implementación de los nuevos procedimientos de  Donación de Mercancías y determinación de la modalidad de disposición.</t>
  </si>
  <si>
    <t>Dar aplicación a los nuevos procedimiento   de  Donación de Mercancías y determinación de la modalidad de disposición publicados.</t>
  </si>
  <si>
    <t xml:space="preserve">Informe de seguimiento a la aplicación de los procedimientos durante el primer trimestre del año 2017 </t>
  </si>
  <si>
    <t>IABUE-PC 
Dirección Seccional de Aduanas de Buenaventura, GIT de Comercializacion de la Dirección Seccional de Aduanas de Buenaventura.
REFORMULACION 
30/09/2016</t>
  </si>
  <si>
    <t xml:space="preserve">La Direccion Seccional debe recibir el informe de alertas generadas, verificar el inventario fisico, adelantar las labores de disposición de las mercancías y remitir a la Subdirección de  Gestión Comercial un informe de seguimiento de las alertas gestionadas. </t>
  </si>
  <si>
    <t xml:space="preserve">Informe de seguimiento de alertas gestionadas  </t>
  </si>
  <si>
    <t>IABUE-PC 
Dirección Seccional de Aduanas de Buenaventura, GIT de Comercializacion de la Dirección Seccional de Aduanas de Buenaventura.</t>
  </si>
  <si>
    <t>(Consecutivo 5)    5 Aud. Especial Com Ext y Comercial  Vig 2007- 2008
AEF - Seguimiento PM 2014</t>
  </si>
  <si>
    <t>En la Almacenadora de Almagrario, se observó que existen deficiencias de luz; las instalaciones no son lo suficientemente amplias, Se observaron mercancías fuera de la bodega, ubicadas en pasillos y en un Kiosco, No se cuenta con un sistema de alarma, Se observó desorden en la ubicación de las mercancías, ya que al momento de la visita, se evidenciaron mercancías sin el respectivo rotulo de identificación.</t>
  </si>
  <si>
    <t>No existen adecuadas condiciones físicas en la bodega.</t>
  </si>
  <si>
    <t xml:space="preserve">La Coordinación Nacional de Inventarios de Mercancías, recibirá las actas de seguimiento, realizadas por la Dirección Seccional de Impuestos y Aduanas de Maicao y verificará el cumplimiento de las labores de supervisión frente a las falencias objeto del hallazgo en el contrato de almacenamiento. </t>
  </si>
  <si>
    <t xml:space="preserve">Presentar Actas de seguimiento y/o informes de supervisión debidamente diligenciadas y firmadas </t>
  </si>
  <si>
    <t>Actas de seguimiento y/o informes de supervisión.</t>
  </si>
  <si>
    <t>IAMAI-PC 
GIT de Comercialización Maicao / Coordinación Nacional de Inventarios de Mercancías</t>
  </si>
  <si>
    <t>2 Aud Regular Vig 2009  F. Recaudadora
AEF - Seguimiento PM 2014</t>
  </si>
  <si>
    <t>22 03 100</t>
  </si>
  <si>
    <t xml:space="preserve">Disposición de Mercancías 
Analizando las fechas de ejecutoria de las situaciones jurídicas (Decomiso Ordinario – Decomiso Directo) de las mercancías aprehendidas y el listado generado por la administración a  diciembre de 2009, se estableció que al cierre de la citada vigencia, en la DIAN Valledupar no se había dispuesto de mercancías con situación jurídica definida durante el período 2003 a 2009, correspondientes a partes, repuestos y accesorios para vehículos, vehículos, minicomponentes, teléfonos celulares  y llantas de vehículos por cuantía de $631.7 millones .
</t>
  </si>
  <si>
    <t>Además de la falta de oportunidad por parte del área responsable en la elaboración de proyectos de disposición y de la Dirección General para su aprobación, se evidenciaron demoras en el trámite  para disposición de las mismas, atribuidas a factores  tales como reconstrucción en la vigencia 2009 de expedientes de mercancías ingresadas durante los años 2003-2004, la no presentación del acuse de recibo de notificación por parte de Servicios Postales Nacionales para la fecha de ejecutoria, demora en correcciones de resoluciones de decomiso, demora en la definición de la situación jurídica de mercancías aprehendidas y por ende en la fecha de ejecutoria de la misma, demora en la disposición de las mercancías mediante la venta, donación, asignación, destrucción o la dación en pago, así como en la entrega a la República de Venezuela de los vehículos que figuran como hurtados, de acuerdo al artículo 526 del Decreto 2685/99 y la Orden Administrativa No.003 del 23 de enero del 2002, Capitulo Segundo. Disposición de Mercancías de la DIAN.</t>
  </si>
  <si>
    <t>Gestionar la disposición de $5,400,000,oo  de mercancías que a Diciembre 31 de 2014, esta pendiente por disponer.</t>
  </si>
  <si>
    <t xml:space="preserve">IAVALL-PC 
Dirección Seccional de Impuestos y Aduanas de Valledupar,  División de Gestión Administrativa y Financiera de Valledupar, Coord. Disposición de Mercancías-Subdirección de Gestión Comercial  </t>
  </si>
  <si>
    <t>4 Aud Especial Vig Jun 2008 a Jun 2009
AEF - Seguimiento PM 2014</t>
  </si>
  <si>
    <t>19 07 002</t>
  </si>
  <si>
    <t>Evento de Disposición de Mercancías Venta Revisado el expediente Nº EV 085-00001 que contiene el evento de chatarra, se evidenció que de la gran mayoría de las fichas técnicas no se encuentra el original, están incompletas, falta diligenciar casillas de información del vehículo y fotografía frontal; igualmente, se encontró duplicidad de documentos, debido a que no se aplica un adecuado control y seguimiento a dichos procesos, lo que refleja una inadecuada gestión documental y por ende el incumpliendo con lo establecido en  la Orden Administrativa Nº 0003  del 23-03-01, Capítulo Segundo Disposición de Mercancías, punto 7 Organización y cierre de expedientes de disposición 7.1. Contenido de los expedientes y control de registros y lo fundamentado en el artículo 22 de  la Ley 594 /2000, en el acuerdo 042 del 30/ 2002, el acuerdo 049/2000 y en el numeral  4.2.4 de la Norma Técnica de Calidad de la Gestión Pública.</t>
  </si>
  <si>
    <t>Falta de un adecuado control y seguimiento al contenido de los expedientes y control de registros.</t>
  </si>
  <si>
    <t>Verificar los eventos de vehículos, al momento de la disposición con el fin de validar  todos los documentos soportes necesarios.</t>
  </si>
  <si>
    <t>Realizar verificación a través de lista de chequeo de cada uno de los eventos</t>
  </si>
  <si>
    <t xml:space="preserve">Lista de Chequeo </t>
  </si>
  <si>
    <t>INSP. 17-07-02-24-04 
H 1,2,3,4,5,6,7,8,9</t>
  </si>
  <si>
    <t xml:space="preserve">Hallazgo 1 " Inexacta valoración de la mercancía en las actas de aprehensión.
 Hallazgo 2 " Modificación incorrecta de actos administrativos". 
Hallazgos 3 y 4 " Actos administrativos que carecen de motivación y falta de valoración del material probatorio", 
Hallazgo 5" Actos administrativos motivados con base en normatividad desactualizada, 
Hallazgo 6 " Admisión de recursos de reconsideración extemporáneos  y 
hallazgo 7" Resoluciones de destrucción de mercancías anteriores a la fecha de ingreso de la mercancía al depósito para su custodia", 
Hallazgo 8 " Inconsistencias y error en la motivación de resolución de donación de mercancías". 
Hallazgo 9 " Admisión de recursos de reconsideración extemporáneos e Incirrecta motivación de actos administrativos </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</si>
  <si>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</si>
  <si>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</si>
  <si>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</si>
  <si>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</si>
  <si>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t>NC-PC 
Subdirección de Gestión Comercial</t>
  </si>
  <si>
    <t>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</si>
  <si>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</si>
  <si>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</si>
  <si>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</si>
  <si>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</si>
  <si>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</si>
  <si>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muestra</t>
  </si>
  <si>
    <t xml:space="preserve">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</si>
  <si>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</si>
  <si>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</si>
  <si>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t>NC-PC 
Despacho del Director Seccional</t>
  </si>
  <si>
    <t>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</si>
  <si>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</si>
  <si>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</si>
  <si>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t>NC-PC 
Dirección de Gestión Jurídica</t>
  </si>
  <si>
    <t>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</si>
  <si>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</si>
  <si>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</si>
  <si>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t>NC-PC 
Subdirección de Gestión de Fiscalización Aduanera</t>
  </si>
  <si>
    <t>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</si>
  <si>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</si>
  <si>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</si>
  <si>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t>NC-PC 
Subdirector de Gestión Operativa Policial</t>
  </si>
  <si>
    <t>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</si>
  <si>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</si>
  <si>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</si>
  <si>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</si>
  <si>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</si>
  <si>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</si>
  <si>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t>INSP. 17-07-02-24-04 
H 10, 11, 12, 13, 14, 15</t>
  </si>
  <si>
    <t xml:space="preserve">Hallazgo 10 " Ausencia de trazabilidad y completitud en la información del almacenamiento,custodia y destrucción de las mercancías". 
Hallazgo 11 " Ausencia de integridad y congruencia en la información,desde el ingreso de la mercancía aprehendida a bodega, hasta el egreso de la misma para su destrucción, que permiten identificar presuntos faltantes por un valor de $ 199.106.806". 
Hallazgo 12 " Diferencias físicas entre lo observado y lo registrado en los documentos soporte (DIIAM/DIM/DEM/Reporte de inventario de mercancías/Actas de aprehensión, Actas de inspección física, Actas de custodia).
 Hallazgo 13 " El aplicativo ADA se encuentra desactualizado y con vulnerabilidades de seguridad. 
Hallazgo 14 " Incumplimiento a las politicas de seguridad de la información en el uso personal e instransferible de las cuentas de usuario y el uso de medios removibles". 
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</si>
  <si>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</si>
  <si>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</si>
  <si>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</si>
  <si>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</si>
  <si>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Realizar control por parte del GIT de comercialización a la conformación de las carpetas de los eventos de disposición de mercancias. Muestra aleatoria.</t>
  </si>
  <si>
    <t>Lista de Chequeo de la revision del evento, sobre la muestra tomada.</t>
  </si>
  <si>
    <t xml:space="preserve">NC-PC 
Direcciones Seccionales a Nivel Nacional </t>
  </si>
  <si>
    <t>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</si>
  <si>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</si>
  <si>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</si>
  <si>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NC-PC 
Direcciones Seccionales</t>
  </si>
  <si>
    <t>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</si>
  <si>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</si>
  <si>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</si>
  <si>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</si>
  <si>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</si>
  <si>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</si>
  <si>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 xml:space="preserve">NC-PC 
Direccion Seccional de Impuestos y Aduanas de San Andrés. División de Gestión Administrativa y Financiera </t>
  </si>
  <si>
    <t>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</si>
  <si>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</si>
  <si>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</si>
  <si>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t>Reiterar la importancia de la aplicación de la matriz de riesgos para la supervisión de almacenamiento y custodia de la mercancia</t>
  </si>
  <si>
    <t>Mitigar los riesgos por cambio o pérdida de la mercancia</t>
  </si>
  <si>
    <t>Modificación del contrato de Operación Logística, permitiendo  que el almacenamiento del combustible se realice en estaciones de servicios con cargo a este contrato.</t>
  </si>
  <si>
    <t>Modificación contractual  suscrita</t>
  </si>
  <si>
    <t>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</si>
  <si>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</si>
  <si>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</si>
  <si>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Archivo de roles de SIE actualizado generado por tecnologia.</t>
  </si>
  <si>
    <t>NC-PC 
Subdirección de Gestión de Tecnología y Telecomunicaciones.</t>
  </si>
  <si>
    <t>Realizar los requerimientos detallados del sie ADA</t>
  </si>
  <si>
    <t>Analizar de manera detallada los requerimientos del SIE ADA</t>
  </si>
  <si>
    <t>Documento de requerimientos detallados</t>
  </si>
  <si>
    <t>NC-PC 
Coordinación para el apoyo a los sistemas de información</t>
  </si>
  <si>
    <t>Realizar un plan de trabajo que contenga las actividades a implementar, de acuerdo a las decisiones tomadas para implementar el SIE ya sean: (Compra, elaboración, contratación)</t>
  </si>
  <si>
    <t>Analizar la forma de implementación el SIE de ADA, con la elaboración de un plan de trabajo para su construcción.</t>
  </si>
  <si>
    <t>Cronograma de trabajo de implentación de a cuerdo al análisis realizado para la construcción del SIE</t>
  </si>
  <si>
    <t>Desarrollar el SIE ADA; ejecutar las pruebas de desarrollo, Aprobar el despliegue y salida a producción del SIE.</t>
  </si>
  <si>
    <t>Implementar y poner en producción el SIE de ADA</t>
  </si>
  <si>
    <t>Desarrollo en producción</t>
  </si>
  <si>
    <t>NC-PC 
Coordinación para el apoyo a los sistemas de información
Subdirección de Gestión Comercial</t>
  </si>
  <si>
    <t>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</si>
  <si>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</si>
  <si>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</si>
  <si>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t>NC-PC 
Coordinación de Soporte tecnico al usuario</t>
  </si>
  <si>
    <t xml:space="preserve">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</si>
  <si>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</si>
  <si>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</si>
  <si>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t>NC-PC 
Subdirección de Gestión de Tecnologías de Información y Telecomunicaciones - Coordinación para el apoyo a los sistemas de información.</t>
  </si>
  <si>
    <t>Analizar el procedimiento de gestión de Roles y realizar cambios en caso requerido.</t>
  </si>
  <si>
    <t>Verificar la efectividad del procedimmiento de gestión de roles, para así proceder a hacer ajustes.</t>
  </si>
  <si>
    <t>NC-PC 
Suddirección de Gestión de Tecnologías de Información y Telecomunicaciones</t>
  </si>
  <si>
    <t xml:space="preserve">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</si>
  <si>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</si>
  <si>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</si>
  <si>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t>100% de las denuncias por pérdida de mercancía</t>
  </si>
  <si>
    <t>NC-PC 
Subdirección de Gestión de Representación Externa</t>
  </si>
  <si>
    <t>Desarrollar una campaña permanente respecto del uso de las políticas de seguridad de la información.</t>
  </si>
  <si>
    <t>evitar incumlimiento de las politicas de seguridad de la información</t>
  </si>
  <si>
    <t>evidencia del desarrollo de la campaña</t>
  </si>
  <si>
    <t>NC-PC 
Oficial de seguridad de la información</t>
  </si>
  <si>
    <t>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</si>
  <si>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</si>
  <si>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</si>
  <si>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</si>
  <si>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</si>
  <si>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</si>
  <si>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</si>
  <si>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</si>
  <si>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</si>
  <si>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t>NC-PC 
Dirección Seccional de Impuestos y Aduanas de Riohacha ,Jefe de la Division de Gestión Administrativa y Financiera, el jefe del GIT de Comercialización</t>
  </si>
  <si>
    <t>Gestionar la disposición de las mercancias con situación jurÍdica definida a favor de la Nación, existentes a septiembre 30 de 2017 en la Dirección Seccional de Impuestos y Aduanas de San Andrés.</t>
  </si>
  <si>
    <t>NC-PC 
Dirección Seccional de Impuestos y Aduanas de San Andrés ,Jefe de la Division de Gestión Administrativa y Financiera, el jefe del GIT de Comercialización</t>
  </si>
  <si>
    <t>Gestionar la disposición de las mercancias con situación jurÍdica definida a favor de la Nación, existentes a septiembre 30 de 2017 en la Dirección Seccional de Aduanas de Cartagena.</t>
  </si>
  <si>
    <t>NC-PC 
Dirección Seccional de Aduanas de Cartagena,Jefe de la División de Gestión Administrativa y Financiera, el jefe del GIT de Comercialización</t>
  </si>
  <si>
    <t>Gestionar la disposición de las mercancias con situación jurÍdica definida a favor de la Nación, existentes a septiembre 30 de 2017 en la Dirección Seccional de Impuestos y Aduanas de Arauca.</t>
  </si>
  <si>
    <t>NC-PC 
Dirección Seccional de Impuestos y Aduanas de Arauca,Jefe de la División de Gestión Administrativa y Financiera, el jefe del GIT de Comercialización</t>
  </si>
  <si>
    <t xml:space="preserve">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</si>
  <si>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</si>
  <si>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</si>
  <si>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</si>
  <si>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</si>
  <si>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</si>
  <si>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</si>
  <si>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</si>
  <si>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</si>
  <si>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t xml:space="preserve">NC-PC 
Direcciones Seccionales a nivel nacional </t>
  </si>
  <si>
    <t xml:space="preserve">Auditoría Especial de Seguimiento a la Disposición de Mercancías   
H7
Periodo 
01/07/2016 al 31/08/2017 
</t>
  </si>
  <si>
    <r>
      <rPr>
        <b/>
        <sz val="12"/>
        <rFont val="Arial"/>
        <family val="2"/>
      </rPr>
      <t>Falta de Oportunidad en la Autorización y Ejecución de Destrucción de Mercancías Declaradas en Abandono que Requieren Destrucción Inmediata.</t>
    </r>
    <r>
      <rPr>
        <sz val="12"/>
        <rFont val="Arial"/>
        <family val="2"/>
      </rPr>
      <t xml:space="preserve">
Revisado el listado “Reporte de Abandonos 2016 – 2017” suministrado por el GIT de Comercialización, el cual contiene la relación de los reportes de mercancía en abandono, se evidenció en 21 casos, que los reportes para destrucción inmediata cuyos costos deben ser asumidos por el operador de comercio exterior, presentan inoportunidad en el levantamiento del AIAMA y en la destrucción abreviada conforme se observa en el Anexo No. 1 adjunto.
Estas situaciones incumplen los términos establecidos en los artículos 15 y 16 de la Resolución 042 del 13 de mayo de 2016.
</t>
    </r>
  </si>
  <si>
    <t>Lo anterior, originado por la falta de gestión y el debido control para garantizar la oportuna autorización y ejecución de mercancías que requieren destrucción inmediata.</t>
  </si>
  <si>
    <t>1.La División de Operación Aduanera debe anexar a los reportes de abandono que requieren destrucción inmediata, los documentos soportes verificando las razones que fundamentan la destrucción con sus respectivos conceptos (sanitarios y técnicos)</t>
  </si>
  <si>
    <t>Oficio de reporte de abandono con documentos soportes</t>
  </si>
  <si>
    <t xml:space="preserve">IABUE-PC 
Jefe División Gestión Operación Aduanera de la Dirección Seccional de Aduanas de Buenaventura </t>
  </si>
  <si>
    <t>2.La Jefe del GIT de Comercialización una vez remitido el reporte de abandono por parte de la División de Operación Aduanera emitirá una alerta al funcionario encargado de la disposicion de destrucción de mercancías con el fin de que sean inmediatamente trasladadas a los depósitos de Unión temporal y se levante oportunamente el AIAMA.</t>
  </si>
  <si>
    <t xml:space="preserve">Informe de alertas emitidas y ejecutadas </t>
  </si>
  <si>
    <t xml:space="preserve">IABUE-PC 
Jefe G.I.T. Comercialización de la Dirección Seccional de Aduanas de Buenaventura </t>
  </si>
  <si>
    <t>3.. Se programará reunión con los diferentes depósitos con el fin de comprometerlos a cumplir con lo señalado en el artículo 16 de la resolución 042 de 2016, so pena de sanción.</t>
  </si>
  <si>
    <t xml:space="preserve">Acta de reunión </t>
  </si>
  <si>
    <t xml:space="preserve">4.Para el cumplimiento en los términos de la ejecución de la destrucción abreviada, el depósito dará cumplimiento en los terminos establecidos por el  procedimiento PR_CO 0308 Destrucción de mercancías, Una vez proferida y comunicada la Resolución de destrucción al respectivo depósito, se hará seguimiento con el propósito de cumplir con los términos señalados en dicha resolución. </t>
  </si>
  <si>
    <t>Acta de destrucción, Oficio, correo electrónico</t>
  </si>
  <si>
    <t>IABUE-PC 
Jefe Git Comercial /Operador de Comercio Exterior</t>
  </si>
  <si>
    <t>5. El Despacho de la Direccion Seccional de Buenaventura realizara seguimiento y control  a todas las mercancias reportadas en abandono, este seguimiento se llevará en un cuadro en excell el cual  incluye lo siguiente:                          .Fecha de los Traslados oportunos al deposito de Unión temporal                                                                              .Fecha de Elaboracion del AIAMA en oportunidad y calidad</t>
  </si>
  <si>
    <t>Informe de anomalias encontradas(demoras de los traslados y eleboracion del AIAMA)</t>
  </si>
  <si>
    <t>IABUE-PC 
Director Seccional de Aduanas de Buenaventura</t>
  </si>
  <si>
    <t>6.Seguimiento por parte de la Subdirección de Gestión Comercial a la oportunidad de la disposición de mercancias  por destrucción abreviada.</t>
  </si>
  <si>
    <t>Reporte de existencias de mercancias en abandono en los depósitos sin contrato remitido a la Dirección Seccional de Aduanas de Buenaventura.</t>
  </si>
  <si>
    <t xml:space="preserve">IABUE-PC 
Jefe Coordinación Disposición de Mercancias- Subdirección de Gestión Comercial </t>
  </si>
  <si>
    <t xml:space="preserve">Auditoría Especial de Seguimiento a la Disposición de Mercancías   
H2
Periodo 
01/07/2016 al 31/08/2017 
</t>
  </si>
  <si>
    <r>
      <rPr>
        <b/>
        <sz val="12"/>
        <rFont val="Arial"/>
        <family val="2"/>
      </rPr>
      <t>Insuficiencia de Controles para las Destrucciones Ordinarias.</t>
    </r>
    <r>
      <rPr>
        <sz val="12"/>
        <rFont val="Arial"/>
        <family val="2"/>
      </rPr>
      <t xml:space="preserve">
Verificados 12 eventos de Destrucción Ordinaria de mercancías aprehendidas decomisadas y abandonadas (Ver Anexo 2), se evidenció que:
1. No se deja constancia en las resoluciones de destrucción, cuando la disposición de la mercancía no se pudo realizar por venta o donación y se destruye.
2. Para la entrega de mercancía y supervisión de las destrucciones, solo se envía a un funcionario sin importar el tamaño de las mercancías, el riesgo y el valor de las destrucciones.
3. No se evidencia la verificación de la ejecución de la destrucción por parte del Director Seccional o su delegado, ni la Jefe del GIT de Comercial. 
4. En los eventos de destrucción verificados, no se encontró el certificado de destrucción por parte del contratista y los CD entregados donde están los videos y fotos de la destrucción no se pueden ver por las restricciones de seguridad informática de la entidad.
5. No se elabora informe final de la ejecución de la destrucción.
Las situaciones mencionadas evidencian el incumplimiento de los literales b, c, de Ejecución, del Memorando No. 103 del 1 de abril de 2015, vigente para el período en el cual se ejecutaron las actividades de disposición; las actividades 53, 54, 57 y condiciones generales del procedimiento PR-CO-0308 “Destrucción de Mercancías”. 
</t>
    </r>
  </si>
  <si>
    <t>Lo anterior debido a que no se realiza el adecuado seguimiento a la supervisión de las destrucciones y no se revisa la sustentación documental de los eventos de destrucción.</t>
  </si>
  <si>
    <t>1. El Director Seccional comisionará a un funcionario del Despacho para supervisar todas las destrucciones con el fin de  que las destrucciones se ejecuten dentro de los términos y condiciones que dispone la norma.</t>
  </si>
  <si>
    <t>Resolución de comisión / resolución de viaticos</t>
  </si>
  <si>
    <t>2. La Jefe de GIT de Comercial sera comisionada a todas las destrucciones con el fin de que supervise la correcta ejecución de las destrucciones, tambien debera levantar una lista de chequeo que permita verificar que todos los entes de control han sido invitados  a la ejecución de las destrucciones</t>
  </si>
  <si>
    <t xml:space="preserve">Resolución de Comisión.   Resolución de viáticos.  Lista de chequeo </t>
  </si>
  <si>
    <t>IABUE-PC 
Director Seccional y Jefe División Administrativa y Financiera de la Dirección Seccional de Aduanas de Buenaventura</t>
  </si>
  <si>
    <t>3. Realizar control por parte del GIT de Comercialización  a la conformacion de las carpetas de los eventos de disposición de mercancías a través de la modalidad de destrucción.</t>
  </si>
  <si>
    <t>Lista de chequeo firmada,  de la revisión del evento</t>
  </si>
  <si>
    <t>4. Elaborar informe final de la ejecución de la destrucción</t>
  </si>
  <si>
    <t>Informe final de destrucción</t>
  </si>
  <si>
    <t>5. Realizar seguimiento y verificación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</si>
  <si>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Informe de autoevaluación aplicado a la muestra de información.</t>
  </si>
  <si>
    <t>IABUE-PC 
Subdirector de Gestión Comercial</t>
  </si>
  <si>
    <t xml:space="preserve">Auditoría Especial de Seguimiento a la Disposición de Mercancías   
H3
Periodo 
01/07/2016 al 31/08/2017 
</t>
  </si>
  <si>
    <r>
      <rPr>
        <b/>
        <sz val="12"/>
        <rFont val="Arial"/>
        <family val="2"/>
      </rPr>
      <t>Insuficiencia en los Controles para la Disposición de mercancías.</t>
    </r>
    <r>
      <rPr>
        <sz val="12"/>
        <rFont val="Arial"/>
        <family val="2"/>
      </rPr>
      <t xml:space="preserve">
Verificados los controles para la disposición de mercancías, aprehendidas decomisadas y abandonadas, se evidenció lo siguiente:
1. Los controles que aplican cada uno de los funcionarios para preparar y realizar los eventos de destrucción, donación, venta e inspección de mercancía en abandono, se encuentran incompletos.
2. No se llevan los consecutivos por cada uno de los eventos de disposición (Destrucción, venta, donación, asignación, chatarrización)
3. Ausencia de trazabilidad en la disposición de las mercancías informadas en abandono, el control solo se lleva hasta la elaboración del AIAMA.  
4. En el registro en el que se define la modalidad de disposición de las mercancías, no se puede determinar la responsabilidad en la autorización.
Con lo evidenciado se incumple con lo establecido en el Memorando 103 del 1 de abril de 2015 vigente para el período en el cual se ejecutaron las actividades de disposición observadas en la auditoria y denota deficiente gestión documental.
</t>
    </r>
  </si>
  <si>
    <t>Estas situaciones se presentan debido a que no se verifica oportunamente la información contenida en los reportes que lleva cada uno de los funcionarios y no se realiza una adecuada evaluación de los controles establecidos para verificar su efectividad.</t>
  </si>
  <si>
    <t>1.Una vez culminado el respectivo evento, la Jefe de GIT de Comercialización solicitará al funcionario responsable las carpetas respectivas que conforman dicho evento, para ejercer un control oportuno, mediante lista de chequeo, con el fin de que toda la documentación se encuentre archivada en sus carpetas respectivas. Periódicamente se tomará una muestra aleatoria del 10% por cada uno de los eventos para establecer que la información sea veraz y oportuna.</t>
  </si>
  <si>
    <t>Lista de chequeo sobre la revisión del evento  de la muestra tomada.</t>
  </si>
  <si>
    <t xml:space="preserve">IABUE-PC 
Jefe G.I.T. Comercialización de la Dirección Seccional de Aduanas de Buenaventura  </t>
  </si>
  <si>
    <t>2. Establecer un número consecutivo para cada uno de los eventos de disposición (Donación, destrucción, venta, asignación, chatarrización)</t>
  </si>
  <si>
    <t>Libro de  consecutivos y control de eventos</t>
  </si>
  <si>
    <t xml:space="preserve"> 3.Se establecerá un control semanal en el cuadro de abandonos  adicionando las siguientes columnas: modalidad de disposición, acto y fecha del acto, número y fecha del egreso y esas mismas columnas se colocaran en el libro de control. </t>
  </si>
  <si>
    <t>Copia libro de control de disposición de mercancías</t>
  </si>
  <si>
    <t xml:space="preserve">4..Como medida de control se implementará y se diligenciará un formato de planilla consecutiva donde se relacionaran los DIIAM de disposición donde la Jefe del GIT de Comercialización dejará constancia con su firma de la modalidad. </t>
  </si>
  <si>
    <t>formato planilla</t>
  </si>
  <si>
    <t>5.Realizar seguimiento a la Dirección Seccional de Aduanas de Buenaventura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</si>
  <si>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Informe de Autoevaluación. Informes o actas de disposición para los acompañamientos realizados por funcionarios de la Subdirección de Gestión Comercial.</t>
  </si>
  <si>
    <t xml:space="preserve">IABUE-PC 
Subdirector de Gestión Comercial Reformulado correo sin numero  remitido el 21/09/2018 </t>
  </si>
  <si>
    <t xml:space="preserve">Auditoría Especial de Seguimiento a la Disposición de Mercancías   
H4
Periodo 
01/07/2016 al 31/08/2017 
</t>
  </si>
  <si>
    <r>
      <rPr>
        <b/>
        <sz val="12"/>
        <rFont val="Arial"/>
        <family val="2"/>
      </rPr>
      <t>Insuficiente en el Control para la Expedición de Autos Comisorios.</t>
    </r>
    <r>
      <rPr>
        <sz val="12"/>
        <rFont val="Arial"/>
        <family val="2"/>
      </rPr>
      <t xml:space="preserve">
De la revisión de 13 autos comisorios proferidos por el GIT de Comercialización, para realizar diferentes actuaciones, se encontraron las siguientes situaciones: 
- Auto comisorio 025, del 2 de marzo de 2017 con fecha de actuación entre el 2 y el 10 de marzo de 2017, para efectuar el   inventario, la inspección INVIMA y la elaboración del Acta de Inventario y Avalúo de Mercancía en Abandono (AIAMA): Se evidenció que el acta de inspección INVIMA presenta fecha 16 de marzo y el AIAMA 17 de marzo de 2017, sin que medie prórroga del auto comisorio entre el 11 y el 17 de marzo de 2017.
- Auto comisorio 091 del 11 de mayo de 2017 con fecha de actuación entre el 12 y el 18 de mayo de 2017, para realizar entrega de mercancías a destruir y la supervisión correspondiente:  Se evidenció que el acta de destrucción No. 012 donde se da constancia que la diligencia terminó el 19 de mayo de 2017 sin que medie prórroga del auto comisorio.
- Auto comisorio 106 del 13 de junio de 2017, no presenta fecha de inicio ni de terminación para realizar inspección INVIMA de mercancía en abandono.
 - Ato comisorio 77 del 24 de abril de 2017, presenta fecha de actuación anterior a la fecha de emisión del auto comisorio (26 al 28 de marzo de 2017).
- Auto comisorio 113 del 16 de junio de 2017, presenta fecha de actuación anterior a la fecha de emisión del auto comisorio (20 al 23 de marzo de 2017).
- Auto comisorio 151 del 24 de julio de 2017, con fecha de inicio 24 de julio de 2017 y sin fecha de terminación.
Las situaciones descritas infringen los términos establecidos en cada uno de los autos comisorios que ordenaron la inspección de mercancías, resultando contrario a lo establecido en el artículo 15 de la Resolución No. 42 de 2016 y en la actividad 22 del procedimiento PR-CO-0308 "Destrucción de Mercancías".
</t>
    </r>
  </si>
  <si>
    <t>Lo anterior debido a la falta de un adecuado control, por parte del GIT de Comercialización al no revisar el debido diligenciamiento de los autos comisorios para la firma y a la no identificación de los riesgos inherentes asociados al proceso.</t>
  </si>
  <si>
    <t>1.Se adicionarán tres columnas al libro de control y consecutivo de  Autos comisorios con el fin de consignar fecha de inicio, fecha de  finalización de la actividad y en la otra columna los datos de  prórroga.</t>
  </si>
  <si>
    <t>Libro de control y consecutivo de  Autos comisorios</t>
  </si>
  <si>
    <t>2. Se  establecerá una lista de chequeo para controlar  que los autos comisorios cuenten con toda la información requerida.</t>
  </si>
  <si>
    <t>Lista de chequeo</t>
  </si>
  <si>
    <t>3.Socializar a todos los funcionarios del GIT de Comercialización, la forma apropiada de diligenciar el auto comisorio (Formato 1090)</t>
  </si>
  <si>
    <t>Acta de reunión</t>
  </si>
  <si>
    <t>4. La jefe de GIT de Comercialización diseñará una lista de chequeo con el fin de corroborar que cada uno de los DIIAM conformados esten debidamente ajustados a la norma y que los documentos de cada DIIAM lleven una historia cronologica y que los mismos esten debidamente diligenciados, muestra aleatoria 10%.</t>
  </si>
  <si>
    <t>Lista de chequeo sobre la muestra tomada</t>
  </si>
  <si>
    <t xml:space="preserve">IABUE-PC 
Jefe G.I.T. Comercialización de la Dirección Seccional de Aduanas de Buenaventura </t>
  </si>
  <si>
    <t>5.Realizar seguimiento y verificación al cumplimiento de conformación de eventos de disposición de mercancias, cruce de información relacionada con el proceso de disposición, determinando que los soportes se encuentren conformes a las fecha de ejecución del proceso entre ellos el auto comisorio</t>
  </si>
  <si>
    <t xml:space="preserve"> Listas de chequeo diligenciada de los eventos revisados.</t>
  </si>
  <si>
    <t xml:space="preserve">IABUE-PC 
Subdirector de Gestión Comercial correo sin numero  remitido el 21/09/2018 </t>
  </si>
  <si>
    <t>59 Aud. Reg. Vig 2008-2011
AEF - Seguimiento PM 2014</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</si>
  <si>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</si>
  <si>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</si>
  <si>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Implementar una solución informatica que permita contar con la información integrada, actualizada y confiable para el proceso de Administración de Cartera.  , sujetas a la implementación del plan de modernización tecnologica de la DIAN.(LEY 1819 DEL 2016)</t>
  </si>
  <si>
    <t>Mesas de Trabajo</t>
  </si>
  <si>
    <t xml:space="preserve">Control de Asistencia de Reuniones </t>
  </si>
  <si>
    <t xml:space="preserve">NC-PAC 
Subdirección de Gestión de Recaudo y Cobranzas / Subdirección de Gestión de Tecnología de la Información y Telecomunicaciones
REFORMULADO INFORME F PAGADORA Y RECAUDADORA VIG 2016
</t>
  </si>
  <si>
    <t>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t>
  </si>
  <si>
    <t>Plan de Trabajo aprobado</t>
  </si>
  <si>
    <t>Seguimiento y control  del cronograma de actividades a ejecutar que se contempla  en el Plan de Trabajo.</t>
  </si>
  <si>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</si>
  <si>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</si>
  <si>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</si>
  <si>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</si>
  <si>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</si>
  <si>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</si>
  <si>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</si>
  <si>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</si>
  <si>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</si>
  <si>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t>16 Aud Auditoria Regular Dirección de Impuestos y Aduanas (F. Pagadora y Recaudadora) vig 2016</t>
  </si>
  <si>
    <t xml:space="preserve"> 11 02 002</t>
  </si>
  <si>
    <t>Hallazgo No. 16 Declaratoria de Prescripción de la Acción de Cobro (Seccional Bogotá) (Seccional Medellín)
De la evaluación de los procesos cobro coactivo con corte a 31 de diciembre de 2016 se detectaron las siguientes debilidades: 
1. La Seccional de Impuestos de Bogotá, decretó de oficio hasta el año 2016 la prescripción de la acción de cobro de obligaciones respecto de las cuales se habían cumplido los requisitos de ley (Artículo 817 en armonía con el Artículo 818 del E.T.) desde vigencias anteriores (2005-2015), tal como se detalla en el siguiente cuadro, tiempo durante el cual se mantuvieron las medidas cautelares decretadas dentro de los procesos y en algunos casos, el contribuyente no tenía obligaciones vigentes. 
2. Revisados los expedientes con NIT que se relacionan en el siguiente cuadro los cuales corresponden al cobro de procesos de cobro coactivo en curso por obligaciones oficiales, liquidaciones privadas y sanciones, se observa que a 31 de diciembre de 2016 existe sobrevaloración de la cartera en $8.838 millones, todo en razón a que a mayo de 2017 no se ha proferido la resolución de prescripción; no obstante ya haber operado este fenómeno. 
Así mismo en la Seccional de Impuestos de Medellín se observó que no declara de oficio la prescripción de la acción de cobro de las obligaciones, una vez se cumplen las condiciones establecidas en el artículo 817 del E.T., por lo tanto, la prescripción no es decretada oportunamente, lo cual fue evidenciado (…) en el que según registro del SIPAC la obligación prescribió (…) y fue declarada (…)</t>
  </si>
  <si>
    <t>(…) inoportunidad, ineficiencia e ineficacia en la gestión de cobro adelantada frente a las medidas decretadas y practicadas, falta de seguimiento y monitoreo, en algunos casos la obsolescencia y falta de integralidad de los aplicativos de cobro que impiden el seguimiento y control adecuados a los términos, (…)</t>
  </si>
  <si>
    <t>Definir la metodología para administrar la cartera y realizar el reparto de expedientes</t>
  </si>
  <si>
    <t>Crear una cartilla que contenga las políticas para el reparto, rotación y distribución de cargas de trabajo y remitirlo a las seccionales para su implementación</t>
  </si>
  <si>
    <t>Cartilla
CT-CA-0086</t>
  </si>
  <si>
    <t>NC-PAC 
Jefe de la Coordinación de Gestión de Cobranzas de la Subdirección de Gestión de Recaudo y Cobranzas
REFORMULADO
30/09/2017</t>
  </si>
  <si>
    <t>Actualizar la Caracterización del Proceso de Administración de Cartera, homologar el formato diseñado para el reporte de la gestión y publicarlos en el Mapa de Procesos de la Entidad</t>
  </si>
  <si>
    <t>Formato FT-CA-5219 Seguimiento a evacuación mensual de carga laboral
publicados</t>
  </si>
  <si>
    <t>NC-PAC  
Jefe de la Coordinación de Gestión de Cobranzas de la Subdirección de Gestión de Recaudo y Cobranzas y Jefe de la Coordinación de Calidad de la Subdirección de Gestión de Procesos y Competencias Laborales
REFORMULADO
30/09/2017</t>
  </si>
  <si>
    <t>Socializar la cartilla de las políticas para el reparto, rotación y distribución de cargas de trabajo y los formatos establecidos para el reporte de la gestión</t>
  </si>
  <si>
    <t>Correo electrónico</t>
  </si>
  <si>
    <t>NC-PAC  
Jefe de la Coordinación de Gestión de Cobranzas de la Subdirección de Gestión de Recaudo y Cobranzas
REFORMULADO
30/09/2017</t>
  </si>
  <si>
    <t>Videoconferencias</t>
  </si>
  <si>
    <t>Realizar control y seguimiento al cumplimiento de los términos y actividades establecidas en los procedimientos PR-CA-0330 Extinción de obligaciones y PR-CA-0345 Levantamiento y/o Modificación de medidas cautelares.</t>
  </si>
  <si>
    <t>Realizar control y seguimiento a la ejecución de los procedimientos PR-CA-0330 Extinción de obligaciones y PR-CA-0345 Levantamiento y/o Modificación de medidas cautelares, en cuanto al cumplimiento de los términos establecidas y en especial a lo descrito en las actividades indicadas en los numerales 15 y 16 del PR-CA-0330 Extinción de obligaciones, verificando mensualmente su cumplimiento en una muestra de 15 expedientes dejando documentado el resultado para cuando las dependencias de control lo requieran.</t>
  </si>
  <si>
    <t>NC-PAC  
Jefes de División de Gestión de Cobranzas de la Direcciones Seccionales de Impuestos de Bogotá y Medellín
REFORMULADO
30/09/2017
30/03/2018
30/09/2018</t>
  </si>
  <si>
    <t>18 Aud Auditoria Regular Dirección de Impuestos y Aduanas (F. Pagadora y Recaudadora) vig 2016</t>
  </si>
  <si>
    <t>Hallazgo No. 18.  Actualización Estado Obligaciones en el SIE de Obligación Financiera (Seccional Barranquilla) (Seccional Cali)
Se verificó que la Dirección Seccional de Impuestos de Barranquilla, presenta debilidades en el Servicio Informático Electrónico de Obligación Financiera debido a que en éste no se dan de baja las reducciones y otros beneficios de Ley en las declaraciones y sanciones otorgadas a los contribuyentes en el marco de campañas y amnistías, determinándose que aún en el 2016 (periodo evaluado), se adelantaron procesos de cobro por parte de la División de Cobranzas sobre conceptos que ya fueron cancelados en algunos casos desde 2010, que aunque subsanados como consecuencia de la comunicación del hallazgo por parte de la CGR, sustentan como ejemplo lo observado, casos frente a los cuales se interpusieron quejas y reclamos reiterados por los contribuyentes afectados.
En consecuencia, teniendo en cuenta la parametrización del sistema, lo anteriormente señalado impide la generación del respectivo auto de terminación o cancelación definitiva de la obligación por reflejar como pendientes, saldos que ya fueron cancelados y pese a las marcaciones como “anuladas” en el Sistema de Planeación y Administración de la Cartera Morosa SIPAC de acuerdo con el Memorando 033 de 2015, siguen siendo objeto de cobro, reflejando deficiencias en los controles aplicados a este Sistema.
Así mismo, en la Seccional de Impuestos de Cali, al verificar en el aplicativo de Obligación Financiera el estado de las obligaciones de los contribuyentes cuyas deudas fueron extinguidas por el fenómeno de la prescripción, se observó que éste revela saldos que no representan derechos a favor de la administración de impuestos, ni obligaciones ciertas para el contribuyente. (…).
(…) requiriendo que la DIAN depure todas las obligaciones que han sido objeto de beneficios y reducciones al contribuyente, pero cuyo registro aún no se realiza en el aplicativo</t>
  </si>
  <si>
    <t>(…) no se migra al SIE de obligaciones financieras la información contenida en los actos administrativos de las resoluciones de prescripción (…)</t>
  </si>
  <si>
    <t>Realizar la migracion del Formato 715 - Resoluciones de prescripcion proferidas por Sipac y Siscobra al SIE de Obligacion Financiera</t>
  </si>
  <si>
    <t>Elaborar especificación funcional y realizar análisis de requerimientos</t>
  </si>
  <si>
    <t>Especificacion funcional</t>
  </si>
  <si>
    <t>NC-PAC 
Jefe de la Coordinación de Administración de Aplicativos de Recaudo y Cobranzas de la Subdirección de Gestión de Recaudo y Cobranzas</t>
  </si>
  <si>
    <t>Realizar análisis, diseño e implementación del servicio</t>
  </si>
  <si>
    <t>Documentación técnica del software construido</t>
  </si>
  <si>
    <t>NC-PAC 
Subdirector de Tecnología de la Información y las Telecomunicaciones
REFORMULADO
30/09/2017</t>
  </si>
  <si>
    <r>
      <t>Realizar pruebas funcionales y autorizar el despliegue del reporte</t>
    </r>
    <r>
      <rPr>
        <sz val="12"/>
        <color theme="5" tint="-0.249977111117893"/>
        <rFont val="Arial"/>
        <family val="2"/>
      </rPr>
      <t xml:space="preserve"> </t>
    </r>
    <r>
      <rPr>
        <sz val="12"/>
        <color rgb="FFFF0000"/>
        <rFont val="Arial"/>
        <family val="2"/>
      </rPr>
      <t>(estabilización)</t>
    </r>
  </si>
  <si>
    <r>
      <t xml:space="preserve">Formato de aceptación de pruebas funcionales </t>
    </r>
    <r>
      <rPr>
        <sz val="12"/>
        <color theme="5" tint="-0.249977111117893"/>
        <rFont val="Arial"/>
        <family val="2"/>
      </rPr>
      <t xml:space="preserve">de </t>
    </r>
    <r>
      <rPr>
        <sz val="12"/>
        <color rgb="FFFF0000"/>
        <rFont val="Arial"/>
        <family val="2"/>
      </rPr>
      <t>los ajustes realizado</t>
    </r>
    <r>
      <rPr>
        <sz val="12"/>
        <color theme="5" tint="-0.249977111117893"/>
        <rFont val="Arial"/>
        <family val="2"/>
      </rPr>
      <t>s</t>
    </r>
    <r>
      <rPr>
        <sz val="12"/>
        <rFont val="Arial"/>
        <family val="2"/>
      </rPr>
      <t xml:space="preserve"> y acta de comité de gestión de cambios de tecnología.</t>
    </r>
  </si>
  <si>
    <t>NC-PAC 
Jefe de la Coordinación de Administración de Aplicativos de Recaudo y Cobranzas de la Subdirección de Gestión de Recaudo y Cobranzas
Subdirector de Tecnología de la Información y las Telecomunicaciones
REFORMULADO
30/09/2017
30/03/2018
30/03/2019</t>
  </si>
  <si>
    <t>24 Aud Auditoria Regular Dirección de Impuestos y Aduanas (F. Pagadora y Recaudadora) vig 2016</t>
  </si>
  <si>
    <t xml:space="preserve">Hallazgo No. 24 Reporte en el Boletín de Deudores Morosos del Estado – BDME (D) (Seccional Cali)
En la verificación de los expedientes seleccionados, se encontró que la Seccional de Impuestos Cali, no ha cumplido con el deber que le asiste de reportar en el Boletín de Deudores Morosos – BDME a los siguientes deudores morosos que no han cancelado las obligaciones tributarias (…)
(…)
(…) al consultar la base de datos de la BDME, estos contribuyentes no figuran reportados. De lo que se infiere que no fueron incluidos en el reporte de junio 1 de 2016 o en su defecto fueron excluidos para el reporte con corte al mes de diciembre de 2016 </t>
  </si>
  <si>
    <t>(…) deficiencias de control en el reporte a la Contaduría General de la Nación – CGN de todos los deudores morosos de acuerdo a los términos legales; (…)
(…) deficiencias por la falta de reporte.</t>
  </si>
  <si>
    <t>Ejercer control sobre los saldos, que de acuerdo con lo informado por las Direcciones Seccionales, no son reportados a la  BDME</t>
  </si>
  <si>
    <t>Proferir lineamiento para ejercer control sobre el reporte de morosos de la BDME.</t>
  </si>
  <si>
    <t>Lineamientos reporte BDME</t>
  </si>
  <si>
    <t>NC-PAC 
Jefe de la Coordinacion de Administracion de Aplicativos de Recaudo y Cobranzas de la Subdirecciòn de Gestiòn de Recaudo y Cobranzas
Sundirector de Gestiòn de Tecnologìa de la Informaciòn y las Telecomunicaciones
REFORMULADO
30/09/2017</t>
  </si>
  <si>
    <t>Realizar con periodicidad trimestral, verificaciòn al cumplimiento del lineamiento, en la cual se tomará muestra  aleatoria  de la base de obligaciones que de acuerdo con lo indicado por las Direcciones Seccionales, NO son objeto de reporte a la BDME, para que de manera puntual justifiquen por que motivo no se reportan. igualmente en esta muestra aleatoria se verificara los contribuyentes reportados como morosos para verificar su procedibilidad.</t>
  </si>
  <si>
    <t xml:space="preserve">informe </t>
  </si>
  <si>
    <t>NC-PAC 
Jefe de la Coordinacion de Administracion de Aplicativos de Recaudo y Cobranzas Subdirección de Gestión de Recaudo y Cobranzas
REFORMULADO
30/09/2017
30/03/2018</t>
  </si>
  <si>
    <t>30 Aud Auditoria Regular Dirección de Impuestos y Aduanas (F. Pagadora y Recaudadora) vig 2016</t>
  </si>
  <si>
    <t>19 04 006</t>
  </si>
  <si>
    <t xml:space="preserve">Hallazgo No. 30 Gestión, Organización y Archivo de Expedientes (OI) (Seccional Bogotá) (Seccional Santa Marta) (Seccional Medellín)
(…) Se evidencia debilidades en la conformación y organización de los expedientes de los procesos de cobro persuasivo y coactivo, de competencia de la Seccional de Impuesto de Bogotá (…) presentan deficiencias así: algunos no cuentan con un orden cronológico en su organización, en algunos casos varias foliaciones, enmendaduras y tachaduras en su numeración, duplicidad y/o replicación de documentos, o no tienen una numeración consecutiva; algunos folios se encuentran grapados, documentos ilegibles. Algunos documentos sin foliar, sin diligenciar la lista de chequeo u obran documentos de un expediente en otro, entre otros; Así mismo, aunque en los sistemas de información se registran actuaciones de cobro persuasivo y coactivo en los expedientes no reposan las mismas.
(…) debilidades en la gestión documental, deficiencias en la conformación, organización y manejo de los expedientes de cobro persuasivo y coactivo objeto de evaluación, debido a la falta de control y seguimiento en la Seccional Santa Marta (…) 
(…) En la Seccional Medellín, se evidenció faltante de folios que componen los expedientes y falta de notificación del acto administrativo y no coinciden con las actuaciones registradas en el Sistema de Planeación y Administración de Cartera Morosa – SIPAC con lo encontrado en el expediente físico (…) 
</t>
  </si>
  <si>
    <t xml:space="preserve">(…) falta de gestión en materia de conformación, organización y archivo de los expedientes físicos y su articulación con los sistemas de información (…) 
(…) falta de control y seguimiento se evidencia en la Seccional Santa Marta, deficiencias en la conformación, organización y manejo de los expedientes de los procesos de cobro persuasivo y coactivo objeto de evaluación, Los expedientes no se encuentran organizados, algunos no cuentan con la Hoja de Ruta ni con un orden cronológico, errores y enmendaduras en la foliación, duplicidad y/o replicación de documentos y en ocasiones obran documentos de otros procesos, grapados (…) 
(…) deficiencias en el seguimiento, control y monitoreo en el manejo y conformación de los expedientes, por falta de oportunidad en la notificación (…). </t>
  </si>
  <si>
    <t>Socializar el PR-FI-0163 Organización de documentos en el Archivos de Gestión así como lo reglamentado a través del memorando 233 de 2010 con el fin de que se de aplicación en ejecución de todas las actividades de responsabilidad del proceso de administracion de cartera</t>
  </si>
  <si>
    <t>Realizar capacitación interna a todos los funcionarios de la División acerca del PR-FI-0163 Organización de documentos en el Archivos de Gestión y el memorando 233 de 2010 y remitir al buzón coordinacioncobranzas@dian.gov.co el formato FT-GH-1722
Registro de Asistencia Capacitación Interna</t>
  </si>
  <si>
    <t>FT-GH-1722
Registro de Asistencia Capacitación Interna</t>
  </si>
  <si>
    <t>NC-IASMA-IBOG-IMED-PAC Jefes de Divisiones de Gestión  de Cobranzas de las Direcciones Seccionales de Impuestos de Bogotá y Medellín
Jefe de División de Gestion de Recaudo y Cobranzas de la Dirección Seccional de Impuestos y Aduanas de Santa Marta
REFORMULADO
30/09/2017</t>
  </si>
  <si>
    <t>Realizar control y seguimiento a la ejecución del procedimiento PR-FI-0163 Organización de documentos en el Archivos de Gestión y el Instructivo IN-FI-0132, en cuanto al cumplimiento de los términos establecidas, verificando mensualmente su cumplimiento en una muestra de 15 expedientes dejando documentado el resultado para cuando las dependencias de control lo requieran.</t>
  </si>
  <si>
    <t>NC-IASMA-IBOG-IMED-PAC Jefes de Divisiones de Gestión  de Cobranzas de las Direcciones Seccionales de Impuestos de Bogotá y Medellín
Jefe de Gestion de Recaudo y Cobranzas de la Dirección Seccional de Impuestos y Aduanas de Santa Marta
REFORMULADO
30/09/2017
30/09/2018</t>
  </si>
  <si>
    <t>17 Aud Auditoria Regular Dirección de Impuestos y Aduanas (F. Pagadora y Recaudadora) vig 2016</t>
  </si>
  <si>
    <t>Hallazgo No. 17 Prescripción Acción de Cobro (F y D) (Seccional Barranquilla)
Se determinó que mediante las resoluciones de prescripción de oficio relacionadas en la tabla 1, la DIAN Seccional Impuestos de Barranquilla dio por terminado el procedimiento administrativo de cobro sobre obligaciones por $3.603.9 millones, sin que se evidenciara gestión de cobro por parte de la DIAN durante lapsos de 3 y 4 años previos a la prescripción (ver tabla); ocasionando con dicha inactividad daño al patrimonio del estado puesto que la prescripción ha generado la extinción de dichas obligaciones.</t>
  </si>
  <si>
    <t>(…) falta de gestión, control y seguimiento sobre los expedientes de cobro (…)</t>
  </si>
  <si>
    <t>IBAR-PAC 
Jefe de la Coordinación de Gestión de Cobranzas de la Subdirección de Gestión de Recaudo y Cobranzas</t>
  </si>
  <si>
    <t>IBAR-PAC 
Jefe de la Coordinación de Gestión de Cobranzas de la Subdirección de Gestión de Recaudo y Cobranzas y Jefe de la Coordinación de Calidad de la Subdirección de Gestión de Procesos y Competencias Laborales
REFORMULADO 30/09/2017</t>
  </si>
  <si>
    <t xml:space="preserve">Correo electrónico
</t>
  </si>
  <si>
    <t xml:space="preserve">
Videoconferencia
FT-GH-1722 o FT-GH-1674</t>
  </si>
  <si>
    <t>IBAR-PAC 
Jefe de la Coordinación de Gestión de Cobranzas de la Subdirección de Gestión de Recaudo y Cobranzas
REFORMULADO 30/09/2017</t>
  </si>
  <si>
    <t>Realizar control y seguimiento a la ejecución del Proceso de Administración de Cartera en cuanto al cumplimiento de los términos y actividades establecidas en los procedimientos</t>
  </si>
  <si>
    <t>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t>
  </si>
  <si>
    <t>IBAR-PAC 
Jefe de División de Gestión de Cobranzas de la Dirección Seccional de Impuestos de Barranquilla
REFORMULADO 30/09/2017
30/03/2018
30/09/2018</t>
  </si>
  <si>
    <t>7 Aud. Reg. Vig. 2008-2011
AEF - Seguimiento PM 2014</t>
  </si>
  <si>
    <t xml:space="preserve">Hallazgo No. 7.     Demora en las actuaciones de cobro En el análisis realizado a las carpetas contentivas de los expedientes relacionados a continuación, se evidencia que transcurren entre 8 y 24 meses entre una y otra actuación de cobro. Igualmente transcurren 6 meses o más, entre la fecha de exigibilidad de las obligaciones y registrarse la información en el aplicativo de cobro SIPAC, para iniciar las acciones del proceso. De otra parte, no se da inicio al proceso de cobro a las obligaciones que en un principio son consideradas como no prioritarias por su monto
</t>
  </si>
  <si>
    <t>La entidad argumenta que dichos eventos se deben especialmente a la falta de personal y por ende se genera sobrecarga operativa</t>
  </si>
  <si>
    <t xml:space="preserve">Adelantar el procedimiento de Normalización de Saldos del Servicio Informático Electrónico de la Obligación Financiera a través del SIE de Normaliza respecto de las obligaciones consideradas como no prioritarias y según los lineamientos impartidos por la Subdirección de Gestión de Recaudo y Cobranzas.  
</t>
  </si>
  <si>
    <t>Elaborar y socializar los lineamientos del procedimiento de Normalización de Saldos del SIE de la OF a través del SIE Normaliza.</t>
  </si>
  <si>
    <t>IBOG-PAC 
Subdirección de Gestión de Recaudo y Cobranzas - Coordinación Control Básico de Obligaciones 
REFORMULADO
30/04/2016
30/092016</t>
  </si>
  <si>
    <t>Gestionar, a través del SIE Normaliza, el procedimiento de Normalización de Saldos del SIE de la Obligación Financera, a fin de clasificar en debida forma la cartera, cumpliendo con la meta establecida por la Subdirección de Gestión de Recaudo y Cobranzas en el Plan Operativo.</t>
  </si>
  <si>
    <t>Documento que contenga Registro de las solicitudes a que  haya lugar (Registro del procedimiento PR-CA-0372)</t>
  </si>
  <si>
    <t xml:space="preserve"> IBOG-PAC 
DSI de Bogotá - Grupo Interno de Trabajo de Normalización de Saldos y División de Gestión de Cobranzas
REFORMULADO
30/04/2016
30/09/2016
30/09/2017</t>
  </si>
  <si>
    <t xml:space="preserve">Caracterizar la cartera, teniendo en cuenta por lo menos , cuantias, antigüedad de la cartera , tipo de contribuyente deudor . </t>
  </si>
  <si>
    <t xml:space="preserve">Elaborar estrategia de acuerdo a la caracterizacion, definiendo un  plan de trabajo y asignando recursos. </t>
  </si>
  <si>
    <t xml:space="preserve">Documento </t>
  </si>
  <si>
    <t>IBOG-PAC 
Dirección Seccional de Impuestos de Bogotá- División de Gestión de Cobranzas.</t>
  </si>
  <si>
    <t>Desarrollar plan de trabajo , verificando trimestralmente su ejecución.</t>
  </si>
  <si>
    <t xml:space="preserve">informes </t>
  </si>
  <si>
    <t xml:space="preserve"> IBOG-PAC 
Dirección Seccional de Impuestos de Bogotá- División de Gestión de Cobranzas.</t>
  </si>
  <si>
    <t>15 Aud Vig  2012-2013 Función Recaudadora</t>
  </si>
  <si>
    <t xml:space="preserve">Hallazgo No. 15: Prescripción de la acción de cobro.
Realizada la verificación y seguimiento de los expedientes de cobro coactivo correspondientes a la muestra objeto de evaluación, se observó que la Administración no declara de oficio la prescripción de la acción de cobro de las obligaciones, una vez se cumplen las condiciones establecidas en la norma antes mencionada. En efecto, la prescripción no es decretada oportunamente y en la mayoría de los casos obedece a solicitud del contribuyente. 
</t>
  </si>
  <si>
    <t>Los aplicativos no generan alertas y/o alarmas de las obligaciones próximas a prescribir; igualmente a la deficiencia en el trámite de la gestión de cobro, falta de seguimiento y monitoreo</t>
  </si>
  <si>
    <t>Definir la metodología para administrar la cartera y realizar el reparto de expedientes.</t>
  </si>
  <si>
    <t>IBOG-PAC 
Jefe de la Coordinación de Gestión de Cobranzas de la Subdirección de Gestión de Recaudo y Cobranzas
REFORMULADO
30/09/2017</t>
  </si>
  <si>
    <t xml:space="preserve">Adelantar el procedimiento de Normalización de Saldos del Servicio Informático Electrónico de la Obligación Financiera a través del SIE de Normaliza respecto de las obligaciones con acción de cobro prescrita y según los lineamientos impartidos por la Subdirección de Gestión de Recaudo y Cobranzas.  
</t>
  </si>
  <si>
    <t>Gestionar, a través del SIE Normaliza, el procedimiento de Normalización de Saldos del SIE de la Obligación Financera, a fin de clasificar en debida forma la cartera, cumpliendo con la meta establecida por la Subdirección de Gestión de Recaudo y Cobranzas en el Plan Operativo</t>
  </si>
  <si>
    <t xml:space="preserve">Impartir lineamientos a la DSI de Bogota con el fin que los funcionarios de cobranzas realicen la aceptación de la novedad informativa en el aplicativo SIPAC que les permitira identificar las obligaciones proximas a prescribir </t>
  </si>
  <si>
    <t>Elaborar y socializar el documento mediante el cual se impartiran las instrucciones pertinentes</t>
  </si>
  <si>
    <t>IBOG-PAC 
Subdirección de Gestión de Recaudo y Cobranzas -Coordinación de cobranzas</t>
  </si>
  <si>
    <t>16 Aud Vig  2012-2013 Función Recaudadora</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</si>
  <si>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</si>
  <si>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</si>
  <si>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Actualizar los expedientes a continuación relacionados respecto de las normatividad vigente y las actuaciones en el aplicativo SIPAC:
Expediente No. 200455319; Expediente No. 200100076 ; Expediente No. 201021390 ; Expediente No. 201196771 ; Expediente No. 200948746 ; Expediente No. 200400791 ; Expediente No. 200601047 ; Expediente No. 200812811; Expediente No. 200944775; Expediente No. 200609032; Expediente No. 200937760; Expediente 200404895, NIT. 830.018.862; Expediente 200401051, NIT. 9.600.753; Expediente 200704539, NIT. 900058177; Expediente 199800394, NIT. 860527626; Expediente 200300096, NIT. 830009288; Expediente de Cobro Coactivo No.200600536, NIT/C.C. 860058967; Expediente de Cobro Coactivo No.200301061, NIT/C.C. 42.009.715; Expediente de Cobro Coactivo No.200000032, NIT/C.C. 2.859.410; Expediente No. 200101764, NIT. 860002296</t>
  </si>
  <si>
    <t xml:space="preserve">Incorporar en los expedientes relacionados en el hallazgo las actuaciones pendientes , efectuar la reorganización cronológica de los antecedentes en el proceso,verificando sobre estos expedientes que las actuaciones en el aplicativo SIPAC coincidan con los antecedentes en el expediente y en caso negativo allegar los documentos emitidos desde el aplicativo al expedient
</t>
  </si>
  <si>
    <t>Expedientes enunciados en el hallazgo organizados conforme al memorando 233.</t>
  </si>
  <si>
    <t>Revisar mensualmente A) el 100% de los expedientes que pasan de persuasiva a coactiva, B) el 100% de los expedientes de coactiva que van para remate y C) el 100% de los expedientes remisibles de mayor cuantía.</t>
  </si>
  <si>
    <t>19 Aud Vig  2012-2013 Función Recaudadora</t>
  </si>
  <si>
    <t xml:space="preserve">Hallazgo No. 19: Gestión de Cobro – Prescripción
Dentro de los expedientes de cobro coactivo revisados se advierte que la prescripción de la acción de cobro de algunas obligaciones operó por falta de gestión, pues no se adelantó el trámite previsto en los artículos 823 y siguientes del Estatuto Tributario para el cobro dentro del término establecido en el Art. 817 del mismo Estatuto.
Lo anterior se presenta concretamente dentro de los expedientes relacionados a continuación:
Expediente 199800394, NIT. 860527662; Expediente 200445180, Nit. 830090420; Expediente 200300189, Nit. 830028711; Expediente 199400502, Nit. 41466823; Expediente No. 2100051, NIT. 41382964; Expediente No. 201213442, Nit. 650191726; Expediente de Cobro Coactivo No. 200418342, NIT/C.C. 800154390; Expediente de Cobro Coactivo No.200358693, NIT/C.C. 16771373; Expediente No.10-2.000-2002-292,  Nit. 51754516; Expediente 200445600 Nit. 830091731; Expediente 200455978, NIT 860028221.
</t>
  </si>
  <si>
    <t>Problemas, deficiencias y limitantes de orden Institucional.
Falta de seguimiento, gestión, control y seguridad a los expedientes físicos en poder de la Dirección de Cobranzas y el Grupo de Coactiva y la ineficiencia en las actuaciones conducentes para la recuperación de los recursos públicos, conforme al procedimiento establecido en el título VIII del Estatuto tributario.</t>
  </si>
  <si>
    <t xml:space="preserve">Declarar la prescripción de las obligaciones referidas en el Hallazgo, previa la verificación de los requisitos legales.  
</t>
  </si>
  <si>
    <t xml:space="preserve">Emitir los actos administrativos de declaración de prescripción, notificarlos en debida forma y comunicarlos a contabilidad para su registro pertinente, de los expedientes relacionados en el hallazgo.
</t>
  </si>
  <si>
    <t>Actos administrativo</t>
  </si>
  <si>
    <t xml:space="preserve">Gestionar  las actividades referidas en el Plan de Cobro con el fin de recuperar el crédito fiscal dentro de la oportunidad legal.
                                                                                  </t>
  </si>
  <si>
    <t>Establecer estrategias con base en el inventario de cartera publicado en la carpeta de la Coordinación de Gestión de Cobranzas y emitir lineamientos al interior de la División, a fin de evitar la prescripción de la acción de cobro de obligaciones sin gestión previa.</t>
  </si>
  <si>
    <t xml:space="preserve"> IBOG-PAC 
Dirección Seccional de Impuestos de Bogotá- División de Gestión de Cobranzas.
REFORMULADO
30/09/2016</t>
  </si>
  <si>
    <t>Dar aplicación a los lineamientos establecidos en la Cartilla CT-CA-086 Vs 2</t>
  </si>
  <si>
    <t>Repartir los expedientes de cobro conforme lo establecido en la Cartilla CT-CA-086 Vs 2 y 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t>
  </si>
  <si>
    <t>IBOG-PAC 
Dirección Seccional de Impuestos de Bogotá- División de Gestión de Cobranzas.
REFORMULADO
30/04/2016
30/09/2016
30/09/2017
30/03/2018
30/09/2018</t>
  </si>
  <si>
    <t>20 Aud Vig  2012-2013 Función Recaudadora</t>
  </si>
  <si>
    <t xml:space="preserve">Hallazgo No. 20: Medidas Preventivas dentro del Procedimiento Administrativo Coactivo.
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
</t>
  </si>
  <si>
    <t>No se adelantan los trámites necesarios para imponer las sanciones previstas en el Artículo 651 del Estatuto Tributario, de conformidad con lo dispuesto en los artículos 837 y 623-2 del mismo Estatuto</t>
  </si>
  <si>
    <t xml:space="preserve">Dar cumplimiento al memorando  No. 225 del 19 de junio de 2014 sobre herramientas para investigación y localización de bienes. </t>
  </si>
  <si>
    <t xml:space="preserve">Utilizar la herramientas para realizar la investigación de bienes con que cuenta la entidad y consultar los portales de las Entidades para  la ubicación e identificación de bienes de los morosos . </t>
  </si>
  <si>
    <t>21 Aud Vig  2012-2013 Función Recaudadora</t>
  </si>
  <si>
    <t xml:space="preserve">Hallazgo No. 21: Inactividad Procesal - Riesgo de prescripción
Dentro de los expedientes de cobro coactivo revisados, relacionados a continuación, se evidencia inactividad procesal y dilaciones en el proceso, situación que puede generar riesgo de prescripción de la acción de cobro de las obligaciones fiscales. 
Expediente No. 200455319; Expediente No. 200100076; Expediente No. 200601047; Expediente No. 200404161
</t>
  </si>
  <si>
    <t>Falta de gestión, seguimiento, control y monitoreo por parte de la Dirección de cobranzas</t>
  </si>
  <si>
    <t xml:space="preserve">Emitir los actos administrativos de declaración de prescripción, notificarlos en debida forma y comunicarlos a contabilidad para su registro pertinente.
</t>
  </si>
  <si>
    <t>Actos administrativos</t>
  </si>
  <si>
    <t xml:space="preserve"> Elaborar estrategia de acuerdo a la caracterizacion, definiendo un  plan de trabajo y asignando recursos. </t>
  </si>
  <si>
    <t>22 Aud Vig  2012-2013 Función Recaudadora</t>
  </si>
  <si>
    <t>Hallazgo No. 22: Títulos Judiciales
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t>
  </si>
  <si>
    <t xml:space="preserve">Deficiencia en la gestión para la depuración de los inventarios y debilidades en la aplicación de los mecanismos de control interno, situación que afecta las finanzas del estado al no contar con dichos recursos; los cuales; además, no están generando rendimiento alguno.
Problemas, deficiencias y limitantes de orden Institucional.
</t>
  </si>
  <si>
    <t>Diseñar un plan de trabajo tendiente a gestionar el inventario de los títulos de depósitos judicial con fecha de constitución anterior al 13 de diciembre de 2013, el cual corresponde a 15,756</t>
  </si>
  <si>
    <t>Elaboración del Plan de trabajo, teniendo en cuenta el universo de Depositos Judiciales a gestionar y la capacidad operativa de la División de Gestión de Cobranzas de la DSIB, identificando puntualmente los tíitulos a gesitonar en cada anualidad</t>
  </si>
  <si>
    <t>IBOG-PAC 
Dirección Seccional de Impuestos de Bogotá- División de Gestión de Cobranzas.
REFORMULADO
30/09/2016
30/09/2017</t>
  </si>
  <si>
    <t>Gestionar la totalidad de los depósitos judiciales consituidos al 31 de diciembre de 2013, los cualea ascienden a 11.124, a través del aplicativo correspondiente.</t>
  </si>
  <si>
    <t>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t>
  </si>
  <si>
    <t>IBOG-PAC
Dirección Seccional de Impuestos de Bogotá- División de Gestión de Cobranzas.
REFORMULADO
30/09/2016
30/09/2017
30/03/2019</t>
  </si>
  <si>
    <t>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t>
  </si>
  <si>
    <t>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t>
  </si>
  <si>
    <t>Numero de TDJ gestionados / Total TDJ a gestionar</t>
  </si>
  <si>
    <t xml:space="preserve">IBOG-PAC
Dirección Seccional de Impuestos de Bogotá- División de Gestión de Cobranzas.
</t>
  </si>
  <si>
    <t>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t>
  </si>
  <si>
    <r>
      <rPr>
        <sz val="11"/>
        <color rgb="FFFF0000"/>
        <rFont val="Arial"/>
        <family val="2"/>
      </rPr>
      <t>IBOG-PAC
Dirección Seccional de Impuestos de Bogotá- División de Gestión de Cobranzas.</t>
    </r>
    <r>
      <rPr>
        <sz val="11"/>
        <color theme="5" tint="-0.249977111117893"/>
        <rFont val="Arial"/>
        <family val="2"/>
      </rPr>
      <t xml:space="preserve">
</t>
    </r>
  </si>
  <si>
    <t>7 Aud Auditoria Regular Dirección de Impuestos y Aduanas (F. Pagadora y Recaudadora) vig 2016</t>
  </si>
  <si>
    <t>Hallazgo No. 7 Prescripción de la Acción de Cobro con inmuebles embargados - Expediente 201140545, Nit 20206534 (F) (D) (Seccional Bogotá).
La DIAN no adelantó el cobro coactivo de la obligación contenida en la Resolución Sanción No. 322412011000447 por $100.848.000 proferida por la DIAN el 21 de agosto de 2011, la cual quedo ejecutoriada el 30 de agosto de 2011, dentro del término establecido en el Artículo 817 del E.T, (…) prescribiendo la acción de cobro (…), siendo declarada por la Seccional de Impuestos de Bogotá mediante Resolución 20161005004766 (…). No obstante contar con medidas de embargo registradas (…) de los inmuebles (…) de la Seccional de Impuestos y Aduanas de Girardot en la Seccional de Impuestos de Bogotá el 27 de julio de 2016, así como de sumas de dinero por $4.854.926,86, depósitos judiciales constituidos en noviembre de 2015 estando aún vigente la acción de cobro y sin proceder a interrumpir la prescripción librando el respectivo mandamiento de pago.</t>
  </si>
  <si>
    <t>(…) falta de gestión oportuna y eficaz para iniciar el proceso de cobro coactivo y evitar el fenómeno de la prescripción de la acción de cobro que trata el artículo 817 Numeral 4 del E.T. sin surtir el debido proceso, así como celeridad en el decreto de las medidas cautelares. 
(…) gestión fiscal ineficaz e inoportuna, al tenor de lo dispuesto en el artículo 6º de la Ley 610 de 2000.
Falta de control en la realización oportuna de las actividades establecidas en cada uno de los procedimientos del proceso de Administración de Cartera</t>
  </si>
  <si>
    <t>IBOG-PAC 
Jefe de la Coordinación de Gestión de Cobranzas de la Subdirección de Gestión de Recaudo y Cobranzas</t>
  </si>
  <si>
    <t>IBOG-PAC Jefe de la Coordinación de Gestión de Cobranzas de la Subdirección de Gestión de Recaudo y Cobranzas y Jefe de la Coordinación de Calidad de la Subdirección de Gestión de Procesos y Competencias Laborales
REFORMULADO
30/09/2017</t>
  </si>
  <si>
    <t>IBOG-PAC  de la Coordinación de Gestión de Cobranzas de la Subdirección de Gestión de Recaudo y Cobranzas</t>
  </si>
  <si>
    <t>IBOG-PAC  de la Coordinación de Gestión de Cobranzas de la Subdirección de Gestión de Recaudo y Cobranzas
REFORMULADO
30/09/2017</t>
  </si>
  <si>
    <t>Realizar control y seguimiento al cumplimiento de los términos y actividades establecidas en el procedimiento PR-CA-0327 Decretar Medidas Cautelares.</t>
  </si>
  <si>
    <t>Mantener el Inventario de bienes embargados actualizado, diligenciando el formato FT-CA-5255 y enviándolo bimestralmente a la Coordinación de Gestión de Cobranzas duante los diez primeros días del mes siguiente a la terminación del correspondiente bimestre.</t>
  </si>
  <si>
    <t>FT-CA-5255
Inventario de bienes embargados
(Jul-Ago; Sep-Oct y Nov-Dic)</t>
  </si>
  <si>
    <t>IBOG-PAC Jefe de División de Gestión  Cobranzas de la Dirección Seccional de Impuestos de Bogotá
REFORMULADO
30/03/2018</t>
  </si>
  <si>
    <t>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t>
  </si>
  <si>
    <t>IBOG-PAC 
Jefe de la División de Gestión de Cobranzas de la Dirección Seccional de Impuestos de Bogotá
REFORMULADO
30/03/2018
30/09/2018</t>
  </si>
  <si>
    <t>Construir una herramienta ofimática en Excel en la cual se levante el inventario de los expedientes que no se encuentren en los aplicativos SIPAC, SISCOBRA CANDADO o SISCOBRA ADUANERO, con sus respectivas obligaciones y actuaciones</t>
  </si>
  <si>
    <t>Herramienta ofimática en Excel del inventario de expedientes que no se encuentran en los aplicativos de cobro</t>
  </si>
  <si>
    <t>IBOG-PAC 
Jefe de División de Gestión  Cobranzas de la Dirección Seccional de Impuestos de Bogotá</t>
  </si>
  <si>
    <t>Implementar en el aplicativo SIPAC una funcionalidad que permita crear expedientes y/u obligaciones que no hayan migrado a travès de la interface del SIE de OF</t>
  </si>
  <si>
    <t>IBOG-PAC 
Jefe de la Coordinación de Administración de Aplicativos de Recaudo y Cobranzas de la Subdirección de Gestión de Recaudo y Cobranzas</t>
  </si>
  <si>
    <t>IBOG-PAC 
Subdirector de Tecnología de la Información y las Telecomunicaciones</t>
  </si>
  <si>
    <t xml:space="preserve">Realizar pruebas funcionales y autorizar el despliegue del reporte </t>
  </si>
  <si>
    <t>Formato de aceptación de pruebas funcionales y acta de comité de gestión de cambios de tecnología.</t>
  </si>
  <si>
    <t>IBOG-PAC 
Jefe de la Coordinación de Administración de Aplicativos de Recaudo y Cobranzas de la Subdirección de Gestión de Recaudo y Cobranzas
Subdirector de Tecnología de la Información y las Telecomunicaciones</t>
  </si>
  <si>
    <t>8 Aud Auditoria Regular Dirección de Impuestos y Aduanas (F. Pagadora y Recaudadora) vig 2016</t>
  </si>
  <si>
    <t>Hallazgo No. 8: Levantamiento de medidas cautelares antes de extinguirse la Obligación, (Seccional Bogotá)
De la revisión de los siguientes expedientes se evidenció que se ordenó el levantamiento de las medidas cautelares decretadas dentro del proceso antes de declarar la extinción de las obligaciones y la terminación del proceso, así (…)</t>
  </si>
  <si>
    <t xml:space="preserve">(…) debido a deficiencias en el seguimiento, control y monitoreo de las actividades y procedimientos y a la falta de impulso procesal y de gestión en la búsqueda de los bienes de los contribuyentes, así como de los deudores solidarios, </t>
  </si>
  <si>
    <t>IBOG-PAC 
Jefe de la Coordinación de Gestión de Cobranzas de la Subdirección de Gestión de Recaudo y Cobranzas y Jefe de la Coordinación de Calidad de la Subdirección de Gestión de Procesos y Competencias Laborales
REFORMULADO
30/09/2017</t>
  </si>
  <si>
    <t>Realizar control y seguimiento al cumplimiento de los términos y actividades establecidas en los procedimientos PR-CA-0330 Extinción de obligaciones y PR-CA-0345 Levantamiento y/o Modificación de medidas cautelares</t>
  </si>
  <si>
    <t>Realizar control y seguimiento a la ejecución de los procedimientos PR-CA-0330 Extinción de obligaciones y PR-CA-0345 Levantamiento y/o Modificación de medidas cautelares, en cuanto al cumplimiento de los términos establecidas, verificando mensualmente su cumplimiento en una muestra de 15 expedientes dejando documentado el resultado para cuando las dependencias de control lo requieran.</t>
  </si>
  <si>
    <t>IBOG-PAC 
Jefe de División de Gestión de Cobranzas de la Dirección Seccional de Impuestos de Bogotá
REFORMULADO
30/09/2017
30/03/2018
30/09/2018</t>
  </si>
  <si>
    <t>9 Aud Auditoria Regular Dirección de Impuestos y Aduanas (F. Pagadora y Recaudadora) vig 2016</t>
  </si>
  <si>
    <t xml:space="preserve">Hallazgo No. 9: Investigación de Bienes e Inactividad Procesal (D) (Seccional Bogotá) (Seccional Medellín)
En Seccional de Impuestos de Bogotá, durante la evaluación de los procesos de cobro coactivo (…) y las consultas en SIPAC se evidenciaron las siguientes debilidades:
1(…) en relación con el cobro de la obligación tributaria de la Liquidación Oficial (…) correspondiente a la Renta, (…) y respecto a la cual se decretó la prescripción de la acción de cobro (…), se evidencia que no se adelantaron actuaciones de cobro persuasivo como tampoco investigación de bienes del Contribuyente ni de los deudores solidarios (cuotas sociales de los socios) antes ni después del mandamiento de pago (…)  siendo notificado por correo (…), en contravía de lo dispuesto en el Art. 837 del Estatuto Tributario y del PR –CA 0271 Cobro Coactivo, versión 1. 
2. (…)  respecto a la Renta año gravable 2007 (…)  se evidenció que no se adelantaron actuaciones de cobro persuasivo ni coactivo excepto el aviso de cobro No. 2011010 100 7224 (…) y se declaró la prescripción (…)
(…) en la seccional de Impuestos de Medellín, (…)se profirió la Resolución Sanción (…), se observa falta de seguimiento a las investigaciones de bienes y sumas de dinero, toda vez que desde la fecha de ejecutoriado el título ejecutivo hasta la fecha de publicación en la página web del Mandamiento de pago (…), trascurrieron aproximadamente tres años y medio y solo se profirió un aviso de cobro, una resolución de embargo de sumas de dinero, una investigación de vehículo automotor y una resolución de embargo de establecimiento comercial. Además, se solicitó por parte del funcionario sustanciador clasificar el expediente como de difícil cobro, sin que se evidencie otras investigaciones de bienes como lo dicta el procedimiento.
</t>
  </si>
  <si>
    <t>10 Aud Auditoria Regular Dirección de Impuestos y Aduanas (F. Pagadora y Recaudadora) vig 2016</t>
  </si>
  <si>
    <t>Hallazgo No. 10 Expediente 20070263, Prescripción de la Acción de Cobro estando en curso el proceso de extinción de dominio (D) (Seccional Bogotá)
La Seccional de Impuestos de Bogotá no suspendió la acción de cobro coactivo que se adelantó (…) por la obligación fiscal (…) mediante la cual se le impuso sanción (…) conociendo que cursaba el proceso de extinción de dominio (…) avocado (…) por la Fiscalía 25 Especializada de la Unidad de Extinción de Derecho de Dominio y Lavado de Activos de Bogotá, como tampoco se hizo parte interviniente dentro de este proceso.
El trámite del proceso de extinción del derecho de dominio sobre la suma incautada se inició el 14 de abril de 2007 y sobre esta se decretó el respectivo embargo. 
Estando en curso el anterior proceso la Seccional de Impuestos de Bogotá declaró de oficio la prescripción de la acción de cobro de esta obligación con Resolución No. 3611 del 5 de agosto de 2016, terminando el proceso de cobro. 
(…)
Según fallo del 21 de febrero de 2017 del Tribunal Superior de Bogotá –Sala de Extinción de Dominio confirmó la sentencia del 22 de agosto de 2012 del Juzgado Segundo Penal del Circuito Especializado de Extinción de Dominio de Bogotá, se declaró la extinción del derecho de dominio de los 150.000 Euros y se ordenó la conversión del depósito constituido a favor de la Nación y del Fondo para la Rehabilitación, Inversión Social y Lucha contra el Crimen Organizado, administrado por la Dirección Nacional de Estupefacientes en Liquidación (ahora SAE) y/o la entidad que haga sus veces.</t>
  </si>
  <si>
    <t>(…) falta de seguimiento y control del proceso de extinción de dominio, (…)</t>
  </si>
  <si>
    <t>IBOG-PAC 
Jefe de División de Gestión de Cobranzas de la Dirección Seccional de Impuestos de Bogotá
REFORMULADO
30/09/2017
30/03/2018
30/09/2018</t>
  </si>
  <si>
    <t>11 Aud Auditoria Regular Dirección de Impuestos y Aduanas (F. Pagadora y Recaudadora) vig 2016</t>
  </si>
  <si>
    <t>Hallazgo No. 11. Declaratoria de Prescripción de Obligaciones Revocadas (Seccional Bogotá)
En los expedientes (…) se evidenció que la Seccional de Impuestos de Bogotá, profirió Resoluciones de prescripciones sobre obligaciones tributarias que habían sido revocadas sin haber efectuado un análisis integral de las actuaciones procesales realizadas en los respectivos expedientes, (…)</t>
  </si>
  <si>
    <t>(…) debilidades en los sistemas de información de la DIAN (…)</t>
  </si>
  <si>
    <t>12 Aud Auditoria Regular Dirección de Impuestos y Aduanas (F. Pagadora y Recaudadora) vig 2016</t>
  </si>
  <si>
    <t xml:space="preserve">Hallazgo No. 12 Decreto y práctica de medidas cautelares, expediente No.98- 006- 44 NIT 800-035-704 (F) (D) (Seccional Bogotá)
(… )  la Seccional de Impuestos de Bogotá adelantó proceso de cobro coactivo (…) por la obligación contenida en los Títulos Ejecutivos (…), con relación a las cuales (…) declaró la prescripción de la acción de cobro (…), sin haber decretado el embargo del inmueble (…)
El embargo de este inmueble fue decretado por la DIAN (…) y no obstante obrar la Resolución (…) por medio de la cual se ordena seguir adelante con la ejecución de los bienes objeto de embargo no se procedió al remate del inmueble.   </t>
  </si>
  <si>
    <t>(…) no se observa gestión durante 4 años y 4 meses por la Dirección Seccional de Impuestos de Bogotá, (…).
(…) inefectividad en las gestiones para el remate de la cuota parte del inmueble mencionado, así como de seguimiento y control de los documentos obrantes en el expediente y de la trazabilidad a la respuesta de solicitud de búsqueda de bienes; lo que ocasiona daño al patrimonio público por efecto de la prescripción de la acción de cobro, (…) producido por una gestión fiscal ineficaz e inoportuna, al tenor de lo dispuesto en el artículo 6º de la Ley 610 de 2000.</t>
  </si>
  <si>
    <t>Realizar control y seguimiento al cumplimiento de los términos y actividades establecidas en el procedimiento PR-CA-0327 Decretar Medidas Cautelares</t>
  </si>
  <si>
    <t>IBOG-PAC 
Jefe de División de Gestión de Cobranzas de la Dirección Seccional de Impuestos de Bogotá
REFORMULADO
30/09/2017</t>
  </si>
  <si>
    <t>IBOG-PAC 
Jefe de la División de Gestión de Cobranzas de la Dirección Seccional de Impuestos de Bogotá
REFORMULADO
30/09/2017
30/03/2018
30/09/2018</t>
  </si>
  <si>
    <t>13 Aud Auditoria Regular Dirección de Impuestos y Aduanas (F. Pagadora y Recaudadora) vig 2016</t>
  </si>
  <si>
    <t>Hallazgo No. 13 Prescripción Acción de Cobro Expediente 200904615, Ni No. 72.198.935 (D) (Seccional Bogotá)
De la revisión del expediente de Cobro Coactivo (…), referente a la obligación de la Corrección Privada de la Declaración de renta, (…) se evidenció que la Seccional no libró mandamiento de pago a fin de iniciar el cobro coactivo de estas obligaciones y además interrumpir el termino de prescripción; (…). 
Con relación a estas obligaciones se decretó embargo de sumas de dinero en la etapa persuasiva, en la cual se constituyeron 43 títulos de depósito judiciales (…), que no fueron aplicados. 
Así mismo en este caso no se tramitó la solicitud de facilidad de pago radicada por el contribuyente (…) en la cual ofrece como garantía un bien inmueble de un tercero.</t>
  </si>
  <si>
    <t xml:space="preserve">(…) falta de gestión procesal dentro del proceso coactivo y de seguimiento en el trámite de solicitud del contribuyente, (…) analizar la viabilidad o no de conceder la facilidad de pago presentada por el contribuyente y establecer si la misma servía de garantía al pago de las obligaciones.  
(…)
(…) falta de control, desorden administrativo y desconocimiento de la documentación correspondiente.
</t>
  </si>
  <si>
    <t>14 Aud Auditoria Regular Dirección de Impuestos y Aduanas (F. Pagadora y Recaudadora) vig 2016</t>
  </si>
  <si>
    <t>Hallazgo No. 14 Expediente No. 200101951 Resolución de Seguir la Ejecución (D) (Seccional Bogotá)
En el expediente (…) con relación al cobro del impuesto de Renta, (…) se vinculó a los socios como deudores solidarios (…) 
La Seccional de Impuestos de Bogotá no profirió la Resolución de Seguir adelante la ejecución ni realizó las actividades tendientes a liquidar el crédito y las costas del proceso, lo cual impidió que se procediera a fijar fecha para el remate del inmueble (…) debidamente embargado, secuestrado y avaluado; y por otra parte se ordenará la aplicación del título de depósito judicial constituido.  
Pese a que la Administración de Impuestos de Personas Jurídicas profirió el auto 00069 mediante el cual fijó el valor del avalúo, se corrió traslado del mismo, el 29 de noviembre de 2007 (el. 299) y se notificó el 28 de diciembre de 2007, restando un año para que prescribiera por términos la acción de cobro frente a los deudores solidarios, la cual operó con relación a los mismos el 14 de enero de 2009</t>
  </si>
  <si>
    <t xml:space="preserve">(…) falta de gestión para hacer efectiva la medida cautelar decretada y practicada dentro del mismo e impulso procesal; para lograr recuperar parte de lo adeudado; así como por debilidades en el seguimiento a los términos procesales, generando que operara la prescripción de la acción de cobro. </t>
  </si>
  <si>
    <t>15 Aud Auditoria Regular Dirección de Impuestos y Aduanas (F. Pagadora y Recaudadora) vig 2016</t>
  </si>
  <si>
    <t>Hallazgo No. 15 Acción de Cobro Prescrita con inmuebles para Remate (D) (F) (Seccional Bogotá)
En el expediente (…) correspondiente al cobro de la sanción por infracción administrativa aduanera impuesta al contribuyente (…) la cual quedó ejecutoriada (…), la Administración Especial de Aduanas de Cartagena libró mandamiento de pago (…) se evidenció:
1. Mediante auto (…), la Administración de Aduanas de Cartagena ordenó el embargo de los inmuebles (…) Posteriormente con Auto (…) la Administración mencionada comisiona a la de Aduanas de Bogotá, para adelantar las diligencias de secuestro, avalúo, liquidación del crédito y remate de éstos inmuebles por encontrarse ubicados en Bogotá. 
(…)
3. Mediante Auto (…), la Administración de Aduanas de Cartagena suspende la diligencia de remate y por ende el término de prescripción de esta acción, al conocer que cursaba acción de nulidad y restablecimiento del Derecho (…) ante la Jurisdicción Contencioso Administrativa, (…)en el cual se declaró  la perención del mismo, fecha a partir de la cual se reanudaban los términos para la prescripción, sin que la Dirección Seccional de Impuestos y Aduanas de Cartagena procediera a continuar el proceso de cobro y fijará fecha para el remate de los inmuebles, prescribiendo la acción de cobro. 
4. La Administración Seccional de Impuestos de Bogotá, asumió el expediente por competencia, (…), procediendo a declarar la prescripción de la acción de cobro (…); no obstante, obrar informe a folios 335 a 337 del expediente de cobro, señalando que la prescripción de la acción de cobro había operado desde el 12 de diciembre de 2010, no obstante mantuvo vigente el embargo y secuestro de los inmuebles del contribuyente hasta el 26 de febrero de 2016, fecha en la cual con Auto 815  ordenó levantar las medidas cautelares dentro del proceso. 
Durante el tiempo en que estuvieron vigentes las medidas cautelares y los bienes inmuebles bajo el cuidado y manejo de esta Seccional a través de los secuestres nombrados se presentaron las siguientes anomalías: A). El inmueble (…) fue objeto de venta ficticia (…)
5. (…) se constituyeron a favor de la DIAN, títulos de depósito judicial (…) los cuales señalo, fueron objeto de conversión.
Sin que los mismos se hayan aplicado a la obligación, no obstante, la Administración de Aduanas de Cartagena haber proferido la Resolución (…) de seguir adelante la ejecución, ordenando la aplicación de los títulos de depósito judicial que se hubieran originado y de todos aquellos que se causaran con posterioridad hasta la cancelación de la obligación no se aplicaron a la obligación.</t>
  </si>
  <si>
    <t xml:space="preserve">(…) falta de gestión para el remate de los inmuebles mencionados por la Seccional de Cartagena, así como en la aplicación de los títulos de depósito judiciales constituidos y debilidades en el seguimiento y control de los términos de la acción de cobro y de la labor de los secuestres asignados, por la Seccional de Impuestos de Bogotá; de coordinación entre las Seccionales mencionadas para hacer efectivas las medidas cautelares decretadas y practicadas, (…) gestión fiscal ineficaz e inoportuna, al tenor de lo dispuesto en el artículo 6º de la Ley 610 de 2000 </t>
  </si>
  <si>
    <t>31 Aud Auditoria Regular Dirección de Impuestos y Aduanas (F. Pagadora y Recaudadora) vig 2016</t>
  </si>
  <si>
    <t>11 01 002</t>
  </si>
  <si>
    <t xml:space="preserve">Hallazgo No. 31 Actividades 2 y 3 del Plan Operativo (Seccional Bogotá)
(...) Se evidenció que la Seccional de Impuestos de Bogotá no cumplió con las actividades 2 y 3 contempladas en el plan operativo, vigencia 2016, conforme se reportó en el Informe de Seguimiento Cumplimiento Plan Operativo (…) del 2 de febrero de 2017 (…) así: i) Disminución de Inventario la meta acumulada fue del 13.75%  ii) Adelantar el proceso de cobro a obligaciones contenidas en actos administrativas estas presentan un cumplimiento del 22.83% tal como se detalla en el siguiente cuadro (…) 
</t>
  </si>
  <si>
    <t>(…) debilidades y falencias en el seguimiento de las metas a cumplir durante la vigencia (…) no se observa que durante la vigencia se hayan realizado ajustes ante la imposibilidad de cumplir con las metas propuestas (…)</t>
  </si>
  <si>
    <t>Adelantar el seguimiento mensual al cumplimiento de las metas establecidas en el plan operativo 2017 con base en las alarmas que genera el SIE de Planeación a fin de identificar las actividades con bajo cumplimiento</t>
  </si>
  <si>
    <t>Elaborar mensulamente un documento en donde se indique el cumplimiento alcanzado en cada una de las actividades y remitirlo a la Coordinación de Gestión de Cobranzas - coordinacioncobranzas@dian.gov.co.</t>
  </si>
  <si>
    <t>Documento del resultado del cumplimiento de metas (julio-diciembre)</t>
  </si>
  <si>
    <t>IBOG-PAC 
Jefe de División de Gestión  de Cobranzas de la Dirección Seccional de Impuestos de Bogotá
REFORMULADO
30/03/2018</t>
  </si>
  <si>
    <t xml:space="preserve">Solicitar mediante oficio el ajuste de las metas a la Subdirección de Gestión de Recaudo y Cobranzas, con base en el resultado del seguimiento al cumplimiento de las metas y de conformidad con las fechas establecidas para realizarlo por la SG de Análisis Operacional, en caso de ser necesario </t>
  </si>
  <si>
    <t>IBOG-PAC 
Director Seccional de Impuestos de Bogotá</t>
  </si>
  <si>
    <t>Analizar lo manifestado por la DSI de Bogotá a fin de definir la viabilidad de modificar las metas establecidas en el plan operativo y responder de conformidad a la seccional, en caso de haber recibido solicitud de ajuste de metas por parte de la seccional</t>
  </si>
  <si>
    <t>IBOG-PAC 
Jefe de la Coordinación de Gestión de Cobranzas y Subdirector de Gestión de Recaudo y Cobranzas</t>
  </si>
  <si>
    <t>25 Aud Vig  2012-2013 Función Recaudadora</t>
  </si>
  <si>
    <t xml:space="preserve">Hallazgo N. 25: Gestión, Organización y Archivo de Expedientes
Se evidencia en la Seccional de Grandes Contribuyentes deficiencias en la  conformación, organización y manejo de los expedientes de los procesos de cobro persuasivo y coactivo objeto de evaluación , no se encuentran organizados, algunos no cuentan con un orden cronológico,   errores en la foliación, duplicidad y/o replicación de documentos, y en ocasiones obran documentos de otros procesos; y/o los folios al contrario, hojas en papel fax, grapados, en algunos casos aunque en los sistemas de información se registran actuaciones de cobro persuasivo y coactivo en los expedientes no reposan las mismas. En algunos casos se incluyen los actos administrativos objeto de discusión en otras instancias y para otros no; en otros casos reposan actos administrativos relacionados con obligaciones cuyo estado queda abierto y cuya documentación del expediente no permite conocer si fue objeto de acción por la División de Cobranzas.   Algunas no cuentan con una hoja de ruta y/o índice del contenido de las mismas, especialmente cuando han sido trasladado de otra seccional. Obran algunos folios escritos a lápiz sin establecer si corresponde a documentos oficiales o no.
</t>
  </si>
  <si>
    <t>Falta de cuidado y diligencia en la conformación, organización y archivo de los expedientes físicos y su articulación con los sistemas de información</t>
  </si>
  <si>
    <t>Implementar un mecanismo de verificación sobre la correcta conformación de los expedientes</t>
  </si>
  <si>
    <t>Elaborar una lista de chequeo que le permita a los funcionarios verificar la correcta y completa conformación del expediente de acuerdo a las normas internas y externas vigentes.</t>
  </si>
  <si>
    <t>Lista de Chequeo</t>
  </si>
  <si>
    <t>IGRA-PAC 
División de Gestión de Cobranzas - DSI de Grandes Contribuyentes</t>
  </si>
  <si>
    <t xml:space="preserve">Impartir capacitación a los funcionarios sobre las normas que regulan la conformación de los expedientes. </t>
  </si>
  <si>
    <t xml:space="preserve">Formato lista de asistencia </t>
  </si>
  <si>
    <t>31 Aud Vig  2012-2013 Función Recaudadora</t>
  </si>
  <si>
    <t xml:space="preserve">Hallazgo No. 31: Expedientes Prescritos
La Auditoria encontró 96 expedientes de procedimiento de gestión de cobro coactivo en la División de Gestión Recaudo y Cobranzas de la DIAN, Seccional Santa Marta, cuyas obligaciones fueron declaradas prescritas en las vigencias 2012 (cinco),   y 2013 (92 la mayoría en noviembre y diciembre) por $36 millones para el 2012 y de $3.408 millones para el 2013 para un total de $3.445 millones, registrados contablemente.  Evidenciándose que no se realizó oportunamente la acción de cobro.
En los expedientes se observó que el título ejecutivo quedó ejecutoriado en el 2003 y a los dos o tres años siguientes, se expide el mandamiento de pago y las resoluciones de prescripción se profirieron en el 2013; es decir, las actuaciones administrativas fueron adelantadas durante 10 años en promedio, desde que las obligaciones se hicieron exigibles hasta la culminación de las mismas con la expedición de dichas resoluciones, advirtiéndose que entre una actuación y otra transcurrió más de un año y desde la última actuación hasta la declaratoria de prescripción más de dos y tres años. 
</t>
  </si>
  <si>
    <t>Deficiente gestión de recuperación de cartera, ausencia de mecanismos de control interno y de la inclusión de términos en las etapas del procedimiento de cobro coactivo.</t>
  </si>
  <si>
    <t xml:space="preserve">Ejercer controles  frente al riesgo de la prescripción por parte de la Dirección Seccional ejecutando las acciones de cobro dentro de la oportunidad legal y cumppliendo  con lineamientos del Nivel Central para disminuir los efectos.
                                                                            </t>
  </si>
  <si>
    <t xml:space="preserve">Verificar trimestralmente en forma aleatoria, mínimo  el 5% de los expedientes que contengan obligaciones  con posibilidad de  prescribir en los próximos 2 años, que figuren  en el inventario total de cartera publicado mensualmente en la carpeta pública de la SGRC, garantizando la notificación oportuna de los mandamientos de pago e inclusión en los sistemas informáticos de dichas actuaciones, de lo  cual el   jefe del area deberá remitir informe trimestral a la Coordincion  de Gestión de Cobranzas.                                                                                                                           </t>
  </si>
  <si>
    <t xml:space="preserve">Informe. </t>
  </si>
  <si>
    <t xml:space="preserve">IASMAR-PAC 
Division Recaudo y Cobranzas Direccion Seccional de Santa Marta </t>
  </si>
  <si>
    <t>32 Aud Vig  2012-2013 Función Recaudadora</t>
  </si>
  <si>
    <t>Hallazgo No. 32: Expedientes Activos
En los expedientes activos vigencias 2012 – 2013, Nit. Nos. 900.113.008, 800.148.119, 84.455.429, 8.710.649, 12.595.550, 819.005.924, 84.456.846, 900.142.127, 819.004.939,
900.018.502.-1, 26.713.803, 16.451.290, 45.452.728,  16.485.778, 900.033.868-2, 12.564.656, 800063970, 819.000.597, 8547217-6, 800.250.608, 900.108.681, 800.176.052, 891.701.294, 860.066.146, 3.820.398, 7.227.221, 7.487.111, 891.700.992-8, 819.006.906, suministrados por la División de Gestión Recaudo y Cobranzas de la DIAN, Seccional Santa Marta, se evidenció que:
1. Permanecieron más de 3 y 4 años en la etapa persuasiva.
2. En los expedientes con Nit Nos. 800.148.119, 84.455.429, 8.710.649, 12.595.550, 819.005.924 900.018.502.-1, 900.033.868-2, 12.564.656, no obra resolución que ordena seguir adelante con la ejecución. Así mismo, se observó que los contribuyentes no pagaron ni propusieron excepciones y sin embargo no se profirió oportunamente dicha Resolución, incumpliendo el término establecido en el citado numeral 1.12.2 para expedir dicha Resolución.
3. Se evidenció que entre una actuación administrativa y otra, transcurre más de un mes, tres meses y hasta 24 meses, sin justificación alguna.  
4. La Auditoria constató que en los expedientes con NIT No. 819.003.915, 800.080.834, 800.209.429, 891.701.080, 819.006.235, 819.003.792, 800.154.347, 84.456.846, 800.203.137, 800.105.409, de procedimiento de gestión de cobro coactivo, las obligaciones están en riesgo de prescripción  en la vigencia 2014, destacándose el expediente bajo el  NIT 84.456.846, donde se puede destacar claramente que entre el acta de acumulación 15/12/ 2011 y las tres últimas actuaciones transcurrieron 26 meses, y la acción de cobro prescribe el 29/05/2014.</t>
  </si>
  <si>
    <t>Deficiente e inoportuna gestión de recuperación de cartera, ausencia de mecanismos de control interno e inobservancia de disposiciones generales</t>
  </si>
  <si>
    <t xml:space="preserve">Adelantar en  los expedientes activos de las vigencias 2012-13 referidos en el hallazgo, las siguientes actuaciones : se transladen al grupo de coactiva de manera inmediata, se expidan la resolución de seguir adelante la ejecución y proceder a practicar las medidas cautelares, diligencias de secuestro , avaluo de bienes y si es del caso los remates antes de que prescriban las obligaciones . 
                                                      </t>
  </si>
  <si>
    <t>Ordenar el translado de los espedientes de persuasiva a coactiva en un termino no mayor a seis meses desde la fecha de apertura del mismo. Efectuar seguimiento aleatorio a los expedientes de coactiva para constatar que oportunamente se dictan las providencias conducentes al recaudo efectivo de las obligaciones.</t>
  </si>
  <si>
    <t xml:space="preserve">informe. </t>
  </si>
  <si>
    <t>Asegurar que las etapas y plazos establecidos para el ejercicio de las actividades de cobro persuasivo y coactivo sean efectivamente cumplidos.</t>
  </si>
  <si>
    <t xml:space="preserve">Verificar mensualmente, en forma aleatoria el 5% de los expedientes que figuren en la etapa persuasiva ,para constatar que se esten tramitando conforme a los lineamientos establecidos, de lo  cual el   jefe del area deberá remitir informe trimestral a la Coordinacion  de Gestión de Cobranzas.  .                            Verificar mensualmente, en forma  aleatoria el 5% de los expedientes,  que al terminar la etapa persuasiva  sean trasladados oportunamentea la etapa coactiva, de lo  cual el   jefe del area deberá remitir informe trimestral a la Coordinacion  de Gestión de Cobranzas.   </t>
  </si>
  <si>
    <t>33 Aud Vig  2012-2013 Función Recaudadora</t>
  </si>
  <si>
    <t xml:space="preserve">Hallazgo No. 33 Gestión Documental
En los expedientes objeto de estudio con NIT Nos. 900.113.008, 800.148.119, 84.455.429, 8.710.649, 12.595.550, 819.005.924, 84.456.846, 900.142.127, 819.004.939, 900.018.502.-1, 26.713.803, 16.451.290, 45.452.728,  16.485.778, 900.033.868-2, 12.564.656, 800063970, 819.000.597, 8547217-6, 800.250.608, 900.108.681, 800.176.052, 891.701.294, 860.066.146, 3.820.398, 7.227.221, 7.487.111, 891.700.992-8, 819.006.906; entre otros, se evidenció que no están debidamente organizados  de acuerdo a las normas de gestión documental, dado que se evidenció duplicidad de  documentos, estos no guardan un orden cronológico, deficiencias en la foliación y sin foliar, les faltan documentos y firmas en los mismos, las tablas de retención documental correspondientes son ilegibles. 
</t>
  </si>
  <si>
    <t>Deficiencias en la gestión documental</t>
  </si>
  <si>
    <t>19 Aud Auditoria Regular Dirección de Impuestos y Aduanas (F. Pagadora y Recaudadora) vig 2016</t>
  </si>
  <si>
    <t xml:space="preserve">Hallazgo No. 19 Deudores Solidarios (Seccional Cali)
Revisado el expediente (…), se evidenció que se realizó investigación de bienes a la sociedad y se profirieron los siguientes Mandamientos de pago:
(…)
Las obligaciones contenidas en los anteriores actos administrativos, fueron prescritas mediante Resoluciones (…).
De acuerdo a la certificación expedida por la Cámara de Comercio de Cali, fueron socios solidarios de la sociedad limitada:(…).
No obstante, se evidenció que no se realizó investigación de bienes, ni profirió mandamiento de pago por la obligación contraída por la sociedad limitada a los socios solidarios, tal como lo exige los artículos 794 y 828-1 del Estatuto Tributario.
(…)
(…) lo que está cuestionando la CGR, es el hecho de no vincular a los deudores solidarios desde el proceso de determinación del impuesto, de acuerdo con la sentencia de la Corte Constitucional C1201/03 y el artículo 828-1 del Estatuto Tributario </t>
  </si>
  <si>
    <t>ICAL-PAC 
Jefe de la Coordinación de Gestión de Cobranzas de la Subdirección de Gestión de Recaudo y Cobranzas</t>
  </si>
  <si>
    <t>ICAL-PAC 
Jefe de la Coordinación de Gestión de Cobranzas de la Subdirección de Gestión de Recaudo y Cobranzas y Jefe de la Coordinación de Calidad de la Subdirección de Gestión de Procesos y Competencias Laborales
REFORMULADO 
30/09/2017</t>
  </si>
  <si>
    <t>ICAL-PAC  
Jefe de la Coordinación de Gestión de Cobranzas de la Subdirección de Gestión de Recaudo y Cobranzas</t>
  </si>
  <si>
    <t>Videoconferencias
FT-GH-1722 o FT-GH-1674</t>
  </si>
  <si>
    <t>ICAL-PAC  
Jefe de la Coordinación de Gestión de Cobranzas de la Subdirección de Gestión de Recaudo y Cobranzas
REFORMULADO
30/09/2017</t>
  </si>
  <si>
    <t>ICAL-PAC  
Jefe de División de Gestión de Cobranzas de la Dirección Seccional de Impuestos de Cali
REFORMULADO
30/09/2017
30/03/2018
30/09/2018</t>
  </si>
  <si>
    <t>20 Aud Auditoria Regular Dirección de Impuestos y Aduanas (F. Pagadora y Recaudadora) vig 2016</t>
  </si>
  <si>
    <t>Hallazgo No. 20.  Denuncias Penales (Seccional Cali)
En la revisión de los expedientes de cartera y prescripción, se observaron conductas punibles de contribuyentes que no consignaron el IVA recaudado y las retenciones en la fuente practicadas, las cuales no han sido denunciadas por la Dirección Seccional de Impuestos Cali ante el órgano competente de iniciar la acción penal; los casos evidenciados fueron los siguientes: (…)</t>
  </si>
  <si>
    <t>(…) deficiencias de control que han impedido poner en conocimiento de manera inmediata las apropiaciones indebidas de los recursos del estado por parte de los agentes retenedores o declarantes de IVA; (…)</t>
  </si>
  <si>
    <t>ICAL-PAC 
Jefe de la Coordinación de Gestión de Cobranzas de la Subdirección de Gestión de Recaudo y Cobranzas
REFORMULADO
30/09/2017</t>
  </si>
  <si>
    <t>Realizar control y seguimiento a la ejecución del Proceso de Administración de Cartera en cumplimiento de los términos y actividades establecidas en los procedimientos, en especial lo reglado en el PR-CA-0346 Persuasivo penalizable por omisión del agente retenedor, autorretenedor o recaudador</t>
  </si>
  <si>
    <t>ICAL-PAC 
Jefe de División de Gestión de Cobranzas de la Dirección Seccional de Impuestos de Cali
REFORMULADO
30/09/2017
30/03/2018
30/09/2018</t>
  </si>
  <si>
    <t>21 Aud Auditoria Regular Dirección de Impuestos y Aduanas (F. Pagadora y Recaudadora) vig 2016</t>
  </si>
  <si>
    <t xml:space="preserve">Hallazgo No. 21. Ubicación del Contribuyente (Seccional Cali)
Al examinar los expedientes de gestión de cobro correspondientes a la muestra seleccionada se pudo establecer que existen deficiencias tales como:
No se efectúan todas las diligencias pertinentes para la ubicación del contribuyente, toda vez que enviada la primera notificación a la dirección registrada en el RUT y devuelta por diversas razones, se continúa notificando a la misma dirección obteniendo resultado negativo, sin evidenciar gestión de la DIAN para efectuar la Actualización del registro de contribuyentes en aplicación a lo contemplado en artículo 562-1. (…)
(…)
(…) que se evidencia falta de gestión en el sentido de dar aplicación a lo contemplado en el Art artículo 562-1
</t>
  </si>
  <si>
    <t>(…) deficiencias en los mecanismos de control interno en la revisión y monitoreo realizado por los Jefes de Grupo y División respectivos al proceso de ubicación de los contribuyentes e incumplimiento de los procedimientos establecidos, (…)</t>
  </si>
  <si>
    <t>Socializar el PR-GM-0013 Suspensión del RUT y Levantamiento de la medida con el fin de que se ejecuten las actividades de responsabilidad del proceso de administracion de cartera</t>
  </si>
  <si>
    <t>Realizar capacitación interna del PR-GM-0013 Suspensión del RUT y Levantamiento de la medida a todos los funcionarios de la División y remitir al buzón coordinacioncobranzas@dian.gov.co el formato FT-GH-1722
Registro de Asistencia Capacitación Interna</t>
  </si>
  <si>
    <t>ICAL-PAC 
Jefe de División de Gestión  de Cobranzas de la Dirección Seccional de Impuestos de Cali
REFORMULACION
30/09/2017</t>
  </si>
  <si>
    <t>Realizar control y seguimiento a la ejecución del procedimiento PR-GM-0013 Suspensión del RUT y Levantamieno de la medida, en cuanto al cumplimiento de los términos establecidas, verificando mensualmente su cumplimiento en una muestra de 15 expedientes dejando documentado el resultado para cuando las dependencias de control lo requieran.</t>
  </si>
  <si>
    <t>ICAL-PAC 
Jefe de División de Gestión  de Cobranzas de la Dirección Seccional de Impuestos de Cali
REFORMULACION
30/09/2017
30/09/2018</t>
  </si>
  <si>
    <t>22 Aud Auditoria Regular Dirección de Impuestos y Aduanas (F. Pagadora y Recaudadora) vig 2016</t>
  </si>
  <si>
    <t>Hallazgo No. 22. Medidas Cautelares - Inmovilización de Vehículos (D) (Seccional Cali)
Se estableció que existen expedientes correspondientes a la muestra seleccionada en los que se elaboraron  los oficios de investigación de bienes y las resoluciones de embargo de vehículos, los cuales fueron debidamente registrados en el tránsito; sin embargo, de conformidad con la información que reposa en los expedientes, se evidenció que no se emitieron los oficios a autoridades competentes para su ubicación y posterior inmovilización y consecuentemente el avalúo y remate del bien para el pago de la obligación (…)</t>
  </si>
  <si>
    <t>(…) deficiencia de control y seguimiento al proceso de gestión de cobro de las obligaciones adeudadas y en especial a las relacionadas con el decreto, practica y culminación de las medidas cautelares de embargo de vehículos.</t>
  </si>
  <si>
    <t>ICAL-PAC 
Jefe de División de Gestión de Cobranzas de la Dirección Seccional de Impuestos de Cali
REFORMULADO
30/09/2017
30/03/2018</t>
  </si>
  <si>
    <t>23 Aud Auditoria Regular Dirección de Impuestos y Aduanas (F. Pagadora y Recaudadora) vig 2016</t>
  </si>
  <si>
    <t xml:space="preserve">Hallazgo No. 23   Actas de Visita (Seccional Cali)
Existen expedientes en los cuales se practicaron visitas a los contribuyentes para efectuar la notificación de actos administrativos, cuyas actas de constancia de la visita no fueron debidamente diligenciadas en razón a que carecen de la fecha de práctica de la visita. Lo anterior genera que las actas de visita dentro de un proceso instaurado por el contribuyente puedan ser impugnadas o desconocidas en caso que se presente como prueba de la diligencia practicada de notificación de las obligaciones adeudadas </t>
  </si>
  <si>
    <t>No se especifico</t>
  </si>
  <si>
    <t>Realizar control y seguimiento a la ejecución del Proceso de Administración de Cartera en cumplimiento de los términos y actividades establecidas en los procedimientos, en especial lo reglado en el PR-CA-0269 Cobro Persuasivo</t>
  </si>
  <si>
    <t>Realizar control y seguimiento a la ejecución del procedimiento PR-CA-0269 Cobro Persuasivo, en cuanto al cumplimiento de los términos establecidas, verificando mensualmente su cumplimiento en una muestra de 15 expedientes dejando documentado el resultado para cuando las dependencias de control lo requieran.</t>
  </si>
  <si>
    <t>25 Aud Auditoria Regular Dirección de Impuestos y Aduanas (F. Pagadora y Recaudadora) vig 2016</t>
  </si>
  <si>
    <t>Hallazgo No. 25 Prescripción Anterior a Remate (D-F) (Seccional Medellín)
En el Expediente (…) con NIT (…) se encontró:
(…)
Con base en las fechas anteriores se puede establecer que entre la fecha del Acta de secuestro y el Auto que ordena el avalúo transcurrieron cinco años y un mes aproximadamente, y el tercer remate estaba por fuera de términos respecto a las obligaciones relacionadas en los Mandamientos de pago (…), por lo que ya se encontraban prescritas, y de haberse dado el remate solo se hubiera podido cubrir las deudas correspondientes al tercer mandamiento (…)
Así mismo, la Resolución que ordena seguir la ejecución (…) y que acumuló los valores de los tres mandamientos de pago antes descritos, se ejecutorió 10 meses antes de la fecha de prescripción de los dos primeros mandamientos de pago, lo que demuestra falta de gestión.
(…) y se perdió la posibilidad de cualquier tipo y valor de recuperación, con el consecuente detrimento patrimonial por $23.224.000, valor de las obligaciones adeudadas y acumuladas.</t>
  </si>
  <si>
    <t>(…)  falta celeridad y oportunidad en las actuaciones al no tener en cuenta que el remate se requería ejecutar antes de las prescripciones de los mandamientos, además, una vez declarado desierto el tercer remate, la DIAN no procedió a solicitar la adjudicación del bien a favor de la Nación (…)</t>
  </si>
  <si>
    <t>IMED-PAC 
Jefe de la Coordinación de Gestión de Cobranzas de la Subdirección de Gestión de Recaudo y Cobranzas</t>
  </si>
  <si>
    <t>IMED-PAC 
Jefe de la Coordinación de Gestión de Cobranzas de la Subdirección de Gestión de Recaudo y Cobranzas y Jefe de la Coordinación de Calidad de la Subdirección de Gestión de Procesos y Competencias Laborales
REFORMULADO
30/09/2017</t>
  </si>
  <si>
    <t>IMED-PAC 
Jefe de la Coordinación de Gestión de Cobranzas de la Subdirección de Gestión de Recaudo y Cobranzas
REFORMULADO 
30/09/2017</t>
  </si>
  <si>
    <t>IMED-PAC 
Jefe de División de Gestión de Cobranzas de la Dirección Seccional de Impuestos de Medellín
REFORMULADO
30/09/2017
30/03/2018</t>
  </si>
  <si>
    <t>IMED-PAC 
Jefe de División de Gestión de Cobranzas de la Dirección Seccional de Impuestos de Medellín
REFORMULADO
30/09/2017
30/09/2018</t>
  </si>
  <si>
    <t>26 Aud Auditoria Regular Dirección de Impuestos y Aduanas (F. Pagadora y Recaudadora) vig 2016</t>
  </si>
  <si>
    <t>Hallazgo 26. Vinculación Herederos (D) (Seccional Medellín)
 (…) Evaluado el expediente 201118490 del contribuyente (…), se observa que el deudor principal falleció y no fue posible vincular a los herederos por no haberse realizado dicho procedimiento desde la etapa de Determinación, por tanto, el Mandamiento de pago N° 20120302002384 del 7 de noviembre de 2012, no pudo ser notificado al contribuyente ni a sus herederos, además, la DIAN se percató del fallecimiento, aproximadamente tres años después de haber proferido el Mandamiento sin notificar (…) lo que implicó que el proceso de cobro coactivo no se pudiera iniciar y la obligación prescribió.</t>
  </si>
  <si>
    <t>(…) deficiencias en el seguimiento, monitoreo y control en el proceso de Determinación y deficiencias en la oportunidad de las actuaciones.</t>
  </si>
  <si>
    <t xml:space="preserve">Diseñar un mecanismo de control con las áreas que participan en el proceso de determinación y discusión, donde se establezca que se verificó la existencia y supervivencia del contribuyente previo a la expedición del acto administrativo correspondiente, dejando evidencia en los expedientes y socializar esta acción en  reunión interprocesos en la seccional. </t>
  </si>
  <si>
    <t>Reunion interprocesos con las Divisiones de Gestion de Fiscalización, Liquidacion y jurídica para socializar el mecanismo de control diseñado.</t>
  </si>
  <si>
    <t>IMED-PAC 
Director Seccional y Jefes de las Divisiones de Gestión de Liquidación, Fiscalización y Jurídica de la DSI de Medellín
REFORMULADO
30/09/2017</t>
  </si>
  <si>
    <t>27 Aud Auditoria Regular Dirección de Impuestos y Aduanas (F. Pagadora y Recaudadora) vig 2016</t>
  </si>
  <si>
    <t xml:space="preserve">Hallazgo 27. Novedades SIPAC (Seccional Medellín) 
(…) Se encontraron expedientes en los que no coincide el número de folios físicos con los registrados en SIPAC. Así mismo, en el expediente (…) se observa una investigación (…) que termina clasificándose como de difícil cobro, a pesar de existir el Auto de la Superintendencia de Sociedades (…) novedad que sirve de insumo para establecer si una obligación es cobrable y que no fue incorporada oportunamente en el expediente, además, que en ella se indica la liquidación de los bienes que conforman su patrimonio al igual que los de la sociedad de la que hacía parte, mostrando que está insolvente desde el inicio de la investigación en las etapas persuasiva y coactiva.
</t>
  </si>
  <si>
    <t>(…) deficiencias en el seguimiento y control de la información y falta de oportunidad en la incorporación y aceptación de novedades en los expedientes.</t>
  </si>
  <si>
    <r>
      <t>Realizar control y seguimiento al cumplimiento de los términos y actividades establecidas en el procedimiento PR-CA-0326 Investigación de Bienes</t>
    </r>
    <r>
      <rPr>
        <b/>
        <sz val="11"/>
        <color theme="1"/>
        <rFont val="Calibri"/>
        <family val="2"/>
        <scheme val="minor"/>
      </rPr>
      <t/>
    </r>
  </si>
  <si>
    <t>28 Aud Auditoria Regular Dirección de Impuestos y Aduanas (F. Pagadora y Recaudadora) vig 2016</t>
  </si>
  <si>
    <t xml:space="preserve"> 12 01 003</t>
  </si>
  <si>
    <t xml:space="preserve">Hallazgo No. 28. Levantamiento de Medidas Cautelares (Seccional Medellín)
En las Resoluciones de prescripción N° 20161005000655 del 21 de noviembre de 2016 (…) y Resolución N° 2016005000628 (...) de noviembre de 2016 (…) en el “Resuelve”, se ordena levantar medidas cautelares; no obstante, realizada la verificación y seguimiento (…) se observó lo siguiente:
En los expedientes N° 200804180 con NIT 811.017.134 y N° 200713535 con NIT 71.757.035, la DIAN no profirió la Resolución de Desembargo de las motocicletas (…) habiendo emitido las Resoluciones de Prescripción N° 20161005000628 del 10 de noviembre de 2016 y N° 20161005000655 del 21 de noviembre de 2016, respectivamente.
</t>
  </si>
  <si>
    <t>(…) deficiencias de seguimiento y control (…)</t>
  </si>
  <si>
    <t>Videoconferencia
FT-GH-1722 o FT-GH-1674</t>
  </si>
  <si>
    <t>Realizar control y seguimiento al cumplimiento de los términos y actividades establecidas los procedimientos PR-CA-0330 Extinción de obligaciones y PR-CA-0345 Levantamiento y/o Modificación de medidas cautelares.</t>
  </si>
  <si>
    <t>Realizar control y seguimiento a la ejecución los procedimientos PR-CA-0330 Extinción de obligaciones y PR-CA-0345 Levantamiento y/o Modificación de medidas cautelares, en cuanto al cumplimiento de los términos establecidas, verificando mensualmente su cumplimiento en una muestra de 15 expedientes dejando documentado el resultado para cuando las dependencias de control lo requieran.</t>
  </si>
  <si>
    <t>29 Aud Auditoria Regular Dirección de Impuestos y Aduanas (F. Pagadora y Recaudadora) vig 2016</t>
  </si>
  <si>
    <t xml:space="preserve">Hallazgo No. 29. Parametrización SIPAC (Seccional Medellín)
(…) Se observó que los Actos administrativos de Remisión proferidos a partir de enero de 2016, citan en sus considerandos normativa desactualizada debido a que el aplicativo SIPAC está parametrizado con normas anteriores y no permite la actualización de las mismas; no afectan la contabilidad de manera automática y se deben registrar manualmente; además, en dichos actos se ordena suprimir de los registros y cuenta corrientes del deudor, las obligaciones relacionadas y declarar terminado el proceso de cobro contra el deudor, no obstante, en el aplicativo Obligación Financiera la deuda aparece vigente(…)
</t>
  </si>
  <si>
    <t xml:space="preserve"> El acto administrativo de remisibilidad que  proferia el aplicativo SIPAC estaba desactualizado normativamente y  no migraba a los SIES de obligaciòn financiera y contabilidad</t>
  </si>
  <si>
    <t>Proferir las resoluciones de remisibilidad a traves del SIE de Normalizacion de Saldos de la Obligacion Financiera con marco normativo actualizado.</t>
  </si>
  <si>
    <t>Generar a traves del SIE de Normalizacion de Saldos de Obligacion Financiera las resoluciones de remisibilidad, las cuales actualizan directamente la Obligacion Financiera.</t>
  </si>
  <si>
    <t xml:space="preserve">Resoluciones de  remisibilidad proferidas por el SIE de Normalizacion de Saldos de Obligacion Financiera </t>
  </si>
  <si>
    <t>IMED-PAC 
Jefe de Division de Gestión de Cobranzas de la Direcciòn Seccional de Impuestos de  Medellín</t>
  </si>
  <si>
    <t>INSP. 17-07-02-24-01  Prescripción de Obligaciones Tributarias 
H1</t>
  </si>
  <si>
    <t>Hallazgo 1
Una vez analizada cada una de las variables establecidas para el proceso y alcance de la inspección, se puede concluir que no existen indicios de Fraude y Corrupción asociados a la presente inspección.</t>
  </si>
  <si>
    <t>ID del Riesgo de Gestión:
RG1: Vencimiento de términos: Posibilidad de incumplimiento de los términos legales (prescripción, caducidad) en las actuaciones que debe realizar la DIAN en cumplimiento de sus funciones
ID del Riesgo de Corrupción :
Una vez analizada cada una de las variables establecidas para el proceso y alcance de la inspección, se puede concluir que no existen indicios de Fraude y Corrupción asociados a la presente inspección.</t>
  </si>
  <si>
    <t>Implementar una solución informatica que contemple las recomendaciones 1 a la 9 del informe final de la inspección , sujetas a la implementación del plan de modernización tecnologica de la DIAN.(LEY 1819 DEL 2016)</t>
  </si>
  <si>
    <t>Contar con la información integrada, actualizada y confiable para el proceso de Administración de Cartera.</t>
  </si>
  <si>
    <t>Servicio informatico</t>
  </si>
  <si>
    <t>NC-PAC 
Coordinación de Gestión de Cobranzas - Subdirección de Gestión de Recaudo y Cobranzas</t>
  </si>
  <si>
    <t>Elaborar y presentar al compentente cuatrimestralmente el informe de monitoreo de riesgos RG1, del proceso de Administración de Cartera, teniendo en cuenta las recomendaciones de la Agencia ITRC en la Inspección 1707022401 dentro las recomendaciones numeradas de la 10 a la 16.</t>
  </si>
  <si>
    <t>Realizar una evaluación de la ocurrencia de los riesgos del proceso de Administración de Cartera con el fin de mitigar o eliminar las causas</t>
  </si>
  <si>
    <t>FT-IC-2096 Reporte de Gestión de Riesgos, con verificación y monitoreo de las recomendaciones registradas en el informe de la Agencia ITRC</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</si>
  <si>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</si>
  <si>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</si>
  <si>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</si>
  <si>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</si>
  <si>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</si>
  <si>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t>NC-PAC 
Coordinación de Gestión de Cobranzas de la Subdirección de Gestión de Recaudo y Cobranzas</t>
  </si>
  <si>
    <t>Publicar la nueva versión del procedimiento en el Sistema de Gestión de Calidad</t>
  </si>
  <si>
    <t xml:space="preserve">Correo informando la publicación </t>
  </si>
  <si>
    <t>NC-PAC 
Coordinación de Organización y Gestión de Calidad de la Subdirección de Gestión de Procesos y Competencias Laborales</t>
  </si>
  <si>
    <t>Socializar el procedimiento a las dependencias de cobranzas a nivel nacional</t>
  </si>
  <si>
    <t>Correo electrónico socializando el procedimiento</t>
  </si>
  <si>
    <t>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</si>
  <si>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</si>
  <si>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</si>
  <si>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</si>
  <si>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</si>
  <si>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</si>
  <si>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Realizar control y seguimiento al cumplimiento del término establecido en la actividad 48 del procedimiento PR-CA-272 Facilidades de Pago.</t>
  </si>
  <si>
    <t>Verificar semestralmente el cumplimiento del término establecido en la actividad 48 del procedimiento PR-CA-272 Facilidades de Pago, en el 100% de las facilidades de pago reportadas en el inventario final del periodo anterior, remitiendo informe de resultados y acciones implementadas a la Coordinación de Gestión de Cobranzas buzón coordinacióncobranzas@dian.gov.co</t>
  </si>
  <si>
    <t>Documento de resultado</t>
  </si>
  <si>
    <t>NC-PAC-IAARA-IABARR-IAFLOR-IAGIR-IALET-IAQUIB-IASINC-IASOG-IATUL-IAVAL-IAYOP
Jefes División de Gestión de Recaudo y Cobranzas de las DSIA de Arauca, Barrancabermeja, Florencia, Girardot, Leticia, Quibdó, Sincelejo, Sogamoso, Tulúa, Valledupar y Yopal</t>
  </si>
  <si>
    <t>Verificar semestralmente el cumplimiento del término establecido en la actividad 48 del procedimiento PR-CA-272 Facilidades de Pago, en una muestra de 15 expedientes tomados del inventario final del periodo anterior, remitiendo informe de resultados y acciones implementadas a la Coordinación de Gestión de Cobranzas buzón coordinacióncobranzas@dian.gov.co</t>
  </si>
  <si>
    <t>NC-PAC-IAARM-ICUC-IAIB-IAMAN-IAMON-IANEI-IAPAS-IAPAL-IAPOP-IASMA-IATUN-IAVILL-IARIO-IASAND
Jefes División de Gestión de Recaudo y Cobranzas de las DSIA de Armenia, Cúcuta, Ibagué, Manizales, Montería, Neiva, Pasto, Palmira, Popayán, Santa Marta, Tunja, Villavicencio, Riohacha y San Andrés</t>
  </si>
  <si>
    <t>Verificar trimestralmente el cumplimiento del término establecido en la actividad 48 del procedimiento PR-CA-272 Facilidades de Pago, en una muestra de 30 expedientes tomados del inventario final del periodo anterior, remitiendo informe de resultados y acciones implementadas a la Coordinación de Gestión de Cobranzas buzón coordinacióncobranzas@dian.gov.co</t>
  </si>
  <si>
    <t>NC-PAC-IBAR-IBPG-ICAL-ICAR-IGRA-IMED-IABUC-IAPER-IABUE
Jefes División de Gestión de Cobranzas de las DSI de Barranquilla, Bogotá, Cali, Cartagena, Grandes Contribuyentes y Medellín
Jefes División de Gestión de Recaudo y Cobranzas de las DSIA de Bucaramanga,  Pereira y Buenaventura.</t>
  </si>
  <si>
    <t>Realizar control y seguimiento al cumplimiento de lo establecido en la actividad 58 del procedimiento PR-CA-272 Facilidades de Pago.</t>
  </si>
  <si>
    <t>Verificar semestralmente el cumplimiento de lo establecido en la actividad 58 del procedimiento PR-CA-272 Facilidades de Pago, en el 100% de las facilidades de pago reportadas en el inventario final del periodo anterior, remitiendo informe de resultados y acciones implementadas a la Coordinación de Gestión de Cobranzas buzón coordinacióncobranzas@dian.gov.co</t>
  </si>
  <si>
    <t>NC-PAC -IAARA-IABARR-IAFLOR-IAGIR-IALET-IAQUIB-IASINC-IASOG-IATUL-IAVAL-IAYOP
Jefes División de Gestión de Recaudo y Cobranzas de las DSIA de Arauca, Barrancabermeja, Florencia, Girardot, Leticia, Quibdó, Sincelejo, Sogamoso, Tulúa, Valledupar y Yopal</t>
  </si>
  <si>
    <t>Verificar semestralmente el cumplimiento de lo establecido en la actividad 58 del procedimiento PR-CA-272 Facilidades de Pago, en una muestra de 15 expedientes tomados del inventario final del periodo anterior, remitiendo informe de resultados y acciones implementadas a la Coordinación de Gestión de Cobranzas buzón coordinacióncobranzas@dian.gov.co</t>
  </si>
  <si>
    <t>NC-PAC-IAARM-ICUC-IAIBA-IAMAN-IAMON-IANEI-IAPAS-IAPOP-IASMA-IATUN-IAVILL-IARIO-IASAND
Jefes División de Gestión de Recaudo y Cobranzas de las DSIA de Armenia, Cúcuta, Ibagué, Manizales, Montería, Neiva, Pasto, Palmira, Popayán, Santa Marta, Tunja, Villavicencio, Riohacha y San Andrés</t>
  </si>
  <si>
    <t>Verificar trimestralmente el cumplimiento de lo establecido en la actividad 58 del procedimiento PR-CA-272 Facilidades de Pago, en una muestra de 30 expedientes tomados del inventario final del periodo anterior, remitiendo informe de resultados y acciones implementadas a la Coordinación de Gestión de Cobranzas buzón coordinacióncobranzas@dian.gov.co</t>
  </si>
  <si>
    <t>NC-PAC -IBAR-IBOG-ICAL-ICAR-IGRA-IMED
Jefes División de Gestión de Cobranzas de las DSI de Barranquilla, Bogotá, Cali, Cartagena, Grandes Contribuyentes y Medellín
Jefes División de Gestión de Recaudo y Cobranzas de las DSIA de Bucaramanga,  Pereira y Buenaventura.</t>
  </si>
  <si>
    <t>Realizar control y seguimiento al cumplimiento del término establecido en la actividad 65 del procedimiento PR-CA-272 Facilidades de Pago.</t>
  </si>
  <si>
    <t>NC-PAC-IAARM-ICUC-IAIBA-IAMAN-IAMON-IANEI-IAPAS-IAPAL-IAPOP-IASMA-IATUN-IAVILL-IARIO-IASAND
Jefes División de Gestión de Recaudo y Cobranzas de las DSIA de Armenia, Cúcuta, Ibagué, Manizales, Montería, Neiva, Pasto, Palmira, Popayán, Santa Marta, Tunja, Villavicencio, Riohacha y San Andrés</t>
  </si>
  <si>
    <t>NC-PAC-IBAR-IBOG-ICAL-ICAR-IGRA-IMED
Jefes División de Gestión de Cobranzas de las DSI de Barranquilla, Bogotá, Cali, Cartagena, Grandes Contribuyentes y Medellín
Jefes División de Gestión de Recaudo y Cobranzas de las DSIA de Bucaramanga,  Pereira y Buenaventura.</t>
  </si>
  <si>
    <t>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</si>
  <si>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</si>
  <si>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</si>
  <si>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</si>
  <si>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</si>
  <si>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</si>
  <si>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</si>
  <si>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Implementar a nivel nacional el módulo de control al cumplimiento de facilidades de pago que hace parte de la herramienta ofimatica Solución de Alertas Tempranas - SAT que se encuentra en la DSI de Bogotá</t>
  </si>
  <si>
    <t>Evaluar el funcionamiento del módulo de control al cumplimiento de facilidades de pago que hace parte de la herramienta ofimatica Solución de Alertas Tempranas - SAT, diseñada por la  DSI de Bogota.</t>
  </si>
  <si>
    <t>Documento de diagnóstico</t>
  </si>
  <si>
    <t>15/42019</t>
  </si>
  <si>
    <t xml:space="preserve">NC-PAC 
Subdirección de Gestión de Tecnología de Información y Telecomunicaciones </t>
  </si>
  <si>
    <t>Radicar requerimiento de implementacion de la herramienta.</t>
  </si>
  <si>
    <t>PST radicado con el requerimiento</t>
  </si>
  <si>
    <t xml:space="preserve">NC-PAC 
Coordinación de Administración de Aplicativos de Recaudo y Cobranzas.                        Coordinacion de Gestión de Cobraznas.                                                                          </t>
  </si>
  <si>
    <t>entrega de la herramienta ofimatica existente en la DSIB para implementacion</t>
  </si>
  <si>
    <t>Herramienta ofimática lista para implementacion</t>
  </si>
  <si>
    <t xml:space="preserve">NC-PAC-IBOG
Division de Informatica DSIB-Coordinación de Administración de Aplicativos de Recaudo y Cobranzas.                        Coordinacion de Gestión de Cobraznas.                                                                          </t>
  </si>
  <si>
    <t>Analisis de puesta en produccion a nivel nacional de herramienta ofimatica</t>
  </si>
  <si>
    <t>Documento de aprobación</t>
  </si>
  <si>
    <t xml:space="preserve">NC-PAC 
SGTIT- Coordinación de Administración de Aplicativos de Recaudo y Cobranzas.                        Coordinacion de Gestión de Cobranzas.                                                                          </t>
  </si>
  <si>
    <t>Implementar a nivel nacional la herramienta ofimática de control al pago de las cuotas establecidas en las facilidades de pago.</t>
  </si>
  <si>
    <t>Herramienta ofimática en producción</t>
  </si>
  <si>
    <t>Implementar una solución informatica que contemple las recomendaciones del informe final de la inspección acordes con las actuaciones y actos previstos en el procedimiento de facilidades de pago y en todo el proceso de administracion de cartera.
(Implementación sujeta dentro del plan de modernización tecnologica de la DIAN.(LEY 1819 DEL 2016 y 1943 del 2018))</t>
  </si>
  <si>
    <t xml:space="preserve">Elaborar requerimientos y especificaciones funcionales de Implementación de una herramienta de control y seguimiento a todas las actuaciones administrativas adelantadas en el procedimiento de facilidades de pago, en el nuevo Servicio Informatico electronico de Administración de Cartera </t>
  </si>
  <si>
    <t>Servicio Informatico en producción</t>
  </si>
  <si>
    <t>NC-PAC 
Subdirección de Gestión de Recaudo y Cobranzas</t>
  </si>
  <si>
    <t>Modificar el Procedimiento PR-CA-0270 Cobro Coactivo – Mandamiento de pago, para Incluir en la actividad 5 el termino para proferir el Mandamiento de pago</t>
  </si>
  <si>
    <t>AUDITORÍA ADMINISTRACION RECUPERACION DE CARTERA ARC-2015003
H1
Período
01/01/2010 a 20/08/2015</t>
  </si>
  <si>
    <t>ARC-2015003</t>
  </si>
  <si>
    <t xml:space="preserve">
Riesgo de incobrabilidad de la cartera de la DIAN.
Verificada la composición de la Cartera de la DIAN a partir de la fuente oficial de información contenida en los aplicativos SIPAC, SISCOBRA CANDADO y SISCOBRA ADUANERO suministrada por la Subdirección de Gestión de Recaudo y Cobranzas con corte a 28 de febrero de 2015, se establece que:
a. El monto de la cartera registrada es de $ 16,104 billones que corresponden a 385.821 NITS, con deudas de fechas de exigibilidad que datan desde el año 1993. Lo anterior demuestra una significativa antigüedad de la cartera y su consecuente dificultad en su recuperación.
b. Efectuado el comparativo del monto total de cartera a 31 de diciembre de 2011  que era de $8.881.709.391.154  con  el monto total de cartera a  28 de febrero de 2015 que es de $16.103.900.299.152, se evidencia un comportamiento creciente del 81%, representado en $7.2 billones, incluídas las inconsistencia y saldos irreales que contienen los aplicativos.
c. En cuanto al valor porcentual de la cartera tenemos que: 
•El 76% del número de los expedientes representan el 1% del valor total de la cartera. 
•El 24% restante  del número de expedientes representa el 99% del valor total de la cartera. 
Generando un desgaste administrativo e inadecuada asignación de recursos frente al valor recuperado.
d. Se evidenció que :
• Un 76% corresponde a obligaciones con valores entre $1 a $4.496.361(por contribuyente), que en valor representa sólo el 1% del total de la cartera de la DIAN. 
e. De los 385.821 expedientes de cobro,  86. 288  que  representan el 22,37% son menores o iguales a $28.279 (1UVT), lo que  podría hacer más onerosa la gestión de cobro que el valor de la deuda a recuperar. 
Los aspectos antes mencionados incumplen los principios de eficacia, eficiencia y celeridad contenidos en el artículo 3 de la Ley 489 de 1998.
Estas situaciones se ocasionan por:
* Limitaciones normativas y reglamentarias que dificultan el castigo y depuración de la cartera.
* Políticas de recaudo y cobro encaminadas a priorizar la antigüedad de la obligación.
* Ausencia de estímulos a quienes cumplen adecuada y oportunamente con sus obligaciones  TACI.
Así mismo, las situaciones mencionadas generan riesgo de desgaste de la capacidad operativa para gestionar obligaciones por cuantías no significativas, no permitiendo priorizar la gestión de cobro en aquellas obligaciones nuevas y más representativas.</t>
  </si>
  <si>
    <t>* Limitaciones normativas y reglamentarias que dificultan el castigo y depuración de la cartera.
* Políticas de recaudo y cobro encaminadas a priorizar la antigüedad de la obligación.
* Ausencia de estímulos a quienes cumplen adecuada y oportunamente con sus obligaciones  TACI.</t>
  </si>
  <si>
    <r>
      <t xml:space="preserve">1- SIE de Normalización
a- Fase 1-
</t>
    </r>
    <r>
      <rPr>
        <sz val="12"/>
        <rFont val="Arial"/>
        <family val="2"/>
      </rPr>
      <t xml:space="preserve">
Analisis detallado de casos de uso </t>
    </r>
  </si>
  <si>
    <t xml:space="preserve">Especificaciones funcionales de alto nivel </t>
  </si>
  <si>
    <t>NC-PAC 
SGTIT-SGRC. Dinámica de los procesos</t>
  </si>
  <si>
    <t xml:space="preserve">Diseño y  Desarrollo </t>
  </si>
  <si>
    <t>Documentación técnica</t>
  </si>
  <si>
    <t>NC-PAC 
SGTIT</t>
  </si>
  <si>
    <t xml:space="preserve">Pruebas y puesta en producción </t>
  </si>
  <si>
    <t xml:space="preserve">Acta autorizando el despliegue y puesta en producción </t>
  </si>
  <si>
    <t>b- Fase 2-
Realizar análisis requerimiento detallado</t>
  </si>
  <si>
    <t>Diseño y desarrollo</t>
  </si>
  <si>
    <t xml:space="preserve">Pruebas y puesta en  producción </t>
  </si>
  <si>
    <t xml:space="preserve">NC-PAC 
SGTIT-SGRC. Dinámica de los procesos correo del 27/11/2018 sin numero de la Coordinacion de Cobranzas  </t>
  </si>
  <si>
    <t xml:space="preserve">2-Migración SISCOBRA CANDADO A SIPAC
Realizar 20 migraciones a nivel nacional </t>
  </si>
  <si>
    <t xml:space="preserve">Inf final de migración </t>
  </si>
  <si>
    <t>NC-PAC 
SGRC-Direcciones Seccionales / SGTIT</t>
  </si>
  <si>
    <t>3-Disponer los inventarios de cartera de cada una de las direcciones seccionales
Publicar mensualmente en la carpeta  de la Coordinación de Control Básico de Obligaciones el inventario de cartera para cada dirección seccional.</t>
  </si>
  <si>
    <t xml:space="preserve">Inventario publicado </t>
  </si>
  <si>
    <t>NC-PAC 
SGRC -CBO</t>
  </si>
  <si>
    <t>AUDITORÍA ADMINISTRACION RECUPERACION DE CARTERA ARC-2015003
H3
Período
01/01/2010 a 20/08/2015</t>
  </si>
  <si>
    <t>Los aplicativos Cuenta Corriente Contribuyente, Obligación Financiera, SIPAC, SISCOBRA CANDADO Y SISCOBRA ADUANERO. no contienen información confiable.
Analizada la información obtenida en las auditorías realizadas en las Direcciones Seccionales de Impuestos de Bogotá y  de Grandes Contribuyentes con relación  al reporte de  obligaciones tributarias, aduaneras y cambiarias generado por los aplicativos mencionados, se establece que existen:
a. Actos administrativos generados por el aplicativo Normaliza, desde el 19 de diciembre  de 2014 no están afectando la cuenta corriente contribuyente.
b. Actos administrativos que no caen en la Cuenta Corriente Contribuyente ni en la Obligación Financiera. 
c. Fallos en lo contencioso administrativo no alimentan la  Cuenta Corriente Contribuyente ni la Obligación Financiera.
d. Casos de Contribuyentes que figuran activos de manera simultánea  en SIPAC y SISCOBRA CANDADO.
e.Contribuyentes activos en SIPAC con expediente terminado que reportan saldos a cobrar.
f. Casos en que la obligación financiera liquida mal los intereses  generando  deuda irreal lo que obliga al funcionario de cobranzas a realizar manualmente la liquidación.
g.Cambios normativos no son parametrizados oportunamente en la obligación financiera.
h.Falta de un sistema único de información que contengan las obligaciones TACI.
i. Desarticulación de los aplicativos de los procesos misionales (gestor) y de apoyo (Notificar).
j. Falta de desarrollo informático para los aplicativos que actualmente soportan la gestión de cobro.
Estas situaciones  incumplen los principios de eficacia, eficiencia y celeridad contenidos en el artículo 3 de la Ley 489 de 1998. 
Lo anterior se presenta debido a  limitaciones de los sistemas informáticos de cobro  para:
* Realizar actividades de actualización de las deudas.
* Corrección de errores e incorporación de los cambios normativos. 
* Articulación de éstos con los aplicativos de los procesos que les suministran los insumos.
Los aspectos mencionados generan riesgo de afectación negativa de la imagen corporativa y de la credibilidad ciudadana, desgaste administrativo, daño antijurídico por actuaciones de cobro indebidas.</t>
  </si>
  <si>
    <t xml:space="preserve"> Limitaciones de los sistemas informáticos de cobro  para:
* Realizar actividades de actualización de las deudas.
* Corrección de errores e incorporación de los cambios normativos. 
* Articulación de éstos con los aplicativos de los procesos que les suministran los insumos.</t>
  </si>
  <si>
    <t>NC-PAC 
SGTIT-SGRC. Dinamica de los procesos</t>
  </si>
  <si>
    <t xml:space="preserve">Acta de autorizar el despliegue y puesta en produccion </t>
  </si>
  <si>
    <t>b- Fase 2-
Realizar analisis requerimiento detallado</t>
  </si>
  <si>
    <t xml:space="preserve">Pruebas ypuesta en  produccion </t>
  </si>
  <si>
    <r>
      <rPr>
        <b/>
        <sz val="12"/>
        <rFont val="Arial"/>
        <family val="2"/>
      </rPr>
      <t xml:space="preserve">2-Migración SISCOBRA CANDADO A SIPAC
</t>
    </r>
    <r>
      <rPr>
        <sz val="12"/>
        <rFont val="Arial"/>
        <family val="2"/>
      </rPr>
      <t xml:space="preserve">
Realizar 20 migraciones a nivel nacional </t>
    </r>
  </si>
  <si>
    <t xml:space="preserve">Inf final de migracion </t>
  </si>
  <si>
    <r>
      <rPr>
        <b/>
        <sz val="12"/>
        <rFont val="Arial"/>
        <family val="2"/>
      </rPr>
      <t xml:space="preserve">3-Disponer los inventarios de cartera de cada una de las direcciones seccionales
</t>
    </r>
    <r>
      <rPr>
        <sz val="12"/>
        <rFont val="Arial"/>
        <family val="2"/>
      </rPr>
      <t xml:space="preserve">
Publicar mensualmente en la carpeta  de la Coordinación de CBO el inventario de cartera para cada dirección seccional.</t>
    </r>
  </si>
  <si>
    <t>AUDITORIA A LA GESTION DE COBRO - REMATE DE BIENES ARB201805
Periodo
01/01/2016 al 31/12/2017
H1</t>
  </si>
  <si>
    <r>
      <rPr>
        <b/>
        <sz val="12"/>
        <rFont val="Arial"/>
        <family val="2"/>
      </rPr>
      <t>Prescripción de la acción de cobro en el trascurso de las diligencias de remate y riesgo de vencimiento de términos (D) (F)</t>
    </r>
    <r>
      <rPr>
        <sz val="12"/>
        <rFont val="Arial"/>
        <family val="2"/>
      </rPr>
      <t xml:space="preserve">
Verificado el control frente al vencimiento de términos, en cuanto a la gestión de cobro de las obligaciones de los contribuyentes que cuentan con bienes embargados, y la oportunidad para la programación de las diligencias de remate, se evidenció que se presentan deficiencias en el control de los expedientes, en los cuales reposa la evidencia del respaldo económico producto del embargo de bienes inmuebles de los contribuyentes, materializándose el riesgo de vencimiento de términos con la consecuente prescripción de la acción de cobro antes, durante y después de las diligencias de remate declaradas desiertas. Lo anterior, se evidenció, entre otros casos, así: 
a. El contribuyente con NIT (...) 980, presenta 3 bienes inmuebles embargados desde el 26/12/2011, con Matrículas Inmobiliarias Nos. (...), Resolución de Prescripción No. (...) del 09/02/2017, para las obligaciones de Renta 2008 (Impuesto más sanción $5.484.000) y Sanción Independiente Tributaria 2011, contenidas en los Mandamiento de Pago No. (...)  (Renta 2008) notificado el 26/07/2011, Fecha de prescripción 27/07/2016, y Mandamiento de Pago No.(...), notificado el 29/09/2011, de la Sanción independiente tributaria 2011 ($314.610.000), Fecha de prescripción 30/09/2016.  Frente al bien inmueble con Matrículas Inmobiliarias (...), se adelantó la primera diligencia de remate hasta el 12/07/2016; es decir, 4 años y medio, entre la inscripción del embargo y la primera diligencia de remate, cuando faltaban 10 días hábiles para la prescripción de la acción de cobro de las obligaciones de renta 2008 y 56 días hábiles, para la prescripción de la sanción independiente tributaria 2011, la cual fue declarada desierta. La segunda diligencia de remate se efectuó el 28/09/2016 y la tercera diligencia se efectuó el 27/10/2016, cuando ya había acaecido el fenómeno de la prescripción.
b. Obra en el expediente con NIT (...) .827, mandamiento de pago (...) de fecha 9/10/2012, notificado en 01/11/2012, que cubría las obligaciones relacionadas con renta 2009 ($7.434.000); ventas 2008-6 ($ 82.498.000) y ventas 2009 - 6 ($ 11.492.000), acción de cobro que prescribió el 2/11/2017. El expediente cuenta con embargo de dos bienes inmuebles, desde el 24/05/2017, y el remate se surtió el 12/12/2017, un mes después de haber operado la prescripción. 
c. En el expediente con NIT (...) 573, existe mandamiento de pago (...) de fecha 17/05/2012, notificado el 06/06/2012, que contiene las obligaciones de Renta 2008 ($2.000), Renta 2006 ($333.000), Renta 2009 ($ 67.548.000), Renta 2010 ($13.909.000). Faltando 3 meses para la prescripción de la acción de cobro, se programa la primera licitación 13/03/2017 y se declara desierta en tercera licitación el 31/05/2017, y la solicitud del concepto de viabilidad de adjudicación a favor de la nación realizada a la Subdirección de Gestión de Recursos Físicos, se envió 4 días hábiles antes de vencerse el término de prescripción, es decir el 16/06/2017, operando la prescripción de la acción de cobro. 
d. En el expediente con NIT (...) 773 obra Mandamiento de Pago (...) del 06/03/2012, notificado el 27/04/2012, Renta año 2006 (Impuesto más Sanción $28,575,000). Fecha de prescripción 28/04/2017, Resolución que Ordena Seguir Adelante la Ejecución No (...) del 24/07/2012, embargo del bien inmueble con Matrícula Inmobiliaria (...), desde el 08/07/2016, secuestro del 15/02/2017, traslado de avaluó el 02/03/2017 y notificado el 16/03/2017. Se ordena el desembargo por prescripción de la acción de cobro, mediante Resolución No. (...) del 13/06/2017. Es decir, se presentó el fenómeno de la prescripción con el bien embargado desde el 08/07/2016. 
e. En el expediente con NIT (...) 339 obra Mandamiento de Pago (...) del 23/09/2010, notificado el 02/10/2010: renta 2006, retención 2005 - 11, renta 2005 ($18.821.000) y retención 2005 - 9, Resolución que Ordena Seguir Adelante la Ejecución No.(...) del 28/08/2014, notificada el 02/09/2014. Fecha de prescripción 03/10/2015. Embargo registrado desde el 21/07/2015, del bien inmueble con Matrícula Inmobiliaria (...). Resolución de Prescripción de Oficio No. (...) del 03/08/2017, sobre la obligación Renta 2005 ($18.821.000).
f. En el expediente con NIT (…) 020 fueron declaradas prescritas las obligaciones de Renta 2010 por valor de $31.914.000 y Renta 2011 por valor de $8.439.000, fecha de prescripción el 30/08/2017, contenidas en el Mandamiento de Pago (...) del 06/08/2012. Notificado 30/08/2012 y Resolución que Ordena Seguir adelante la ejecución No. 20120309000151 de fecha 09/11/2012. Notificada el 15/11/2012, contribuyente que presentaba tres (3) bienes inmuebles embargados desde el 18/05/2012. En reiteradas ocasiones, se solicita al Juez Tercero Civil del Circuito, que proceda a cancelar la medida cautelar que pesa sobre los bienes inmuebles MI (...) atendiendo la prelación de crédito fiscal sobre un proceso civil, quien se niega al levantamiento de la misma y no obra en el expediente gestiones del ejecutor tendientes a rematar los bienes inmuebles, dando lugar a la materialización del riesgo de vencimiento de términos para gestionar el cobro. De igual forma, se presentan deficiencias en el seguimiento y control del embargo del remanente, cuando los bienes son puestos a disposición del juzgado por existir crédito de mayor prelación legal (Laboral); procediendo a la declaratoria de remisibilidad de las obligaciones de Renta 2012 $ 726.000 y Renta CREE 2013 $ 970.000, cuando se contaba con respaldo económico dado por el embargo del remanente, perdiendo la entidad la oportunidad de satisfacer el cobro de las obligaciones.
</t>
    </r>
  </si>
  <si>
    <t>Debido a deficiencias en la aplicación de los controles definidos en el procedimiento, en cuanto al cumplimiento de los periodos de tiempo establecidos, e inactividad, dilación e inoportunidad en las actuaciones que le dan impulso al proceso.</t>
  </si>
  <si>
    <t>PR-FI-0019
Actualizado</t>
  </si>
  <si>
    <t>NC-PAC 
Subdirector de Gestión de Recursos Físicos 
Jefe Coordinación de Infraestructura
Subidrector de Gestión de Procesos y Competencias Laborales
Jefe Coordinación de Organización y Gestión de Calidad</t>
  </si>
  <si>
    <t>PR-CA-0271
Actualizado</t>
  </si>
  <si>
    <t>NC-PAC 
Subdirector de Gestión de Recaudo y Cobranzas 
Jefe Coordinación de Gestión de Cobranzas
Subidrector de Gestión de Procesos y Competencias Laborales
Jefe Coordinación de Organización y Gestión de Calidad</t>
  </si>
  <si>
    <t>AUDITORIA A LA GESTION DE COBRO - REMATE DE BIENES ARB201805
Periodo
01/01/2016 al 31/12/2017
H4</t>
  </si>
  <si>
    <t>ARB201805</t>
  </si>
  <si>
    <r>
      <rPr>
        <b/>
        <sz val="12"/>
        <rFont val="Arial"/>
        <family val="2"/>
      </rPr>
      <t xml:space="preserve">Deficiencias de control y seguimiento en la gestión de roles de los aplicativos SIPAC y SISCOBRA CANDADO 
</t>
    </r>
    <r>
      <rPr>
        <sz val="12"/>
        <rFont val="Arial"/>
        <family val="2"/>
      </rPr>
      <t xml:space="preserve">
Verificada la asignación de roles en los Aplicativos SIPAC y SISCOBRA - Candado, con corte a 31/12/2017, se evidenció que se presentan deficiencias en el control sobre la accesibilidad en los mencionados aplicativos, así: 
a. La activación e inactivación de roles en el aplicativo SIPAC, se realiza sin utilizar el formato FT-SI-1639 – Gestión de Roles de los Sistemas de Información.
b. Las actividades para la verificación y seguimiento de activación y desactivación de roles en los aplicativos, no se realizan de manera periódica, comprobándose lo siguiente:
• Funcionarios que no pertenecen a la División de Gestión de Cobranzas de la Dirección Seccional de Impuestos de Bogotá; sin embargo, presentan rol activo en los aplicativos, como son:  los funcionarios identificados con CC No. (…) 205 en SIPAC y CC No. (…)136 en Siscobra.
• Funcionario del Despacho con rol SUPER ROL, el cual presenta 212 funcionalidades, dentro del aplicativo SIPAC, y que son similares a las del rol de administrador del aplicativo.
</t>
    </r>
  </si>
  <si>
    <t xml:space="preserve">Debido a deficiencias en la aplicación de los controles definidos en el procedimiento y en la matriz de riesgos, relacionados con la elaboración de la solicitud de asignación o inactivación de rol del Sistema de Información, y a fallas en la revisión y depuración de los roles, que garanticen la correcta administración de los mismos en los sistemas informáticos. </t>
  </si>
  <si>
    <t>Efectuar auditoria trimestral de roles existentes en los aplicativos SIPAC y SISCOBRA y efectuar las acciones correspondientes según lo encontrado</t>
  </si>
  <si>
    <t>NC-PAC 
Jefe Coordinacion de Administracion de Aplicativos de Recaudo y Cobranzas</t>
  </si>
  <si>
    <t>AUDITORIA A LA GESTION DE COBRO - REMATE DE BIENES ARB201805
Periodo
01/01/2016 al 31/12/2017
H6</t>
  </si>
  <si>
    <r>
      <rPr>
        <b/>
        <sz val="12"/>
        <rFont val="Arial"/>
        <family val="2"/>
      </rPr>
      <t>Incumplimiento en la solicitud del concepto técnico de Costo - Beneficio para la Adjudicación de los Bienes a Favor de la Nación</t>
    </r>
    <r>
      <rPr>
        <sz val="12"/>
        <rFont val="Arial"/>
        <family val="2"/>
      </rPr>
      <t xml:space="preserve">
Verificadas las diligencias de remate, se evidenció que se presentan deficiencias de control en cuanto a la solicitud del concepto técnico de viabilidad para la adjudicación de bienes a favor de la nación, toda vez que existen bienes inmuebles donde una vez declarado desierto el remate después de la tercera licitación, no se realiza la solicitud de dicho concepto, dando lugar a la existencia de bienes inmuebles que han sido objeto de remate hasta por 7 veces sin lograr la efectividad del mismo.
 </t>
    </r>
  </si>
  <si>
    <t xml:space="preserve">Debido a la  ausencia del control en el procedimiento para los bienes inmuebles que han sido objeto de diligencias de remate declaradas desiertas en tercera licitación. </t>
  </si>
  <si>
    <t>Ajustar el PR-FI-0019 Conceptualización y entrega de bienes inmuebles recibidos en dación en pago</t>
  </si>
  <si>
    <t>Ajustar el PR-CA-0271 Cobro Coactivo - Ejecución de Bienes del Deudor, en cuanto a la reglamentación de la actividad numero 29 con el fin de identificar el Procediimiento a segur en caso de que se declare desierto el remate después de la tercera licitación.</t>
  </si>
  <si>
    <t>AUDITORIA A LA GESTION DE COBRO - REMATE DE BIENES ARB201805
Periodo
01/01/2016 al 31/12/2017
H12</t>
  </si>
  <si>
    <r>
      <rPr>
        <b/>
        <sz val="12"/>
        <rFont val="Arial"/>
        <family val="2"/>
      </rPr>
      <t>Incumplimiento en el diligenciamiento del cuadro de control de las ofertas recibidas
DSI Bogotá</t>
    </r>
    <r>
      <rPr>
        <sz val="12"/>
        <rFont val="Arial"/>
        <family val="2"/>
      </rPr>
      <t xml:space="preserve">
Verificado el cumplimiento del control definido en la actividad 28 del Procedimiento PR-CA-0271, el cual establece que se debe realizar un cuadro de control con la información de todas las ofertas en estricto orden de llegada, se evidenció que:
a. La actividad del procedimiento exige el diligenciamiento de un cuadro de control, que no se encuentra en el listado maestro de documentos.
b. Se presentan errores en el diligenciamiento del documento que se lleva como cuadro de control. 
c. Falta de completitud en el documento que se lleva como cuadro de control, no en todos los casos se indica la hora de recibido de las ofertas, cédula de los interesados, fecha, número y valor de los depósitos judiciales. 
d. Inexistencia del cuadro de control en los expedientes.</t>
    </r>
  </si>
  <si>
    <t xml:space="preserve">Lo que se genera por deficiencias e incumplimiento en la aplicación de los controles establecidos en el procedimiento en cuanto a la realización del cuadro de control, y en la autoevaluación para verificar el cumplimiento de los controles y efectividad de los mismos. </t>
  </si>
  <si>
    <t>Diseñar  y publicar en el mapa de procesos y el listado maestro de documentos el formato de control de recepcion de posturas con el fin de garantizar el cumplimiento de la actividad 28 descrita en el Procedimiento de Ejecución de Bienes - PR-CA-0271</t>
  </si>
  <si>
    <t>Formato</t>
  </si>
  <si>
    <t>AUDITORIA A LA GESTION DE COBRO - REMATE DE BIENES ARB201805
Periodo
01/01/2016 al 31/12/2017
H2</t>
  </si>
  <si>
    <r>
      <rPr>
        <b/>
        <sz val="12"/>
        <rFont val="Arial"/>
        <family val="2"/>
      </rPr>
      <t>Deficiencias en el control para la expedición de los Autos aprobatorios o improbatorios del remate (D)</t>
    </r>
    <r>
      <rPr>
        <sz val="12"/>
        <rFont val="Arial"/>
        <family val="2"/>
      </rPr>
      <t xml:space="preserve">
</t>
    </r>
    <r>
      <rPr>
        <b/>
        <sz val="12"/>
        <rFont val="Arial"/>
        <family val="2"/>
      </rPr>
      <t>DSI Bogotá</t>
    </r>
    <r>
      <rPr>
        <sz val="12"/>
        <rFont val="Arial"/>
        <family val="2"/>
      </rPr>
      <t xml:space="preserve">
Revisada la expedición de los autos aprobatorios o improbatorios del remate, se evidencia que se presentan fallas en el control y seguimiento para la expedición de los mismos, profiriéndose los autos con falta de oportunidad e incumpliendo los términos establecidos en el procedimiento. Lo anterior, se evidenció en los siguientes casos: 
a. Mediante Acta de remate del 26/09/2017, se realizó la diligencia de remate del bien con Matrícula Inmobiliaria (...), el cual fue adjudicado en esa diligencia. En el expediente se pudo establecer que el rematante consignó el saldo del remate, con depósitos judiciales por valor de $118.000.000, pero no allegó el recibo de pago del impuesto de remate del 5%, razón por la cual el área no ha expedido el auto que declara aprobado o improbado el remate, presentándose dilaciones en esta actuación procesal y generando riesgo frente a la prescripción de la acción de cobro en el evento de declararse improbado el remate.
b. Se evidenció que el bien inmueble fue adjudicado mediante Acta de diligencia de remate del 25/07/2017, y el pago del saldo del remate fue realizado el 04/08/2017, es decir 8 días hábiles después de la diligencia de remate, evidenciando fallas en el control para la expedición de los autos aprobatorios o improbatorios según corresponda. 
c. Se evidencia en el expediente físico, Auto aprobatorio del remate No. (...) de fecha 16/03/2016, del bien inmueble con Matrícula Inmobiliaria (...), el cual reposa en el expediente sin firma.
d. Así mismo, para el contribuyente con NIT (...) 144, se denota dilación en la expedición del Auto por medio del cual se Aprueba el Remate No. (...), del 22/09/2017, con 33 días hábiles después de la diligencia de remate. 
</t>
    </r>
  </si>
  <si>
    <t>Debido al incumplimiento en la aplicación de los controles definidos en el procedimiento relacionados con la expedición de los autos aprobatorios o improbatorios dentro de los términos y en la matriz de riesgos, y a deficiencias en la revisión y seguimiento frente a la expedición de los actos administrativos asociados a las diligencias de remate.</t>
  </si>
  <si>
    <t>Realizar control y seguimiento a la ejecución del PR-CA-0271 Cobro Coactivo - Ejecución de Bienes del Deudor, en cuanto al cumplimiento de los términos establecidas y en especial a lo descrito en la actividad 30, verificando mensualmente su cumplimiento en una muestra de 15 expedientes dejando documentado el resultado para cuando las dependencias de control lo requieran.</t>
  </si>
  <si>
    <t>IBOG-PAC 
Jefe División de Gestión de Cobranzas
Jefe División de Gestión de Recaudo y Cobranzas</t>
  </si>
  <si>
    <r>
      <rPr>
        <b/>
        <sz val="12"/>
        <rFont val="Arial"/>
        <family val="2"/>
      </rPr>
      <t>Deficiencias en la recepción de las posturas para el remate 
DSI Bogotá</t>
    </r>
    <r>
      <rPr>
        <sz val="12"/>
        <rFont val="Arial"/>
        <family val="2"/>
      </rPr>
      <t xml:space="preserve">
Verificado el cumplimiento de los requisitos para la recepción de las posturas que contienen las ofertas y los depósitos judiciales constituidos para acreditar la participación de los interesados en la diligencia de remate de los bienes inmuebles; se evidenció que se presentan deficiencias de control en la recepción de las mismas, dado que:
a. Las posturas para el remate no se reciben en sobre sellado o cerrado; y en otros casos, los que se reciben en sobre sellado, no permiten identificar la fecha, hora y el funcionario responsable que dé cuenta de su recepción. 
b. Como no es posible establecer la fecha y hora en la cual se recepcionaron los sobres; no se puede inferir si estas fueron depositadas en la urna o recepcionadas dentro del curso de la diligencia de remate, que permita cumplir con los parámetros determinados para ello.
c. No se identifica en el cuadro de control, el funcionario que recibe las ofertas y los depósitos judiciales allegados por los interesados en participar en la licitación, antes y en el curso de la diligencia. 
d. Adicionalmente, no obra en el expediente copia del depósito judicial de la postura que dio lugar a que se declarara desierto el remate por contener una inconsistencia relacionada con error en el diligenciamiento de la identificación del demandante en el depósito.</t>
    </r>
  </si>
  <si>
    <t>Debido al incumplimiento en la aplicación de los controles establecidos en el procedimiento en cuanto a las condiciones y requisitos para la recepción de las posturas, en la validación de datos externos para asegurar su integridad, completitud, validez y/o el desconocimiento de normas.</t>
  </si>
  <si>
    <t>Realizar control y seguimiento a la ejecución del PR-CA-0271 Cobro Coactivo - Ejecución de Bienes del Deudor, en cuanto al cumplimiento de los términos establecidas y en especial a lo descrito en la actividad 25. Recepción de posturas, verificando mensualmente su cumplimiento en una muestra de 15 expedientes dejando documentado el resultado para cuando las dependencias de control lo requieran.</t>
  </si>
  <si>
    <t>AUDITORIA A LA GESTION DE COBRO - REMATE DE BIENES ARB201805
Periodo
01/01/2016 al 31/12/2017
H5</t>
  </si>
  <si>
    <r>
      <rPr>
        <b/>
        <sz val="12"/>
        <rFont val="Arial"/>
        <family val="2"/>
      </rPr>
      <t>Deficiencias en las ofertas de remate recibidas</t>
    </r>
    <r>
      <rPr>
        <sz val="12"/>
        <rFont val="Arial"/>
        <family val="2"/>
      </rPr>
      <t xml:space="preserve"> 
</t>
    </r>
    <r>
      <rPr>
        <b/>
        <sz val="12"/>
        <rFont val="Arial"/>
        <family val="2"/>
      </rPr>
      <t>DSI Bogotá</t>
    </r>
    <r>
      <rPr>
        <sz val="12"/>
        <rFont val="Arial"/>
        <family val="2"/>
      </rPr>
      <t xml:space="preserve">
Verificadas las ofertas presentadas por los interesados en participar en las licitaciones de remate de los bienes inmuebles, se evidenció que se presentan deficiencias en cuanto al control de revisión relacionado con el contenido mínimo y la forma en que se deben presentar las mismas, así:
a. Se aceptan como ofertas, documentos que no cumplen con el requisito de la suscripción. 
b. Como no se indica de forma concreta, específica e inequívoca el bien inmueble sobre el cual se tiene el interés en participar en la licitación, y que será objeto de remate, se evidencian fallas en el control del riesgo de pérdida de documentos y/o información (posibilidad de que los documentos y/o información de la DIAN se extravíen o sean destruidos total o parcialmente), que garanticen la trazabilidad entre la oferta, el bien inmueble y/o el expediente al que pertenece.
c. No obran en el expediente las ofertas registradas en el cuadro de control.</t>
    </r>
  </si>
  <si>
    <t xml:space="preserve">Lo cual se genera por insuficiencia e incumplimiento del control definido en el procedimiento, en cuanto a los requisitos que deben contener las ofertas para que se garantice la validez de las mismas,  </t>
  </si>
  <si>
    <t>Realizar control y seguimiento a la ejecución del PR-CA-0271 Cobro Coactivo - Ejecución de Bienes del Deudor, en cuanto al cumplimiento de los términos establecidas y en especial a lo descrito en la actividad 28. Rematar el bien, verificando mensualmente su cumplimiento en una muestra de 15 expedientes dejando documentado el resultado para cuando las dependencias de control lo requieran.</t>
  </si>
  <si>
    <t>Diseñar  y publicar en el mapa de procesos y el listado maestro de documentos el formato de control de recepcion de posturas con el fin de garantizar el cumplimiento de la actividad 28 descrita en el Procedimiento de Ejecución de Bienes</t>
  </si>
  <si>
    <t>IBOG-PAC 
Subdirector de Gestión de Recaudo y Cobranzas 
Jefe Coordinación de Gestión de Cobranzas
Subidrector de Gestión de Procesos y Competencias Laborales
Jefe Coordinación de Organización y Gestión de Calidad</t>
  </si>
  <si>
    <t>AUDITORIA A LA GESTION DE COBRO - REMATE DE BIENES ARB201805
Periodo
01/01/2016 al 31/12/2017
H7</t>
  </si>
  <si>
    <r>
      <rPr>
        <b/>
        <sz val="12"/>
        <rFont val="Arial"/>
        <family val="2"/>
      </rPr>
      <t>Deficiencias en el seguimiento y control de las diligencias de remate programadas</t>
    </r>
    <r>
      <rPr>
        <sz val="12"/>
        <rFont val="Arial"/>
        <family val="2"/>
      </rPr>
      <t xml:space="preserve">
</t>
    </r>
    <r>
      <rPr>
        <b/>
        <sz val="12"/>
        <rFont val="Arial"/>
        <family val="2"/>
      </rPr>
      <t>DSI BOGOTA</t>
    </r>
    <r>
      <rPr>
        <sz val="12"/>
        <rFont val="Arial"/>
        <family val="2"/>
      </rPr>
      <t xml:space="preserve">
Verificadas las diligencias de remate programadas, se evidenció que se presentan deficiencias en el control de las mismas, toda vez que se profieren autos por medio del cual se fijan fechas y horas para llevarlas a cabo, sin lograr establecer en el expediente si las mismas fueron realizadas o no; así como tampoco, las razones por las cuales no se ejecutaron y/o la expedición del acto administrativo que declara desierta la licitación. Lo anterior, se observó, así:
a. No se evidencia que la diligencia de remate ordenada mediante Auto No.(...) de fecha 24/09/2015, se hubiera llevado a cabo el día 13/10/2015 a partir de las 12:00 am, conforme a lo señalado en dicho auto.
Posteriormente, mediante Auto No. (...)   del 04/12/2015, se fija fecha y hora de remate para el día 22/12/2015 a partir de las 10:00 am; de la cual no se evidencia su realización. 
b. De igual forma, en la publicación del aviso en el periódico el Nuevo Siglo, de fecha 27/12/2015, se convoca a la diligencia de remate del bien inmueble con Matrícula Inmobiliaria (...), indicando que se llevará a cabo el día 15/01/2016, a las 10:00 am, de lo cual no se evidencia su realización y/o expedición del acta que declara desierta la licitación.
c. No se evidencia el acta que declara desierta o suspende la diligencia de remate programada para el 27/04/2017, hora 2:00 pm y la diligencia del 31/05/2017 hora 2:00 pm, no lográndose establecer el estado final de las mismas. 
d. El Auto No.(...) del 09/06/2017, fija fecha y hora para la diligencia de remate el 30/06/2017, hora 2:00 pm, del bien inmueble registrado con Matrícula Inmobiliaria (...), en primera licitación, siendo lo correcto tercera licitación, de acuerdo a los autos que reposan en el expediente. 
e. Iguales situaciones, se presentan en las diligencias programadas mediante los Autos No. (...) del 06/04/2017, que fijó diligencia para el 28/04/2017, publicada 09/04/2017 y el Auto No. (...) del 06/07/2017, que fijó diligencia 25/07/2017, publicación de 09/07/2017, de lo cual no se evidencia su realización y/o expedición del acta que declara desierta la licitación.</t>
    </r>
  </si>
  <si>
    <t>Debido al incumplimiento en la aplicación de los controles definidos en el procedimiento, en cuanto a la expedición de las actas que declara desierto el remate y ordena una nueva diligencia o suspende la misma.</t>
  </si>
  <si>
    <t>Realizar control y seguimiento a la ejecución del PR-CA-0271 Cobro Coactivo - Ejecución de Bienes del Deudor, en cuanto al cumplimiento de los términos establecidas y en especial a lo descrito en la actividad 27. ¿Existen posturas?,  verificando mensualmente su cumplimiento en una muestra de 15 expedientes dejando documentado el resultado para cuando las dependencias de control lo requieran.</t>
  </si>
  <si>
    <t>AUDITORIA A LA GESTION DE COBRO - REMATE DE BIENES ARB201805
Periodo
01/01/2016 al 31/12/2017
H8</t>
  </si>
  <si>
    <r>
      <rPr>
        <b/>
        <sz val="12"/>
        <rFont val="Arial"/>
        <family val="2"/>
      </rPr>
      <t>Secuestro de bienes inmuebles cuyo porcentaje de propiedad y avalúo no es representativo frente a las obligaciones del contribuyente y a la gestión de cobro.</t>
    </r>
    <r>
      <rPr>
        <sz val="12"/>
        <rFont val="Arial"/>
        <family val="2"/>
      </rPr>
      <t xml:space="preserve"> 
</t>
    </r>
    <r>
      <rPr>
        <b/>
        <sz val="12"/>
        <rFont val="Arial"/>
        <family val="2"/>
      </rPr>
      <t>DSIA Santa Marta</t>
    </r>
    <r>
      <rPr>
        <sz val="12"/>
        <rFont val="Arial"/>
        <family val="2"/>
      </rPr>
      <t xml:space="preserve">
Verificados los bienes inmuebles que han sido objeto de las diligencias de embargo, secuestro y remate, se pudo establecer que se presentan deficiencias en la práctica de las diligencias de secuestro adelantadas, toda vez que se evidenciaron situaciones como:
a. Obran en los expedientes bienes inmuebles embargados y secuestrados, cuyo porcentaje de propiedad y valor del avalúo, no es representativo frente a las obligaciones del contribuyente y a la gestión de cobro que ello implica, observando que se han surtido hasta 6 diligencias de remate de un bien inmueble, cuyo derecho de propiedad sobre el mismo es de una  doceava parte sobre la novena parte y el avalúo pericial es  la suma de $2,449,978; diligencias que han sido declaradas desiertas, generando con ello desgastes y costos administrativos para la entidad y limitando el impulso para otras actuaciones que puedan generar cobros efectivos. 
Lo anterior, por cuanto no se realiza la relación costo beneficio del bien, previa a la diligencia de secuestro del mismo, de manera que sirva de soporte, para abstenerse o no de practicar dicha diligencia.</t>
    </r>
  </si>
  <si>
    <t>Debido a la ausencia del control en el procedimiento para la aplicación de la relación costo beneficio del bien inmueble, previa a la diligencia de secuestro, tendientes a establecer la naturaleza y características del bien; garantizando con ello, la satisfacción de las obligaciones del contribuyente; y por deficiencias en la revisión, seguimiento y supervisión en las gestiones de cobro.</t>
  </si>
  <si>
    <t>Dar aplicación a lo establecido en la Resolución #014 del 21 de marzo de 2018, por la cual se establecen los criterios para realizar el cálculo de la relación costo - beneficio en el proceso de cotro coactivo,verificando mensualmente su cumplimiento en una muestra de 15 expedientes dejando documentado el resultado para cuando las dependencias de control lo requieran.</t>
  </si>
  <si>
    <t>IASMA-PAC 
Jefe División de Gestión de Cobranzas
Jefe División de Gestión de Recaudo y Cobranzas</t>
  </si>
  <si>
    <t>AUDITORIA A LA GESTION DE COBRO - REMATE DE BIENES ARB201805
Periodo
01/01/2016 al 31/12/2017
H9</t>
  </si>
  <si>
    <r>
      <rPr>
        <b/>
        <sz val="12"/>
        <rFont val="Arial"/>
        <family val="2"/>
      </rPr>
      <t>Deficiencias en el control de legalidad del proceso</t>
    </r>
    <r>
      <rPr>
        <sz val="12"/>
        <rFont val="Arial"/>
        <family val="2"/>
      </rPr>
      <t xml:space="preserve">
</t>
    </r>
    <r>
      <rPr>
        <b/>
        <sz val="12"/>
        <rFont val="Arial"/>
        <family val="2"/>
      </rPr>
      <t>DSIA Santa Marta</t>
    </r>
    <r>
      <rPr>
        <sz val="12"/>
        <rFont val="Arial"/>
        <family val="2"/>
      </rPr>
      <t xml:space="preserve">
Verificado el cumplimiento en la ejecución del control de legalidad que debe surtirse antes de las diligencias de remate, se pudo establecer que se presentan deficiencias en la verificación, análisis y diligenciamiento de este control o ausencia del mismo, de tal forma que permita identificar las actuaciones procesales y documentos que soportan la gestión de cobro. Lo anterior, se evidenció así:
a. No se cumple de manera rigurosa en el diligenciamiento del formato y/o documento establecido para tal fin.
b. Autos que fijan fecha y hora para la diligencia de remate, donde se establece que se ha realizado el control de legalidad y no obran en el expediente las evidencias que lo soporten. 
c. Formato de control de legalidad del proceso sin diligenciar.
d. En el expediente con NIT (…) 980, la tercera diligencia de remate del bien inmueble identificado con Matrícula Inmobiliaria (...), fue llevada a cabo el día 27/10/2016 y mediante Acta No. 23 del 27/10/2016, fue declara suspendida la diligencia, argumentándose que: “Se declara suspendida por falta de requisitos legales teniendo en cuenta que a la fecha la única obligación vigente dentro del expediente de cobro carece de mandamiento de pago debidamente notificado y resolución de ejecución”.
e. Ausencia del Certificado de Tradición y Libertad de los bienes inmuebles, con antelación máxima de 1 mes a la diligencia de remate para evitar posibles nulidades frente a los bienes rematados.
f.  La diligencia de remate programada para el 27/05/2016, del inmueble con matrícula Inmobiliaria (...), fue suspendida mediante auto de fecha  6/05/2016, sustentada en que al consultar el área con el Instituto Geográfico Agustín Codazzi - IGAC, se aprecia que existe una diferencia de área entre la consignada en el certificado de libertad y tradición  del inmueble y la que se registra en el IGAC, por lo que el despacho a fin de determinar el área real del predio, procede a suspender la diligencia, sin evidenciarse al momento de la visita de campo en el expediente los documentos que soporten dicha decisión.
</t>
    </r>
  </si>
  <si>
    <t xml:space="preserve">Debido a deficiencias e incumplimiento en la aplicación del control definido en el procedimiento en cuanto a la realización del control de legalidad para establecer que los actos administrativos cumplen con las condiciones requeridas para efectuar las diligencias de remate, que garantice que los expedientes contengan la debida sustanciación en términos de legalidad y oportunidad; </t>
  </si>
  <si>
    <t>Realizar control y seguimiento a la ejecución del PR-CA-0271 Cobro Coactivo - Ejecución de Bienes del Deudor, en cuanto al cumplimiento de los términos establecidas y en especial a lo descrito en la actividad 22. Realizar control de legalidad,verificando mensualmente su cumplimiento en una muestra de 15 expedientes dejando documentado el resultado para cuando las dependencias de control lo requieran.</t>
  </si>
  <si>
    <t>Diseñar  y publicar en el mapa de procesos y el listado maestro de documentos el formato de control de legalidad con el fin de garantizar el cumplimiento de la actividad 22 descrita en el Procedimiento de Ejecución de Bienes PR-CA-0271</t>
  </si>
  <si>
    <t>IASMA-PAC  
Subdirector de Gestión de Recaudo y Cobranzas 
Jefe Coordinación de Gestión de Cobranzas
Subidrector de Gestión de Procesos y Competencias Laborales
Jefe Coordinación de Organización y Gestión de Calidad</t>
  </si>
  <si>
    <t>AUDITORIA A LA GESTION DE COBRO - REMATE DE BIENES ARB201805
Periodo
01/01/2016 al 31/12/2017
H10</t>
  </si>
  <si>
    <r>
      <rPr>
        <b/>
        <sz val="12"/>
        <rFont val="Arial"/>
        <family val="2"/>
      </rPr>
      <t>Deficiencias en la integralidad y consistencia de los actos administrativos
DSIA Santa Marta</t>
    </r>
    <r>
      <rPr>
        <sz val="12"/>
        <rFont val="Arial"/>
        <family val="2"/>
      </rPr>
      <t xml:space="preserve">
Verificada la conformación del expediente en relación con los actos proferidos para adelantar las diligencias de remate de los bienes inmuebles del contribuyente, las actuaciones posteriores a la adjudicación del bien inmueble, así como el contenido y los requisitos mínimos que se deben considerar, se evidenciaron deficiencias en el control y autocontrol de revisión que garanticen la integralidad, consistencia y trazabilidad frente a lo actuado, presentándose situaciones, como:
a. Incumplimiento de las fechas y horas fijadas en los autos para adelantar las diligencias de secuestro.   
b. Acta de diligencia de Secuestro No. (...) de fecha 18/11/2015, del bien inmueble con registro de matrícula inmobiliaria (...) sin diligenciar. 
c. No se cumple con el requisito de indicar el teléfono de contacto del secuestre del bien inmueble en el aviso de remate publicado en el diario.
d. Acta de entrega del bien inmueble del secuestre al adjudicatario del inmueble con registro de matrícula inmobiliaria (...), sin firma del secuestre y firmado por el adjudicatario. 
e. En el expediente con NIT (...) 252, obra Acta de Posesión del Perito Avaluador sin la firma de quien le toma el juramento de rigor (Jefe GIT de Gestión de Cobranzas) al perito Avaluador.
f. En el expediente con NIT (...) 252, frente al bien inmueble con Matrícula Inmobiliaria (...), el 25/10/2016 se notificó el auto que fijó fecha y hora para diligencia de remate programada para el día 18/04/2016, la cual fue suspendida, no obstante que el bien inmueble ya había sido adjudicado en la diligencia de remate del 24/05/2016, es decir, se surtió la notificación con 5 meses de posterioridad a la adjudicación del bien. 
g. En el expediente con NIT (...) 231, fue notificado el Auto por medio del cual se corre traslado de un avaluó No. (...) del 15/09/2016, el día 11/10/2016, presentando error en la parte considerativa, en cuanto a la identificación del bien inmueble avaluado y del valor de dicho avalúo; transcurridos dos (2) meses, se expide el “Auto que aclara el avalúo y se corre traslado del mismo No. (...) del 19/12/2016”, el cual fue notificado el 21/12/2016. 
h. No se evidenció en el expediente físico con NIT (...) 255, el Oficio solicitud de levantamiento de la medida cautelar dirigido a la Oficina de Registro de Instrumentos Públicos, el oficio de inscripción del Remate en la Oficina de Registro de Instrumentos Públicos y el Oficio solicitud de cancelación de gravamen hipotecario a favor de MEGABANCO, dirigido a la Notaria.</t>
    </r>
  </si>
  <si>
    <t xml:space="preserve">Debido al incumplimiento en la aplicación de los controles definidos en el procedimiento, relacionados con las firmas del acta de posesión del perito avaluador, la notificación de los actos y el traslado del avalúo y a fallas en la revisión, que garanticen que todos los actos administrativos expedidos que soportan la información contentiva de los expedientes tanto física como electrónica, cumplan con las condiciones establecidas y se identifiquen diferencias e inconsistencias en la información registrada en ellos.  </t>
  </si>
  <si>
    <t>Realizar control y seguimiento a la ejecución del PR-CA-0271 Cobro Coactivo - Ejecución de Bienes del Deudor, en cuanto al cumplimiento de los términos establecidas y en especial a lo descrito en las actividades 15. Posesión del perito y 18. Proferir Auto de traslado del avalúo,verificando mensualmente su cumplimiento en una muestra de 15 expedientes dejando documentado el resultado para cuando las dependencias de control lo requieran.</t>
  </si>
  <si>
    <t>IASMA-PAC  
Jefe División de Gestión de Cobranzas
Jefe División de Gestión de Recaudo y Cobranzas</t>
  </si>
  <si>
    <t>AUDITORIA A LA GESTION DE COBRO - REMATE DE BIENES ARB201805
Periodo
01/01/2016 al 31/12/2017
H11</t>
  </si>
  <si>
    <r>
      <rPr>
        <b/>
        <sz val="12"/>
        <rFont val="Arial"/>
        <family val="2"/>
      </rPr>
      <t>Deficiencias en el control de los bienes inmuebles embargados 
DSIA Santa Marta</t>
    </r>
    <r>
      <rPr>
        <sz val="12"/>
        <rFont val="Arial"/>
        <family val="2"/>
      </rPr>
      <t xml:space="preserve">
Verificado el decreto y práctica de las medidas cautelares de embargo de bienes inmuebles y su correspondiente comunicación a la Oficina de Registro de Instrumentos Públicos, se evidenció que se presentan deficiencias en el control de los bienes inmuebles embargados, toda vez que éstos fueron inscritos en la Oficina de Registro de Instrumentos Públicos y no se encuentran relacionados en el Formato de Control de Bienes embargados de la Dirección Seccional suministrado por la Subdirección de Gestión de Recaudo y Cobranzas, en los siguientes NIT (...) con bienes inmuebles con Registros de Matrículas Inmobiliarias (...). 
</t>
    </r>
  </si>
  <si>
    <t>Debido al incumplimiento del control definido en el procedimiento para los bienes inmuebles embargados y a deficiencias en la supervisión y seguimiento frente al decreto y práctica de las medidas cautelares de embargo de bienes inmuebles, para garantizar que una vez inscrito el embargo en la Oficina de Registro de Instrumentos Públicos éste sea registrado en los formatos de control definidos.</t>
  </si>
  <si>
    <t>Verificar bimestralmente en una muestra de 30 expedientes el cumplimiento de la ejecución de la actividad 36 descrita en el PR-CA-0327 Decretar Medidas Cautelares dejando documentado el resultado para cuando las dependencias de control lo requieran.</t>
  </si>
  <si>
    <t>AUDITORIA A LA GESTION DE COBRO - REMATE DE BIENES ARB201805
Periodo
01/01/2016 al 31/12/2017
H3</t>
  </si>
  <si>
    <r>
      <rPr>
        <b/>
        <sz val="12"/>
        <rFont val="Arial"/>
        <family val="2"/>
      </rPr>
      <t>Fallas en el seguimiento y control en la publicación del aviso para realizar la diligencia de remate
DSIA Neiva</t>
    </r>
    <r>
      <rPr>
        <sz val="12"/>
        <rFont val="Arial"/>
        <family val="2"/>
      </rPr>
      <t xml:space="preserve">
Verificada la publicación del aviso de remate, se estableció que se presentan deficiencias en el control frente a la publicación de los mismos en el  periódico de amplia circulación; así como, deficiencias frente a los soportes  relacionados con las constancias de la publicación del aviso de remate  y la copia del diario de amplia circulación en el expediente, dando lugar a la suspensión de diligencias de remate programadas por el incumplimiento de este requisito y pérdida de trazabilidad en el expediente.  Lo anterior, se evidenció así: 
a. La diligencia de remate programada para el día 20/04/2016 del bien inmueble con Matrícula Inmobiliaria (...) fue suspendida mediante auto (...) del 18/04/2016, porque no se realizó la publicación del aviso de remate. 
b. Frente a las diligencias de remate programadas en los Autos No. (...)   de fecha 09/06/2017, para el día 30/06/2017, hora 2:00 pm, del inmueble con Matrícula Inmobiliaria (...) y el Auto No.  (...) del 09/06/2017, para el día 30/06/2017, del bien inmueble con Matrícula Inmobiliaria (...), no se evidencia publicación del aviso del remate. 
c. La diligencia de remate programada para la primera licitación el día 3/08/2016, tuvo que ser suspendida mediante auto Nro. (...) del 02/08/2016, por cuanto no se había dado cumplimiento con la publicación del aviso de remate en periódico de amplia circulación.</t>
    </r>
  </si>
  <si>
    <t>Debido al incumplimiento en la aplicación del control definido en el procedimiento, en cuanto a los soportes que evidencien la publicación del remate y en los mecanismos de autoevaluación para establecer que se han cumplido con los requisitos establecidos en la norma y en el procedimiento.</t>
  </si>
  <si>
    <t>Realizar control y seguimiento a la ejecución del PR-CA-0271  Cobro Coactivo - Ejecución de Bienes del Deudor, en cuanto al cumplimiento de los términos establecidas y en especial a lo descrito en la actividad 23. Fijar y publicar el aviso de remate, verificando mensualmente su cumplimiento en una muestra de 15 expedientes dejando documentado el resultado para cuando las dependencias de control lo requieran.</t>
  </si>
  <si>
    <t>IANEI-PAC 
Jefe División de Gestión de Cobranzas
Jefe División de Gestión de Recaudo y Cobranzas</t>
  </si>
  <si>
    <t xml:space="preserve">Auditoría de Seguimiento a Planes Integrados de Mejoramiento del Proceso de Administración de Cartera - ASA 2017005
Período
01/01/2016 a 30/01/02017 
</t>
  </si>
  <si>
    <t>ASA 2017005</t>
  </si>
  <si>
    <t xml:space="preserve">Inefectividad en la mitigación de los riesgos asociados a los hallazgos de los planes de mejoramiento evaluados de la CGR, ITRC Y OCI, del Proceso de Administración de Cartera.
Realizadas pruebas de auditoría frente a los hallazgos objeto de la muestra, se observó que las situaciones descritas no fueron subsanadas y que los controles implementados y su seguimiento no fueron efectivos para prevenir la ocurrencia de los mismos, lo que implica el establecimiento de nuevas acciones de mejora para mitigar la materialización del riesgo asociado. Con lo anterior, se desatienden los Módulos de Control de Planeación y Gestión (Componente Administración de Riesgo) y de Evaluación y Seguimiento (Componentes de Autoevaluación Institucional y Planes de Mejoramiento) del MECI, en los siguientes casos:
DIRECCIÓN SECCIONAL DE IMPUESTOS DE BOGOTÁ
"Hallazgo No. 16: Gestión Documental de los expedientes de Cobro Coactivo - Aud Vig 2012-2013 Función Recaudadora CGR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Prueba de Auditoría: 
En los expedientes con NIT 830.079.976, 2.972.381, 830.120.876,  126488, 900.161.148, 830.094.148, 4.107.167, 900.012.203, 3.042.640, 860.510.546, 900.224.595, el equipo auditor de la Oficina de Control Interno evidenció que dentro de los expedientes no obran todos los documentos relacionados con la actuación, ni se encuentran en el orden en que fueron producidos o allegados al proceso, actos administrativos incompletos (únicamente la primera hoja de la resolución sanción), actuaciones en SIPAC que no obran en los expedientes y viceversa, documentos sin legajar, parcialmente foliados y sin foliar en el mismo expediente, adición de documentos al momento de la visita, hoja de ruta sin diligenciar, documentos y actos administrativos del mismo expediente divididos en carpetas separadas, cada una con máximo 10 folios, no coincidencia entre los saldos del expediente físico con los reportados por el sistema, existiendo recibos de pago sin descargar.  Por lo anterior, las situaciones que dieron lugar a la formulación del hallazgo persisten.
</t>
  </si>
  <si>
    <t>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t>
  </si>
  <si>
    <t>Realizar al interior de cada uno de los grupos internos de trabajo que conforman la Division de Gestión de Cobranzas (3 Persuasivas, 2 coactivas, 1 Facilidades de pago y 1 Rep. Externa) capacitación a todos los funcionarios acerca del PR-FI-0163 Organización de documentos en el Archivos de Gestión y el memorando 233 de 2010 y remitir al buzón coordinacioncobranzas@dian.gov.co el formato FT-GH-1722 Registro de Asistencia Capacitación Interna</t>
  </si>
  <si>
    <t>IBOG-PAC 
Jefes de los Grupos Interno de Trabajo de la División de Gestión de Cobranzas de la Dirección Seccional de Impuestos de Bogotá</t>
  </si>
  <si>
    <t>Verificar que se de cumplimiento al procedimiento PR-FI-0163 Organización de documentos en el Archivos de Gestión y el Instructivo IN-FI-0132, revisando y ajustantando si es del caso  el 10% de los expedientes a cargo de la dependencia y que se envían a otro GIT o Dependencia, y enviar informe del resultado trimestralmente al buzon coordinacioncobranzas@dian.gov.co</t>
  </si>
  <si>
    <t xml:space="preserve">"Hallazgo No. 20: Medidas Preventivas dentro del Procedimiento Administrativo Coactivo. Aud Vig 2012-2013 Función Recaudadora CGR
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
Prueba de Auditoría: 
En doce (12) expedientes revisados con riesgo de prescripción, NIT 830.079.976, 2.972.381, 830.120.876, 126488, 900.161.148, 830.094.148, 4.107.167, 900.012.203, 3.042.640, 900.224.595, 51.655.207 y 860,070,968, el equipo auditor evidencia deficiencias en la investigación de bienes de los contribuyentes así:  El total de los expedientes  no presentan investigación de bienes a través de la ventanilla única de registro - VUR, un (1) expediente contiene más de 20 oficios de solicitud de investigación de bienes en físico y sin respuesta en el expediente, un (1) expediente donde no figuran los oficios de investigación de bienes pero tiene respuesta positiva del organismo de tránsito donde consta la propiedad del vehículo y sin medida de embargo y secuestro, un (1) expediente con correo electrónico de solicitud de investigación de bienes, sin evidencia que la misma se haya realizado.
Por otra parte, de acuerdo con información suministrada por la División de Gestión de Cobranzas de la seccional, no se ha solicitado a Fiscalización investigación para imponer las sanciones previstas en el Artículo 651 del Estatuto Tributario, ante el incumplimiento de suministrar la información de bienes de los deudores morosos, por parte de las respectivas entidades públicas y privadas. 
Es importante aclarar que actualmente las condiciones han cambiado los funcionarios de los Grupos Internos de Trabajo de Persuasiva y Coactiva realizan la investigación de bienes exclusivamente a través de la consulta al Convenio VUR (Ventanilla Única de Registro); que permite que las consultas sean realizadas al interior de la dirección seccional, con lo cual se ha reducido sustancialmente los requerimientos de información a los entes externos.  Evidenciadas las falencias en la investigación de bienes y productos financieros, las situaciones que dieron lugar a la formulación del hallazgo persisten.
</t>
  </si>
  <si>
    <t>Realizar al interior de cada uno de los grupos internos de trabajo que ejecutan el procedimiento de Investigación de bienes - PR-CA-0326 (3 Persuasivas y 2 coactivas) capacitación a todos los funcionarios acerca de lo reglado a través de este, del memorando 225 de 19 de julio de 2014 y de lo establecido en los artículos 623-2, 651 y 837 del Estatuto Tributario y remitir al buzón coordinacioncobranzas@dian.gov.co el formato FT-GH-1722 Registro de Asistencia Capacitación Interna</t>
  </si>
  <si>
    <t>IBOG-PAC 
Jefes de los Grupos Internos de Trabajo de Persuasiva I, Persuasiva II, Persuasiva III, Coactiva I y Coactiva II de la División de Gestión de Cobranzas de la Dirección Seccional de Impuestos de Bogotá</t>
  </si>
  <si>
    <t>Realizar control y seguimiento a la ejecución de la Investigación de bienes PR-CA-0326 así como a lo reglado mediante el memorando 225 de 19 de julio de 2014 y lo dispuesto en los artículos 623-2, 651 y 837 del Estatuto Tributario en cuanto al cumplimiento de los términos establecidos</t>
  </si>
  <si>
    <t>Verificar trimestralmente el cumplimiento del PR-CA-0326 en una muestra de 45 expedientes dejando documentado el resultado para cuando las dependencias de control lo requieran.</t>
  </si>
  <si>
    <t>IBOG-PAC 
Jefe División de Gestión de Cobranzas de la Dirección Seccional de Impuestos de Bogotá. Reformulada el día 7/11/2018 correo No. 20181102 100209224- 0927</t>
  </si>
  <si>
    <t>"Hallazgo No. 21: Inactividad Procesal - Riesgo de prescripción- Aud Vig  2012-2013 Función Recaudadora CGR
Dentro de los expedientes de cobro coactivo revisados, relacionados a continuación, se evidencia inactividad procesal y dilaciones en el proceso, situación que puede generar riesgo de prescripción de la acción de cobro de las obligaciones fiscales. 
Expediente No. 200455319; Expediente No. 200100076; Expediente No. 200601047; Expediente No. 200404161".
Prueba de Auditoría: 
Verificados 13 expedientes con NIT 830.079.976, 2.972.381, 830.120.876, 126488, 900.161.148, 830.094.148, 4.107.167, 900.012.203, 3.042.640, 860.510.546, 900.224.595, 51.655.207 y 860.070.968 se evidencia inactividad procesal y dilaciones en el proceso de cobro por las siguientes situaciones:
1. Expediente con inactividad procesal desde 22/10/2013, fecha en la cual fue expedido Mandamiento de pago de la Sanción Cambiaria 0654 del 26/04/2011 por valor de $36.920.000, transcurriendo entre ésta y el mandamiento 2 años y 6 meses, el cual no cuenta con la resolución de seguir adelante la ejecución. 
2. Expedientes con avisos de cobro que se encuentran posiblemente prescritas y/o con riesgo de prescripción y sin mandamiento de pago. 
3. Expediente cuya última actuación es el oficio persuasivo penalizable devuelto por dirección incorrecta, sin evidenciarse en el expediente su notificación y con inactividad procesal desde 15/05/2014, frente al cual no se han proferido medidas de embargo de sumas de dinero. 
4. Desde la primera resolución sanción cambiaria hasta la fecha de expedición del mandamiento de pago transcurrieron 4 años y 6 meses. Última actuación en el expediente resolución de embargo a Bancos de 06/03/2015 y la acción de cobro prescribe el 21/12/2017. 
5. Liquidación Oficial de Aforo Impuesto al Patrimonio 2010 de fecha 03/05/2014 por valor de $221.047.000, más intereses y sanción que suman en total $ 387.464.000 sin mandamiento de pago en el expediente físico ni en SIPAC, Obligación por Renta 2010 sin mandamiento de pago, posiblemente prescrita, con Depósitos Judiciales pendientes de gestionar por valor de $2.015.050, $1.095.618, $3.984.063. 
6. No se han adelantado en los expedientes la investigación de bienes y por consiguiente el decreto de medidas cautelares de embargo y secuestro de bienes. 
7. Dilación entre el Mandamiento de Pago y la Resolución de seguir adelante la ejecución, toda vez que transcurrieron 4 años entre los mismos. 
8. Expediente en el cual se observa que entre el Mandamiento de pago y la última actuación de embargo a bancos, transcurrieron 3 años y 6 meses, y no se ha proferido la resolución de seguir adelante la ejecución. 
9. Expediente con obligaciones próximas a prescribir el 31/05/2017, donde la última actuación es la resolución que ordena seguir adelante la ejecución del 22/06/2015.
10. Expedientes sin decretar medidas de embargo de sumas de dinero en Bancos. 
11. Expediente sólo con aviso de cobro del 20/06/2013 como única actuación, con riesgo de prescripción de la obligación sin mandamiento de pago. 
12. Obligaciones posiblemente prescritas con Mandamiento de Pago en SIPAC, los cuales no reposan en el expediente físico, lo que no permite verificar su notificación. 
13. Expediente con inactividad procesal cuyas últimas actuaciones son la investigación de bienes del 11/03/2014 sin respuestas y auto que ordena el endoso de depósitos judiciales del 21/05/2014, con riesgo de prescripción de la sanción 2010.  Por lo anterior, las situaciones que dieron lugar a la formulación del hallazgo persisten.</t>
  </si>
  <si>
    <t>Administrar los expedientes de cobro conforme lo establecido en la Cartilla CT-CA-086 Vs 2 y realizar control y seguimiento a la ejecución del Proceso de Administración de Cartera, en cuanto al cumplimiento de los términos establecidas.</t>
  </si>
  <si>
    <t>Verificar trimestralmente que se dé cumplimiento a la ejecución del Proceso Administrativo de Cobro en una muestra de 45 expedientes dejando documentado el resultado para cuando las dependencias de control lo requieran.</t>
  </si>
  <si>
    <t>IBOG-PAC 
Jefe División de Gestión de Cobranzas de la Dirección Seccional de Impuestos de BogotáReformulada el día 7/11/2018 correo No. 20181102 100209224- 0927</t>
  </si>
  <si>
    <t>"Hallazgo No. 1707000316 La actividad de investigación de bienes y productos financieros (IBPF) no se realiza o es ineficiente - ITRC
Lo anterior se evidencia en que: 
A) Los convenios de información no están implementados para el apoyo de la gestión de cobro, subutilizando la información convenida;
B) El sistema de información electrónico esta desactualizado lo que permite la generación de actuaciones  por fuera del sistema, limitando la trazabilidad de la gestión  del expediente;
C) No se evidencia un seguimiento y supervisión continuo a las solicitudes de información hechas a las entidades públicas y privadas;
D) La falta de integración entre los aplicativos NOTIFICAR y SIPAC dificulta el control al ingreso de novedades de la IBPF, generando que la información  del expediente digital  difiera del físico, poniendo en riesgo la seguridad y confiabilidad de las respuestas a las solicitudes de información; 
E) El procedimiento utilizado en la IBPF no evidencia controles para el seguimiento del oficio de IBPF y de la respuesta, por lo tanto en las seccionales de Yopal y Bogotá las respuestas  a las IBPF llegan extemporáneamente y no se trasladan para su respectivo efecto sancionatorio, el control de archivo y la gestión documental en la Seccional de Impuestos de Yopal es débil; 
F) En materia  de remisibilidad por menor cuantía , no se evidencia que se haga un estudio a fondo de la solicitud de IBPF; 
G) La falta de procedimiento, normativa y lineamientos internos que establezcan criterios para el seguimiento, frecuencia y continuidad en la actividad de IBPF; 
H) Concentración de funciones en los Coordinadores de los GIT de Secretaria  de Cobranzas, Persuasiva y Coactiva 
I) Inexistencia de un indicador que permita medir los resultados y el impacto de la IBPF en la gestión  de cobro. 
Lo anterior contraviniendo lo establecido en la Orden Administrativa 0000005 de 2009 numeral 5 y el articulo 837 del E.T.N; generando una falta de oportunidad y no garantizando la continuidad de los procesos en la gestión de cobro, afectando la recuperación de ingresos a favor de la Nación por parte de la DIAN y generando un potencial riesgo de prescripción de un 6,4% de la Cartera".
Prueba de Auditoría:
En doce (12) expedientes revisados  con NIT 830.079.976, 2.972.381, 830.120.876, 126488, 900.161.148, 830.094.148, 4.107.167, 900.012.203, 3.042.640, 900.224.595, 51.655.207 y 860,070,968, el equipo auditor evidencia que el total de los expedientes no presentan investigación de bienes a través de la ventanilla única de registro - VUR, un (1) expediente contiene más de 20 oficios de solicitud de investigación de bienes en físico y sin respuesta en el expediente, un (1) expediente donde no figuran los oficios de investigación de bienes pero tiene respuesta positiva del organismo de tránsito donde consta la propiedad del vehículo y sin medida de embargo y secuestro, un (1) expediente con correo electrónico de solicitud de investigación de bienes, sin evidencia que la misma se haya realizado.
De acuerdo con información suministrada por la División de Gestión de Cobranzas de la seccional no se ha solicitado a Fiscalización investigación para imponer las sanciones previstas en el Artículo 651 del Estatuto Tributario, ante el incumplimiento de suministrar la información de bienes de los deudores morosos, por parte de las respectivas entidades públicas y privadas. 
Actualmente, las condiciones han cambiado, los funcionarios de los Grupos Internos de Trabajo de Persuasiva y Coactiva realizan la investigación de bienes exclusivamente a través de la consulta al Convenio VUR (Ventanilla Única de Registro), que permiten que las consultas sean realizadas al interior de la dirección seccional. En el primer trimestre del 2016 se implementó la consulta en el VUR, y la seccional de Impuestos de Bogotá cuenta con 5 claves, 3 para persuasiva y 2 para coactiva.  Evidenciadas las falencias en la investigación de bienes y productos financieros, las situaciones que dieron lugar a la formulación del hallazgo persisten.</t>
  </si>
  <si>
    <t xml:space="preserve">RG1
Discrecionalidad en la toma de decisiones de continuar o no, con la investigación y el seguimiento de los bienes del deudor.
RFC 001
Discrecionalidad en la toma de decisiones para favorecer a terceros 
RFC 002
Auto sabotaje en la investigación de bienes y auto- congestión (Referente a las cargas laborales)
Dilaciones intencionales  en la IBPF (RFC 003) 
Expocisión de la información del deudor (RFC 004) </t>
  </si>
  <si>
    <t xml:space="preserve">RG2
Investigacion inapropiada e inoportuna de los bienes del deudor.
RFC 001
Discrecionalidad en la toma de decisiones para favorecer a terceros 
RFC 002
Auto sabotaje en la investigación de bienes y auto- congestión (Referente a las cargas laborales)
Dilaciones intencionales  en la IBPF (RFC 003) 
Expocisión de la información del deudor (RFC 004) </t>
  </si>
  <si>
    <t>IBOG-PAC 
Jefe División de Gestión de Cobranzas de la Dirección Seccional de Impuestos de Bogotá Reformulada el día 7/11/2018 correo No. 20181102 100209224- 0927</t>
  </si>
  <si>
    <t>"Desactualización de los aplicativos SISCOBRA ADUANERO y SISCOBRA CANDADO y deficiente gestión de cobro de actos administrativos. AUDITORÍA ARC 2015003- DSI BOGOTÁ
1- Verificados los 100 actos administrativos más representativos por valor de $1.051.002.855.241, clasificados en SISCOBRA ADUANERO como debido cobrar de la Dirección Seccional, se evidenció lo siguiente:
a. 27 están posiblemente prescritos. 
b. 19 están indebidamente clasificados porque figuran en el aplicativo como debido cobrar y corresponden a: sociedades liquidadas, saldos de procesos en representación externa, sin cuantía registrada, con extinción de dominio, proceso en normalización, saldos irreales, actos demandados, facilidades de pago sin vigencia. Ver anexo Archivo Hallazgo 1. numeral 1”.
Prueba de Auditoría:
1) a. El expediente con NIT 860.070.968 presenta sanción cambiaria No. 1421 del 12/06/2009, fecha de ejecutoria 23/10/2009 por valor de $ 8.952.000, con fallo de recurso de reposición que confirma la sanción, no presenta Mandamiento de Pago, obligación con riesgo de prescripción el 13/09/2017, teniendo en cuenta la fecha de ejecutoria de la sentencia del Tribunal Administrativo de Cundinamarca. La única actuación frente a la obligación (sanción) fue el aviso de cobro No. 700038 del 03/03/2014. Así mismo, no se evidenció investigación de bienes tanto en físico como el a través de VUR y/o de productos financieros - IBPF
De igual forma, el NIT 800.219.657, consultado en Siscobra Aduanero, se evidenció que presenta obligaciones pendientes por $ 9.843.000, posiblemente prescritas, con mandamiento de pago del 08/11/1999, no cuenta con resolución de prescripción, presenta tres embargos de inmuebles 19/09/1996, 28/07/1997 y 13/10/1998.
Verificados 14 expedientes NIT 830.079.976, 2.972.381, 830.120.876, 126488, 900.161.148, 830.094.148, 4.107.167, 900.012.203, 3.042.640, 900.224.595, 51.655.207, 860,070,968, 860.502.749 y 860.510.546 se evidenció que un (1) expediente con NIT 860.510.546 en obligación financiera presenta todas las obligaciones al día, en SIPAC todas las obligaciones en estado canceladas , en el back up  y en el estado de cuenta de SISCOBRA Candado presenta obligaciones de los  años 2003 y 2006, y de acuerdo con el expediente físico existe mandamiento de pago de las obligaciones del 2006, frente a las cuales el contribuyente solicitó que se declarara la prescripción de la acción de cobro. Por lo anterior, las situaciones que dieron lugar a la formulación del hallazgo persisten.</t>
  </si>
  <si>
    <t>Problemas en el insumo del proceso de administración de cartera que dificultan la actualización de los aplicativos y la gestión de cobro.  Desconocimiento en el uso del aplicativo Siscobra candado (casilla "obligación suspendida)</t>
  </si>
  <si>
    <t>IBOG-PAC 
Jefe de División de Gestión de Cobranzas de la Dirección Seccional de Impuestos de Bogotá Reformulada el día 7/11/2018 correo No. 20181102 100209224- 0927</t>
  </si>
  <si>
    <t>"2- Efectuado el cruce de información entre el listado de 273 actos administrativos proferidos por la Dirección Seccional de Aduanas de Bogotá y SISCOBRA ADUANERO de la Dirección Seccional de Impuestos de Bogotá se evidenció que 2 actos fueron recibidos y están pendientes por incluir en el aplicativo.
5- Revisados 151 registros del back up de SISCOBRA ADUANERO se evidenció que 13 actos administrativos figuran sin gestión de cobro alguna.  Ver anexo Archivo Hallazgo 1. numeral 5".
Prueba de Auditoría:
2) Verificados 26 actos administrativos aduaneros expedidos por la División de Gestión de Liquidación de Aduanas de Bogotá con el fin de establecer su inclusión en Siscobra Aduanero y si están siendo cobrados en la Dirección Seccional de Impuestos de Bogotá, se evidenció que:
• Dos (2) actos están pendientes de reparto para la gestión de cobro, para el NIT 19.359.398, Acto 601-240 No. 1415 de fecha 13/09/2016 por valor de $28.279.000 y el NIT 80778875 Acto 601-238 No. 1216 de fecha 11/08/2016 por valor de $5.655.800
• Nueve (9) no se han recibido en la seccional para su inclusión en Siscobra Aduanero para adelantar la gestión de cobro, los cuales se relacionan a continuación: NIT 890405089 Tipo de Acto 644-00 No.813 de fecha 7/06/2016 por valor de $6.703.426,  NIT 900178949 Tipo de Acto 670-12 No.814 de fecha 8/06/2016 por valor de $4.312.000, NIT 800185347 Tipo de Acto 665-01 No.1374 de fecha 5/09/2016 por valor de $29.475.000,  NIT 830508385  Tipo de Acto 644-00 No. 835 de fecha 10/06/2016 por valor de $28.930.413,  NIT 805000240 Tipo de Acto 644-00 No. 1024 de fecha 8/07/2016 por valor de $84.066.840, NIT 805000240 Tipo de Acto 644-00 No. 1138 de fecha 28/07/2016 por valor de $3.142.000,  NIT 830002183 Tipo de Acto 639-01 No. 1746 de fecha 3/11/2016 por valor de $92.865.000,  NIT 900178949 Tipo de Acto 670-12 No. 923 de fecha 23/06/2016 por valor de $11.868.507,  NIT 900001413 Tipo de Acto 601-240 No. 945 de fecha 27/06/2016 por valor de  $671.025.
De igual forma, verificada la inclusión en Siscobra Aduanero de 15 Actos Aduaneros remitidos a la Seccional de Impuestos de Bogotá con Oficios remisorios de Aduanas de Bogotá, se encontró que en un (1) expediente IO20142014 5993, NIT 830.053.847, Numero de Acto 241-0801 de fecha 2/06/2016, el cual está en Representación Externa, no ha sido creado en este aplicativo, le han llegado nuevas obligaciones desde febrero a marzo de 2017 y no han sido creadas para la gestión de cobro. Así mismo, dos (2) actos administrativos se encuentran registrados en SISCOBRA y están pendientes para reparto, falta firma de la planilla de entrega de expediente para la asignación al funcionario encargado de la gestión de cobro, para los Expedientes RA 2013 2015 6637, NIT 79,574,722 Número Acto 241-0325 de fecha 4/03/2016 y RA 2013 2015 6636, NIT 79,574,722 Número Acto 241-0327 de fecha 4/03/2016. Por lo anterior, las situaciones que dieron lugar a la formulación del hallazgo persisten.</t>
  </si>
  <si>
    <t>Solicitar a la DSA de Bogotá los actos administrativos relacionados en el hallazgo, realizar su captura en el aplicativo Siscobra e incluirlo en el expediente físico de cobro.</t>
  </si>
  <si>
    <t>Oficio de Solicitud de los actos
Reporte del Siscobra en donde se muestre la captura de la información</t>
  </si>
  <si>
    <t>IBOG-PAC 
Jefe de División de Gestión de Cobranzas de la Dirección Seccional de Impuestos de Bogotá</t>
  </si>
  <si>
    <t>“3- De 25 actos administrativos proferidos por la Subdirección de Gestión de Recursos Jurídicos, remitidos por la Coordinación de Gestión de Notificaciones del Nivel Central a la Dirección Seccional de Impuestos de Bogotá, 21 no figuran en aplicativo de cobranzas ni en la herramienta de autocontrol”
Prueba de Auditoría:
3) Revisados 38 actos administrativos aduaneros, con fallos de recursos de la Subdirección de Gestión de Recursos Jurídicos, notificados y ejecutoriados se evidenció que en siete (7) actos administrativos aduaneros no han llegado a Impuestos de Bogotá ni el recurso ni la sanción: NIT 830.007.232, Resolución Sanción No. 1043, de fecha 14/07/2016,  por valor de $52.697.476; NIT 830.508.385 Resolución Sanción No. 835, de fecha 10/06/2016,  por valor de $28.930.413; NIT 860.046.228, Resolución Sanción No. 1102, de fecha 25/07/2016,  por valor de $ 27.246.983; NIT 860.046.509, Resolución Sanción No. 736, de fecha 24/05/2016,  por valor de $ 148.554.000; NIT 900.234.514, Resolución Sanción No. 289, de fecha 26/02/2016,  por valor de $60.368.000; NIT 900.234.514, Resolución Sanción No. 1088, de fecha 21/07/2016 por valor de $24.759.000 y NIT 900.423.230, Liquidación Oficial de Corrección No. 916, de fecha 21/06/2016,  por valor de $ 653.926.000; Un (1) acto administrativo está pendiente de reparto para gestión de Cobro: NIT 830119346, Resolución Sanción No. 1459, de fecha 16/09/2016, por valor de $29.475.000. Dos (2) actos administrativos del NIT 830.133.135, frente a los cuales llegó el recurso y se solicitó a Aduanas de Bogotá mediante correo de fecha 06/09/2016 los actos administrativos que imponen la sanción No. 524, de fecha 21/04/2016, por valor de $ 41.703.900 y Resolución Sanción No. 526, de fecha 21/04/2016, por valor de $ 41.703.900;   los cuales no han sido allegados a la seccional de Impuestos de Bogotá para la respectiva gestión de cobro. Por lo anterior, las situaciones que dieron lugar a la formulación del hallazgo persisten.</t>
  </si>
  <si>
    <t>IBOG-PAC 
Jefe de División de Gestión de Cobranzas de la Dirección Seccional de Impuestos de Bogotá Reformulada el día 7/11/2018 correo No. 20181102 10020922</t>
  </si>
  <si>
    <t xml:space="preserve">4- De una muestra de 48 actos administrativos tomada del Backup Notificar vs Cobranzas se evidenció que 33 que representan el 68,75% de la muestra, no se encontraron en ningún aplicativo de cobro. Ver anexo Archivo Hallazgo 1. numeral 4”. 
Prueba de Auditoría:
4) Revisados 38 actos administrativos notificados y ejecutoriados que fueron proferidos por la División de Gestión de Liquidación de la seccional de Impuestos de Bogotá, se evidenció que tres (3) Actos administrativos que corresponden a liquidaciones oficiales de aforo,  por conceptos: renta 2010 y ventas 2011 – 5, para los NIT 900.094.364, 41.630.396 y 900.190.991 y un (1) acto administrativo de liquidación oficial de revisión, por concepto de renta 2012 para el NIT 19.259.894,  con saldos a pagar, no se encuentran incluidos en los aplicativos de Cobranzas (SIPAC y Siscobra Candado), pese a que ninguno de estos actos presentan recursos en sede administrativa ni demandas ante el contencioso administrativo.  De igual forma, dos (2) actos administrativos que corresponden a liquidaciones oficiales de corrección, por concepto de ventas 2014- 11 y ventas 2015- 8, para el NIT 900.347.031 un (1) acto administrativo de liquidación oficial de revisión, por concepto de renta 2013 y un (1) acto administrativo que corresponde a resolución sanción por no declarar, por concepto ventas 2011 – 4, para el NIT 900.190.991 no se encuentran en obligación financiera ni en los aplicativos de cobranzas (SIPAC y Siscobra Candado).  Por lo anterior, las situaciones que dieron lugar a la formulación del hallazgo persisten.
6- De 151 registros aduaneros y cambiarios verificados en el aplicativo SISCOBRA ADUANERO se evidenció:
a. 1 expediente cambiario está presuntamente prescrito sin mandamiento de pago.
b. Se encontraron 49 expedientes creados a los que no se les incluyó la obligación y no se les efectuó gestión de cobro.  Ver anexo Archivo Hallazgo 1. numeral 6. Las situaciones anteriores incumplen el literal e -Descripción Procedimiento- Actualización de los Sistemas Corporativos del Memorando 064 de 2014 de la Subdirección de Gestión de Recaudo y Cobranzas, siendo originadas por problemas en los insumos para la conformación del expediente y su inclusión en los aplicativos, generando que la información no sea consistente, confiable ni oportuna."
Prueba de Auditoría:
6) a. Verificado el expediente NIT 860.070.968 se observó que presenta sanción cambiaria No. 1421 del 12/06/2009, fecha de ejecutoria 23/10/2009 por valor de $ 8.952.000, con fallo de recurso de reposición que confirma la sanción, no presenta Mandamiento de Pago, obligación con riesgo de prescripción el 13/09/2017, teniendo en cuenta la fecha de ejecutoria de la sentencia del Tribunal Administrativo de Cundinamarca. La única actuación frente a la obligación (sanción) fue el aviso de cobro No. 700038 del 03/03/2014. Así mismo, no se evidenció investigación de bienes y/o productos financieros - IBPF. Por lo anterior, las situaciones que dieron lugar a la formulación del hallazgo persisten parcialmente en cuanto al literal a.
</t>
  </si>
  <si>
    <t xml:space="preserve">
"Expedientes solucionados en SISCOBRA CANDADO que no están activos en SIPAC. AUDITORÍA ARC 2015003-DSI BOGOTÁ
Verificado el Backup a 28 de febrero de 2015 entregado por la Subdirección de Gestión de Recaudo y Cobranzas se evidenció lo siguiente:   578 expedientes de contribuyentes pendientes de generar el auto terminación y/o archivo en SISCOBRA CANDADO y de solicitar su habilitación en SIPAC.  Ver anexo Archivos Hallazgo 2 a. Lo anterior incumpliendo el numeral 2.1 y 2.4 del Memorando No. 388 del 28 de julio de 2011 de la Subdirección de Gestión de Recaudo y Cobranzas.  Estas situaciones se presentan por debilidades en el control en la etapa de terminación de expedientes lo que genera desconocimiento de nuevas obligaciones a cargo del contribuyente."
Prueba de Auditoría:
Revisados 76 NITs en el aplicativo SISCOBRA CANDADO se evidenció que dos (2) NIT 860.404.081 y 830.061.483 presentan el total de sus obligaciones en ceros y no se les ha registrado el auto de terminación y archivo. De igual forma, dos (2) NIT 19.179.343 y 3.475.429 fueron migrados a SIPAC con obligaciones en ceros, en estado terminado, frente a los cuales no se les ha proferido auto de terminación y archivo. Así mismo, se evidenciaron dos (2) NIT 3.000.591 con Auto de Archivo No. 901199 de fecha 10/11/2016 y el 830.061.483 con Auto de Archivo No. 9001201 de fecha 10/11/2016, frente a los cuales la solicitud de deshabilitación en Siscobra y habilitación en SIPAC no se ha radicado a través de PST. Por lo anterior, las situaciones que dieron lugar a la formulación del hallazgo persisten.</t>
  </si>
  <si>
    <t>Debilidades en el control en la etapa de terminación de expedientes</t>
  </si>
  <si>
    <t>Realizar al interior de cada uno de los grupos internos de trabajo que conforman la Division de Gestión de Cobranzas (3 Persuasivas, 2 coactivas, 1 Facilidades de pago y 1 Rep. Externa) capacitación a todos los funcionarios acerca del PR-FI-0330 Extinción de Obligaciones y remitir al buzón coordinacioncobranzas@dian.gov.co el formato FT-GH-1722 Registro de Asistencia Capacitación Interna</t>
  </si>
  <si>
    <t>Realizar control y seguimiento a la ejecución del procedimiento PR-FI-0330 Extinción de Obligaciones en cuanto al cumplimiento de los términos establecidos.</t>
  </si>
  <si>
    <t>Verificar trimestralmente el cumplimiento del PR-FI-0330 Extinción de Obligaciones en una muestra de 45 expedientes dejando documentado el resultado para cuando las dependencias de control lo requieran.</t>
  </si>
  <si>
    <t>"Contribuyentes activos en SISCOBRA CANDADO sin incluir las obligaciones a cobrar. AUDITORÍA ARC 2015003-DSI BOGOTÁ
Verificado el Back up del 28 de febrero de 2015 se evidenció que 17 NITS están habilitados en el aplicativo SISCOBRA CANDADO sin incluir las obligaciones a cobrar.   Lo anterior incumpliendo el numeral 2.3 del Memorando No. 388 del 28 de julio de 2011 de la Subdirección de Gestión de Recaudo y Cobranzas.  Debilidad en el control a contribuyentes que se solicitan habilitar en Siscobra Candado, para que en el término del mismo mes de creación, se proceda a incluir las obligaciones pendientes de cobro de ese contribuyente, lo que ocasiona posible prescripción de obligaciones sin gestión de cobro".
Prueba de Auditoría:
Revisados 24 NITs se evidenció en un (1) NIT 2.925.663 que el expediente está creado en SISCOBRA CANDADO, presenta obligaciones en ceros y en obligación financiera presenta una obligación correspondiente a Sanción tributaria 2010, por renta 2004, por valor de $ 192.000.000, la cual no está cargada en Siscobra para su gestión de cobro. Por lo anterior, las situaciones que dieron lugar a la formulación del hallazgo persisten.</t>
  </si>
  <si>
    <t>Debilidad en el control de contribuyentes que se solicitan habilitar en Siscobra Candado para que en el término del mismo mes de creación del contribuyente se procede a incluir las obligaciones pendientes de cobro de ese contribuyente y en generar el auto de terminación y/o archivo para solicitar su habilitación en SIPAC.</t>
  </si>
  <si>
    <t>Realizar la migración a SIPAC de todos los expedientes que se encuentren en SISCOBRA en cumplimiento de las actividades establecidos en los memorandos 307 del 10 OCT 2015, 39 del 9 FEB 2016 y 319 de 31 OCT 2017.</t>
  </si>
  <si>
    <t>Adelantar las actividades establecidos en los memorandos 307 del 10 OCT 2015, 39 del 9 FEB 2016 y 319 de 31 OCT 2017</t>
  </si>
  <si>
    <t>Aplicativo SIPAC actualizado</t>
  </si>
  <si>
    <t>1/01//2019</t>
  </si>
  <si>
    <t>IBOG-PAC 
Jefe División de Gestión de Cobranzas de la DSI de Bogotá
Coordinación de Administración de Aplicativos de Recaudo y Cobranzas de la Subdirección de Gestión de Recaudo y Cobranzas  Reformulada el día 7/11/2018 correo No. 20181102 10020922</t>
  </si>
  <si>
    <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</si>
  <si>
    <t>Ausencia de un sistema informático de la Dian para la gestión de actos administrativos aduaneros y cambiarios  y por falta de lineamientos para el debido control.</t>
  </si>
  <si>
    <t>Realizar al interior de cada uno de los grupos internos de trabajo que conforman la Division de Gestión de Cobranzas (3 Persuasivas, 2 coactivas, 1 Facilidades de pago y 1 Rep. Externa) jornadas de retroalimentación en el proceso de Administración de Cartera, sobre los procedimientos y las orientaciones necesarias para su cumplimiento.</t>
  </si>
  <si>
    <t>IBOG-PAC 
Jefe División de Gestión de Cobranzas de la DSI de Bogotá
Coordinación de Administración de Aplicativos de Recaudo y Cobranzas de la Subdirección de Gestión de Recaudo y Cobranzas Reformulada el día 7/11/2018 correo No. 20181102 10020922</t>
  </si>
  <si>
    <t>Implementar una solución informatica sujeta a la implementación del plan de modernización tecnologica de la DIAN.(LEY 1819 DEL 2016), con el fin de contar con la información integrada, actualizada y confiable para el proceso de Administración de Cartera.</t>
  </si>
  <si>
    <t>IBOG-PAC 
Dirección General DIAN
Dirección de Gestión Organizacional - SG de Tecnología de Información y Telecomunicaciones
Dirección de Gestión de Ingresos - Subdirección de Gestión de Recaudo y Cobranzas - Coordinaciones de Gestión de Cobranzas y de Administración de Aplicativos de Recaudo y Cobranzas</t>
  </si>
  <si>
    <t>"Desactualización del aplicativo SISCOBRA ADUANERO. - AUDITORÍA ARC 2015003 - Grandes Contribuyentes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</si>
  <si>
    <t>Problemas en los insumos para la conformación del expediente y su inclusión en el aplicativo SISCOBRA ADUANERO.
Falta de una solución informática para la gestión de cobro aduanero y cambiario.</t>
  </si>
  <si>
    <t>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t>
  </si>
  <si>
    <t>IGRA-PAC 
Jefe de la División de Gestión de Cobranzas de la Dirección Seccional de Impuestos de Grandes Contribuyentes</t>
  </si>
  <si>
    <t xml:space="preserve">""b.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</si>
  <si>
    <t>IGRA-PAC 
Dirección General DIAN
Dirección de Gestión Organizacional - SG de Tecnología de Información y Telecomunicaciones
Dirección de Gestión de Ingresos - Subdirección de Gestión de Recaudo y Cobranzas - Coordinaciones de Gestión de Cobranzas y de Administración de Aplicativos de Recaudo y Cobranzas</t>
  </si>
  <si>
    <t xml:space="preserve">"Debilidad en la caracterización del proceso, en los lineamientos que establecen los requisitos de entrada,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</si>
  <si>
    <t>Realizar al interior de la División de Gestión de Cobranzas jornadas de retroalimentación en el proceso de Administración de Cartera, sobre los procedimientos y las orientaciones necesarias para su cumplimiento.</t>
  </si>
  <si>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</si>
  <si>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t xml:space="preserve">DIRECCION SECCIONAL DE SANTA MARTA
"Hallazgo No. 31: Expedientes Prescritos - Aud Vig 2012-2013 Función Recaudadora CGR
La Auditoria encontró 96 expedientes de procedimiento de gestión de cobro coactivo en la División de Gestión Recaudo y Cobranzas de la DIAN, Seccional Santa Marta, cuyas obligaciones fueron declaradas prescritas en las vigencias 2012 (cinco), y 2013 (92 la mayoría en noviembre y diciembre) por $36 millones para el 2012 y de $3.408 millones para el 2013 para un total de $3.445 millones, registrados contablemente.  Evidenciándose que no se realizó oportunamente la acción de cobro.
En los expedientes se observó que el título ejecutivo quedó ejecutoriado en el 2003 y a los dos o tres años siguientes, se expide el mandamiento de pago y las resoluciones de prescripción se profirieron en el 2013; es decir, las actuaciones administrativas fueron adelantadas durante 10 años en promedio, desde que las obligaciones se hicieron exigibles hasta la culminación de las mismas con la expedición de dichas resoluciones, advirtiéndose que entre una actuación y otra transcurrió más de un año y desde la última actuación hasta la declaratoria de prescripción más de dos y tres años".
Prueba de Auditoría:
Revisados cuatro (4) expedientes cuyas obligaciones fueron declaradas prescritas en las vigencias 2016 y 2017, en tres (3) de ellos, NIT 26.661.888, 85.453.236 y 900.128.618, se evidenció que:
En el Expediente con NIT 26.661.888 a folio 347 consta resolución que declara la prescripción de oficio 00014 de fecha 22/05/2017 por valor de $55.228.000 correspondiente a la Sanción 2007 por no declarar No. 0004 de fecha 23/03/2007, con mandamiento de pago 00081 del 05/03/2012, notificado el 12/04/2012, observándose que las actuaciones fueron adelantadas en el transcurso de 10 años, desde que se hicieron exigibles las obligaciones 23/03/2007 hasta la fecha de prescripción de las mismas 22/05/2017. Así mismo, existen obligaciones para este NIT en las cuales se observa dilación en sus actuaciones toda vez que la Sanción 2012 por no declarar renta 2004  por valor de $ 35.431.000 de fecha 15/02/2012,  se expide el mandamiento de Pago No. 0566 de fecha 05/10/2015, notificado el 27/11/2015, entre la fecha de la sanción y el mandamiento transcurrieron (título ejecutivo)  3 años y 8 meses, es decir en etapa persuasiva; la última investigación de bienes con resultado negativo fue realizada el 18/02/2014 no encontrándose otra investigación hasta la fecha, a folio 316 se evidencia Resolución por medio de la cual se ordena el embargo de sumas de dinero de fecha 14/09/2014 y en el folio 339 existe la última resolución de embargo a bancos de fecha 04/08/2016, transcurriendo entre una y otra 2 años.
En el expediente con NIT 85.453.236, presenta obligaciones que fueron declaradas prescritas mediante Resolución de prescripción 0037 de fecha 06/04/2017, por los conceptos de ventas 2007 - 6 y ventas 2008 - 2, observándose que presenta dilación por los siguientes hechos: entre la notificación del Mandamiento de pago (16/03/2012) y la siguiente actuación, es decir la Resolución por medio de la cual se ordena embargo a sumas de dinero No. 0741 del 28/04/2014, transcurrieron 2 años, así mismo entre la notificación del Mandamiento de pago (16/03/2012) y la notificación de la Resolución que ordena seguir la ejecución (04/08/2014), trascurrieron dos años y cuatro meses , entre estas dos fechas no se observan actuaciones en el expediente físico. Así mismo, la primera investigación de bienes fue realizada en el 2011, oficio No. 908050675 del 27/07/2011, el cual no obra en el expediente físico, y la segunda investigación de bienes fue realizada en el 2014, es decir 3 años después. La primera Resolución de embargo a sumas de dinero fue la No. 0441 del 11/08/2009, la segunda Resolución de embargo a sumas de dinero que obra en el expediente físico es la No. 0741 del 28/04/2014, es decir con una diferencia de tiempo de 4 años y 8 meses.  
En el Expediente con NIT 900.128.618 presenta resolución de prescripción No. 0030 notificada el 07/04/2017, por los conceptos de Retención 2007 -11 y Sanción 2011. Se observó que la fecha de exigibilidad de la retención 2007 -11 es el 19/11/2007, es decir entre ésta y la fecha de notificación de la resolución de prescripción 07/04/2017 transcurrieron 9 años y 5 meses. Así mismo, entre la fecha de ejecutoria de la Resolución No. 0055 del 26/06/2012, por medio de la cual se ordena seguir la ejecución y la siguiente actuación, es decir, la Resolución No. 0205 del 18/02/2014 por medio de la cual se ordena embargo de sumas de dinero, se observa un lapso de tiempo de 1 año y 8 meses sin actividad de gestión de cobro. Por lo anterior, las situaciones que dieron lugar a la formulación del hallazgo persisten.
</t>
  </si>
  <si>
    <t>IASMA-PAC 
Jefe de División de Gestión de Recaudo y Cobranzas de la Dirección Seccional de Impuestos y Aduanas de Santa Marta  Reformulada el día 7/11/2018 correo No. 20181102 10020922</t>
  </si>
  <si>
    <t>“Hallazgo No. 32: Expedientes Activos- Aud Vig 2012-2013 Función Recaudadora CGR
En los expedientes activos vigencias 2012 – 2013, Nit. Nos. 900.113.008, 800.148.119, 84.455.429, 8.710.649, 12.595.550, 819.005.924, 84.456.846, 900.142.127, 819.004.939,
900.018.502.-1, 26.713.803, 16.451.290, 45.452.728, 16.485.778, 900.033.868-2, 12.564.656, 800063970, 819.000.597, 8547217-6, 800.250.608, 900.108.681, 800.176.052, 891.701.294, 860.066.146, 3.820.398, 7.227.221, 7.487.111, 891.700.992-8, 819.006.906, suministrados por la División de Gestión Recaudo y Cobranzas de la DIAN, Seccional Santa Marta, se evidenció que:
1. Permanecieron más de 3 y 4 años en la etapa persuasiva.
2. En los expedientes con Nit Nos. 800.148.119, 84.455.429, 8.710.649, 12.595.550, 819.005.924 900.018.502.-1, 900.033.868-2, 12.564.656, no obra resolución que ordena seguir adelante con la ejecución. Así mismo, se observó que los contribuyentes no pagaron ni propusieron excepciones y sin embargo no se profirió oportunamente dicha Resolución, incumpliendo el término establecido en el citado numeral 1.12.2 para expedir dicha Resolución.
3. Se evidenció que entre una actuación administrativa y otra, transcurre más de un mes, tres meses y hasta 24 meses, sin justificación alguna.  
4. La Auditoria constató que en los expedientes con NIT No. 819.003.915, 800.080.834, 800.209.429, 891.701.080, 819.006.235, 819.003.792, 800.154.347, 84.456.846, 800.203.137, 800.105.409, de procedimiento de gestión de cobro coactivo, las obligaciones están en riesgo de prescripción  en la vigencia 2014, destacándose el expediente bajo el  NIT 84.456.846, donde se puede destacar claramente que entre el acta de acumulación 15/12/ 2011 y las tres últimas actuaciones transcurrieron 26 meses, y la acción de cobro prescribe el 29/05/2014”.
Prueba de Auditoría:
Revisados las actuaciones realizadas hasta el año 2017 en 11 expedientes con NIT 77.190.271, 26.661.888, 57.433.833, 819.002.581, 85.435.159, 77.020.292, 5.048.797, 4.998.031, 819.003.985, 819.000.899 y 5.025.624, suministrados por la División de Gestión Recaudo y Cobranzas de la DIAN, Seccional Santa Marta, se evidenció que:
1. Expedientes que permanecieron entre 3 y 5 años en la etapa persuasiva, para los NIT 85.435.159, 819.002.581, 77.190.271, 77.020.292, 5.025.624, 26.661.888 y 4.998.031  
2. Inactividad desde el mandamiento de pago, el cual fue allegado al expediente por el grupo de documentación (notificaciones) 8 meses después de su ejecutoría. NIT 77.190.271 y expedición de dos (2) Mandamientos de Pago sobre la misma obligación, para el NIT 77.020.292. Así mismo, se observó un Acto administrativo revocado en todas sus partes -Resolución Sanción 2012 por valor de $103.046.000, el cual fue incluido en el Mandamiento de Pago y en el embargo de sumas de dinero y de bienes inmuebles, para el NIT 85.435.159.
3. Incumplimiento en los términos para expedir la resolución que ordena seguir adelante la ejecución, observándose que transcurre hasta tres (3) años entre el Mandamiento de Pago y dicha resolución, y sin que obren excepciones por parte del contribuyente frente al Mandamiento. De igual forma, existen Mandamientos de pago expedidos desde el 2012 y no cuentan con la resolución de seguir adelante la ejecución, situaciones evidenciadas en los expedientes con NIT 819.002.581,77.190.271, 85.435.159, 77.020.292, 5.048.797, 26.661.888, 819.003.985, 819.000.899.
4. Demoras para decretar embargo a sumas de dinero en Bancos, las cuales de ejecutan con periodicidad de hasta dos (2) años, expedientes con NIT 77.190.271, 819.002.581, 5.048.797.
5. En cuanto a la investigación de bienes se observan las siguientes situaciones: Transcurre entre una y otra investigación hasta ocho años; inexistencia en el expediente de investigación de bienes inmuebles; no se han realizado consultas en la Ventanilla Única de Registro VUR; investigación realizada tres meses antes de la prescripción de la acción de cobro. Así mismo, expedientes donde obran varias solicitudes de consulta en el VUR sin respuestas. Lo anterior, para los NIT 57.433.833, 4.998.031, 77.190.271, 819.002.581, 5.025. 624 y 26.661.888.  Por lo anterior, las situaciones que dieron lugar a la formulación del hallazgo persisten.</t>
  </si>
  <si>
    <t>IASMA-PAC 
Jefe de División de Gestión de Recaudo y Cobranzas de la Dirección Seccional de Impuestos y Aduanas de Santa Marta Reformulada el día 7/11/2018 correo No. 20181102 10020922</t>
  </si>
  <si>
    <t>DIRECCIÓN SECCIONAL DE IMPUESTOS Y ADUANAS DE SANTA MARTA
"Hallazgo No. 33 Gestión Documental - Aud Vig 2012-2013 Función Recaudadora CGR
En los expedientes objeto de estudio con NIT Nos. 900.113.008, 800.148.119, 84.455.429, 8.710.649, 12.595.550, 819.005.924, 84.456.846, 900.142.127, 819.004.939, 900.018.502.-1, 26.713.803, 16.451.290, 45.452.728,  16.485.778, 900.033.868-2, 12.564.656, 800063970, 819.000.597, 8547217-6, 800.250.608, 900.108.681, 800.176.052, 891.701.294, 860.066.146, 3.820.398, 7.227.221, 7.487.111, 891.700.992-8, 819.006.906; entre otros, se evidenció que no están debidamente organizados  de acuerdo a las normas de gestión documental, dado que se evidenció duplicidad de  documentos, estos no guardan un orden cronológico, deficiencias en la foliación y sin foliar, les faltan documentos y firmas en los mismos, las tablas de retención documental correspondientes son ilegibles". 
Prueba de Auditoría:
Revisada la gestión documental en 13 expedientes con NIT 77.190.271, 26.661.888, 57.433.833, 819.002.581, 85.435.159, 77.020.292, 5.048.797, 4.998.031, 819.003.985, 819.000.899, 5.025.624, 85.453.236, 900.128.618 y 91.041.755, el equipo auditor evidenció que dentro de los expedientes no obran todos los documentos relacionados con la actuación, ni se encuentran en el orden en que fueron producidos o allegados al proceso, documentos  sin legajar, repetidos, sin firmas, legajados sin el orden que corresponde, actos administrativos notificados y sin notificar, documentos foliados en la parte inferior derecha, actuaciones en SIPAC que no obran en los expedientes y viceversa, hoja de ruta sin diligenciar. Por lo anterior, las situaciones que dieron lugar a la formulación del hallazgo persisten.</t>
  </si>
  <si>
    <t>Realizar al interior del GIT de Cobranzas de  la Division de Gestión de Recaudo y Cobranzas capacitación a todos los funcionarios acerca del PR-FI-0163 Organización de documentos en el Archivos de Gestión y el memorando 233 de 2010 y remitir al buzón coordinacioncobranzas@dian.gov.co el formato FT-GH-1722 Registro de Asistencia Capacitación Interna</t>
  </si>
  <si>
    <t>IASMA-PAC 
Jefe de División de Gestión de Recaudo y Cobranzas de la Dirección Seccional de Impuestos y Aduanas de Santa Marta</t>
  </si>
  <si>
    <t>Verificar que se dé cumplimiento al procedimiento PR-FI-0163 Organización de documentos en el Archivos de Gestión y el memorando 233 de 2010, evaluando la gestión del 10% de los expedientes que se trasladen de una etapa procesal a otra y enviar informe del resultado trimestralmente al buzón coordinacioncobranzas@dian.gov.co</t>
  </si>
  <si>
    <t>IAMON-PAC 
Jefe de División de Gestión de Recaudo y Cobranzas de la Dirección Seccional de Impuestos y Aduanas de Santa Marta</t>
  </si>
  <si>
    <t>DIRECCIÓN SECCIONAL DE IMPUESTOS Y ADUANAS DE MONTERIA
"Hallazgo No. 1707000338 ID del Riesgo de Gestión:  RG2: Incumplimiento del procedimiento en la gestión de los TDJ. - ITRC
Se gestionan títulos de depósito judicial sin el cumplimiento de los requisitos establecidos en el procedimiento PR-CA-0275 “Administración de Títulos de Depósito judicial,  evidenciado en 45 títulos, endosados a personas naturales que no cumplieron con los requisitos al no presentar copia de la cédula de ciudadanía del demandado (beneficiario del título); 4 títulos endosados a personas naturales que no cumplen por no presentar el poder autenticado; 1 título endosado a personas naturales donde se observa incumplimiento al no presentar el poder autenticado, ni la cédula de ciudadanía del apoderado; 6 títulos endosados a personas naturales que incumplen con la presentación de la copia de la cédula de ciudadanía del apoderado; 2 Títulos de Personas Naturales que no cumplen al no presentar ningún documento soporte para la entrega del mismo, 31 títulos de personas jurídicas que no cumplen con la entrega de la cámara de comercio; 29 Títulos de personas jurídicas que no cumplen al no presentar ningún documento para la entrega del mismo; 106 títulos aplicados que no cuentan con la autorización del contribuyente o la resolución de seguir adelante con la ejecución; 46 títulos que no cumplen con el comunicado sobre la gestión del título; 115 títulos endosados en los que no se observa la consulta a nivel nacional sobre la existencia de obligaciones en otras seccionales; 129 títulos donde no se observan los autos de entrega del título al beneficiario; 25 autos sin registrar la firma del responsable de  revisar el documento; 87 autos sin firma del responsable de proyectar el documento, 2 recibos de pago “490” de aplicación, cuyos valores no corresponden a los valores de los título de depósito judicial. Lo que es causado por: A) Incumplimiento del procedimiento establecido para la administración de títulos de depósito judicial PR-CA-0275 y B) Ausencia de supervisión y seguimiento".
Prueba de Auditoría:
Efectuadas las pruebas en la Dirección Seccional, el equipo auditor evidenció las siguientes situaciones: 
1. Inconsistencias entre los aplicativos para controlar los depósitos y el Portal Web del Banco Agrario, toda vez que se presentan diferencias en el estado de los depósitos judiciales, donde SIPAC indica que el depósito se encuentra en “Solicitado para aplicación o fraccionamiento”, el Aplicativo de Títulos indica que está “Aplicado, fraccionado o pendiente de gestionar” y el portal WEB del Banco Agrario que está “Pagado en Efectivo o Impreso Entregado (Pendiente de Pago)”. Lo anterior, se presenta en los depósitos No. 484547 $570.717, TDJ 493109 $ 857.863, TDJ 538750 $ 166.647, TDJ 538773 $ 151.655, TDJ 578.188 $ 502.000, TDJ 585522 $ 10.602.000, TDJ No. 275849 $ 231.790.
El TDJ 168938 $ 24.428.010 presenta en SIPAC estado de Registrado y no permite descargar el Auto que ordena la Aplicación del depósito, en el expediente físico no obra el auto que ordena la gestión del depósito y de acuerdo con Cuenta Corriente del Contribuyente se logró evidenciar la aplicación del depósito con sus respectivos recibos Oficiales de Pago 490. 
2. Autos sin tramitar ante el funcionario con Rol de Administrador de Títulos, en los depósitos No. 484547 $570.717, TDJ 493109 $ 857.863, TDJ 538750 $ 166.647, TDJ 538773 $ 151.655, TDJ 578.188 $ 502.000, TDJ 585522 $ 10.602.000, TDJ No. 435235 $60.017, TDJ 455478 $30.600. 
3. Depósitos judiciales que cuentan con dos autos que ordenan diferente o igual gestión frente al mismo depósito, los cuales son expedidos a través de SIPAC y de forma manual, así: el Depósito Judicial No.541446 $197.884 presenta en SIPAC estado Aplicado mediante Auto de Aplicación No. 2016070200059 de fecha 02/03/2016, y en el Aplicativo de Títulos se encuentra en estado endosado y cuenta con el Auto de endoso No. 000047 de fecha 23/03/2017, el cual fue expedido de forma manual, evidenciándose que el Auto que ordena la aplicación del depósito no fue tramitado ante el funcionario administrador de depósitos  judiciales.  Auto que ordena el endoso de fecha 21/07/2015 No. 000076 del TDJ 234905 $ 122.484, de forma posterior se expide el Auto manual No. 000160 de fecha 26/09/2016 ordenando el endoso del mismo Depósito, el cual no obra dentro del expediente. Estas situaciones que se evidenciaron en los depósitos No. 380488, 214508, 541446 y 214508.
4. Depósito judicial endosado con obligaciones, el depósito judicial No. 558573 $ 923.000 endosado al contribuyente existiendo obligación de Renta 2013 por valor de $ 244.000, mediante Auto No. 20160704000379 de fecha 01/11/2016 para el NIT 70161615.
5. Autos que no reposan en el expediente físico. Los Autos que ordenan la gestión de los depósitos no obran dentro del expediente físico, en los depósitos No. 168938 por valor de $ 24.428.010, 552016 por valor de $ 3.880.000, 554772 por valor de $ 4.507.289, 514592 por valor de $ 3.536.834, y de los depósitos 558573, 558574, 234905, entre otros.
La anterior situación, no permite verificar que los autos estén debidamente firmados por los responsables.  Se evidenció que en el expediente existe Auto que Ordena el endoso No. 2016070400001 del TDJ 534063 del 12/01/2016 $ 311.565, solo con la firma de quien proyecto el auto. Comunicado de endoso del mismo depósito al Banco Agrario sin firmas.
6. Aplicación de depósitos con autorización del deudor sin evidenciarse dicha autorización en el expediente, existiendo Auto que ordena la aplicación No 20160701000179 del TDJ 550852 $ 2.692.000 que cita contar con la autorización del contribuyente de fecha 09/06/2016, no lográndose evidenciar en el expediente dicha autorización para la aplicación del depósito.
7. Falta de comunicación al contribuyente sobre el endoso, no se logra evidenciar la comunicación al contribuyente sobre el endoso del TDJ 550853 $ 2.190.000 realizado mediante Auto que ordena el endoso No. 20160704000228 de fecha 09/06/2016. Igual situación para los depósitos No. 547146, 547147, 543937 y 548092 realizado el 06/05/2016 y 13/05/2016, mediante Autos 20160704000170, 20160704000171, 20160704000172 y 20160704000189. Se observa a folio 151 correo electrónico informándole al contribuyente del endoso del TDJ 341974 el cual corresponde a otra Razón Social con NIT 800136329, situación evidenciada para el NIT 25842164.  Por lo anterior, las situaciones que dieron lugar a la formulación del hallazgo persisten, a excepción del cumplimiento de los requisitos para el endoso (orden de pago) de los depósitos judiciales, atendiendo el cambio que se dio en el procedimiento Gestión y Administración de Depósitos Judiciales para esta actividad.</t>
  </si>
  <si>
    <t>RG2: Incumplimiento del procedimiento en la gestión de los TDJ.</t>
  </si>
  <si>
    <t>Realizar al interior del GIT de Cobranzas de  la Division de Gestión de Recaudo y Cobranzas capacitación a todos los funcionarios acerca del procedimiento de Gestión y Administración de Depósitos Judiciales PR-CA-0275 y remitir al buzón coordinacioncobranzas@dian.gov.co el formato FT-GH-1722 Registro de Asistencia Capacitación Interna</t>
  </si>
  <si>
    <t>IAMON-PAC 
Jefe de División de Gestión de Recaudo y Cobranzas de la Dirección Seccional de Impuestos y Aduanas de Monteria</t>
  </si>
  <si>
    <t>Verificar que se dé cumplimiento al procedimiento de Gestión y Administración de Depósitos Judiciales PR-CA-0275, evaluando la gestión del 10% de los TDJ gestionados y enviar informe del resultado trimestralmente al buzón coordinacioncobranzas@dian.gov.co</t>
  </si>
  <si>
    <t>21 Aud Regular Vigencia 2010
(Recaudadora)
AEF - Seguimiento PM 2014</t>
  </si>
  <si>
    <t>18 01 003</t>
  </si>
  <si>
    <t xml:space="preserve">Identificación de terceros-Saldos aplicativo SIAT.
A 31 de diciembre de 2010 el saldo de las cuentas 1310 Rentas por cobrar - Vigencia anterior, 1401 Deudores - Ingresos no tributarios, 2425 Acreedores -Saldos a favor de contribuyentes, presenta incertidumbre por $3.717.729,3 millones correspondiente a cifras del aplicativo SIAT. </t>
  </si>
  <si>
    <t>Aunque se cuenta con los documentos soporte que dieron lugar a los registrosNo tienen  libros auxiliares que permitan, de una parte, identificar de forma específica los derechos y obligaciones que conforman los saldos, y de otra, tener un control detallado de las transacciones.</t>
  </si>
  <si>
    <t>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t>
  </si>
  <si>
    <t>Realizar el análisis y ajustes correspondientes de las rentas por cobrar y sanciones del balance SIAT  que correspondan  a los periodos  2005 y anteriores, con el fin de dar de baja las deudas , una vez se surta todo la verificación correspondiente.</t>
  </si>
  <si>
    <t>Balance SIAT ajustado al 31-12-2017</t>
  </si>
  <si>
    <t>NC-PR
Subdirección de Gestión de Recaudo y Cobranzas,  Direcciones Seccionales, Coordinación de contabilidad FR y Coordinación de Cobranzas
REFORMULADO
30/09/2017 
30/03/2018</t>
  </si>
  <si>
    <t>23 Aud Regular Vigencia 2010
(Recaudadora)
AEF - Seguimiento PM 2014</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</si>
  <si>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</si>
  <si>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</si>
  <si>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Someter al CSC con base en el contenido del artículo 261 de la ley 1753/2015, los siguientes temas:la remisibilidad y prescripción para deudas por sanciones aduaneras y cambiarias que figuren en los aplicativos de cobro y que correspondan a los años 2006 y posteriores, estableciendo previamente que se encuentren prescritas y no se encuentren en proceso de cobro.</t>
  </si>
  <si>
    <t>Concertar entre la Subdirección de Recaudo y Cobranzas, la Coordinación de Gestión de Cobranzas,  la Coordinación de  Administración de aplicativos y la Coordinación de Contabilidad de Recaudo,   sobre el tiempo en el cual se generaran los actos administrativos para dar de  baja definitivamente la cartera prescrita y remisible.</t>
  </si>
  <si>
    <t xml:space="preserve">Acta de compromiso </t>
  </si>
  <si>
    <t>NC-PR
Subdirección de Gestión de Recaudo y Cobranzas, Coordinación de Cobranzas,  Coordinación de administración de aplicativos y Coordinación de Contabilidad
REFORMULADO
30/09/2017
30/03/2018</t>
  </si>
  <si>
    <t>Proyectar y presentar al comitéde sostenibilidad contable el ajuste por reclasificación de saldos de las rentas por cobrar remisibles y prescritas y el acuerdo del tiempo en que se generarán los actos administrativos que reconocen las prescripciones y remisibilidades.</t>
  </si>
  <si>
    <t>NC-PR
Subdirección de Gestión de Recaudo y Cobranzas, Coordinación de Gestión Cobranzas,  Coordinación de Administración de Aplicativos de Recaudo y Cobranzas y Coordinación de Contabilidad FR
REFORMULADO
30/09/2017
30/03/2018</t>
  </si>
  <si>
    <t>24 Aud Regular Vigencia 2010
(Recaudadora)
AEF - Seguimiento PM 2014</t>
  </si>
  <si>
    <r>
      <rPr>
        <b/>
        <sz val="12"/>
        <color theme="1"/>
        <rFont val="Arial"/>
        <family val="2"/>
      </rPr>
      <t>Hallazgo 24 
Herramienta Tecnológica</t>
    </r>
    <r>
      <rPr>
        <sz val="12"/>
        <color theme="1"/>
        <rFont val="Arial"/>
        <family val="2"/>
      </rPr>
      <t>. La Entidad no cuenta con una herramienta tecnológica que permita establecer la debida aplicación de la Retención en la Fuente del impuesto de renta, puesto que la cuenta 291702 – Anticipo de impuestos retención en la fuente, del impuesto sobre la renta y complementarios presenta movimientos crédito a nombre de los agentes retenedores y movimientos débito a nombre de las personas que fueron objeto de retención, lo que dificulta el seguimiento y control sobre los saldos que conforman esta cuenta.</t>
    </r>
  </si>
  <si>
    <t>La Entidad no cuenta con una herramienta tecnológica que permita establecer la debida aplicación de la Retención en la Fuente del impuesto de renta.</t>
  </si>
  <si>
    <r>
      <rPr>
        <sz val="12"/>
        <color rgb="FFFF0000"/>
        <rFont val="Arial"/>
        <family val="2"/>
      </rPr>
      <t>Aplicar hasta la vigencia 2015,</t>
    </r>
    <r>
      <rPr>
        <sz val="12"/>
        <color theme="1"/>
        <rFont val="Arial"/>
        <family val="2"/>
      </rPr>
      <t>   las retenciones en la fuente practicadas a los no declarantes, en relación con las declaraciones que queden en firme en la vigencia contable.</t>
    </r>
  </si>
  <si>
    <t xml:space="preserve">Generar por parte de la Subdirección de Gestión de Tecnología de la información y Telecomunicaciones  los archivos de la imformación  requerida para realizar los cruces de datos, para la proyección de ajustes., de conformidad con la solicitud de la Subdirección de Gestión  de Recaudo y Cobranzas. </t>
  </si>
  <si>
    <t>Archivos</t>
  </si>
  <si>
    <t>NC-PR
Subdirección de Gestión de Recaudo y Cobranzas, Subdirección de gestión de tecnología de la información  y Telecomunicaciones  y Coordinación de Contabilidad Función 
REFORMULADO INFORME F PAGADORA Y RECAUDADORA VIG 2016
REFORMULADO
30/03/2019</t>
  </si>
  <si>
    <t xml:space="preserve">Realizar los análisis correspondientes  con la información suministrada por la Subdirección de Gestión de Tecnología y Comunicaciones, proyectar las notas contables de ajuste  a que haya lugar y realizar su registro contable automático. Verificando aleatoriamente  su  contabilización </t>
  </si>
  <si>
    <t xml:space="preserve">Notas contables </t>
  </si>
  <si>
    <t>NC-PR 
Subdirección de Gestión de tecnología de la información y Telecomunicaciones, Subdirección de Gestión de Recaudo y Cobranzas y Coordinación de Contabilidad Función Recaudadora
REFORMULADO INFORME F PAGADORA Y RECAUDADORA VIG 2016
REFORMULADO
30/03/2019</t>
  </si>
  <si>
    <t>3 Aud Vig  2011
Reg Imptos Bta y Grandes
(Recaudadora)
AEF - Seguimiento PM 2014</t>
  </si>
  <si>
    <t>Saldos SIAT  acumulados en el Balance : Los movimientos trimestrales en la vigencia 2011, de las cuentas del grupo 13 RENTAS POR COBRAR (cuentas 1305 vigencia actual y 1310 vigencia anterior); 1401 INGRESOS NO TRIBUTARIOS y 2425 ACREEDORES, se encontró que aunque la U.A.E. Dirección de Impuestos y Aduanas Nacionales-Función Recaudadora efectuó depuración parcial de las mismas, aún mantiene saldos sin depurar al finalizar la vigencia evaluada.</t>
  </si>
  <si>
    <t>No se cuenta con libros auxiliares a nivel de terceros para las transacciones registradas en el SIAT.</t>
  </si>
  <si>
    <t>1  Aud Vig  2012 Aduanas e Impuestos Bogota
(Recaudadora)
AEF - Seguimiento PM 2014</t>
  </si>
  <si>
    <t>19 04 002</t>
  </si>
  <si>
    <r>
      <rPr>
        <b/>
        <sz val="12"/>
        <color theme="1"/>
        <rFont val="Arial"/>
        <family val="2"/>
      </rPr>
      <t>Control Interno</t>
    </r>
    <r>
      <rPr>
        <sz val="12"/>
        <color theme="1"/>
        <rFont val="Arial"/>
        <family val="2"/>
      </rPr>
      <t>: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r>
  </si>
  <si>
    <t>El  Manual contable  no es aplicado por las dependencias involucradas.</t>
  </si>
  <si>
    <t>Dar a conocer  a los diferentes procesos de gestión  de la entidad las políticas operativas y contables establecidas bajo el nuevo marco normativo expedido por la Contaduría General de la Nación,  de su importancia y responsabilidad en los resultados presentados en los estados financieros de la entidad en su función recaudadora.</t>
  </si>
  <si>
    <t>Elaborar memorando presentando las políticas</t>
  </si>
  <si>
    <t>NC-PR
Subdirección de Gestión de Recaudo y Cobranzas / Coordinación de Contabilidad 
REFORMULADO INFORME F PAGADORA Y RECAUDADORA VIG 2016</t>
  </si>
  <si>
    <t>2  Aud Vig  2012 Aduanas e Impuestos Bogota
(Recaudadora)
AEF - Seguimiento PM 2014</t>
  </si>
  <si>
    <t xml:space="preserve"> 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</si>
  <si>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</si>
  <si>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 xml:space="preserve">Ajustar las partidas conciliatorias que tienen más de 6 meses de permanencia como partida conciliatoria a 31 de diciembre de 2012 en la Direccion Seccional  de Bogotá. </t>
  </si>
  <si>
    <t xml:space="preserve">Identificar Revisar, analizar y  depurar los valores de la diferencia a 31 de diciembre de 2012  de la conciliación del Fondo Rotatorio de Devoluciones vs el Libro Diario del Fondo Rotatorio de Devoluciones, por parte de la Dirección Seccional de Impuestos de Bogotá, </t>
  </si>
  <si>
    <t>Nota Contable</t>
  </si>
  <si>
    <t>NC-PR
Coordinación de Contabilidad de la Función Recaudadora /   Division de Recaudo de Bogotá, 
Se solicita quitar este hallazgo.
"En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Por lo anterior, teniendo en cuenta que la Oficina de Control Interno comprobó la efectividad de las acciones de mejora propuestas, se solicita quitar este hallazgo."
INFORME F PAGADORA Y RECAUDADORA VIG 2016</t>
  </si>
  <si>
    <t>3  Aud Vig  2012 Aduanas e Impuestos Bogota
(Recaudadora)
AEF - Seguimiento PM 2014</t>
  </si>
  <si>
    <t xml:space="preserve"> 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</si>
  <si>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</si>
  <si>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</si>
  <si>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t>Elaborar un diagnóstico del estado actual de los datos que afectan el SIE de contabilidad y establecer las necesidades de ajuste en los diferentes SIES de la Entidad  para que los datos reúnan los atributos exigidos por la Contabilidad Pública.</t>
  </si>
  <si>
    <t>Diagnóstico</t>
  </si>
  <si>
    <t>NC-PR
Subdirección de Gestión de la información y telecomunicaciones. Subdirección de Gestión de Recaudo y Cobranzas Coordinación de Contabilidad de la Función Recaudadora 
REFORMULADO INFORME F PAGADORA Y RECAUDADORA VIG 2016
REFORMULADO
30/03/2019</t>
  </si>
  <si>
    <t>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t>
  </si>
  <si>
    <r>
      <rPr>
        <sz val="12"/>
        <color rgb="FFFF0000"/>
        <rFont val="Arial"/>
        <family val="2"/>
      </rPr>
      <t>NC-PR
Subdirección de Gestión de Recaudo y Cobranzas / Coordinación de Contabilidad de la Función Recaudora/ Subdirección de Gestión de Tecnología de la Información y Telecomunicaciones</t>
    </r>
    <r>
      <rPr>
        <sz val="12"/>
        <color theme="1"/>
        <rFont val="Arial"/>
        <family val="2"/>
      </rPr>
      <t xml:space="preserve">
REFORMULADO INFORME F PAGADORA Y RECAUDADORA VIG 2016
REFORMULADO
30/03/2019</t>
    </r>
  </si>
  <si>
    <t>Aprobación de la aternativa  de solución y seguimiento y control  del cronograma de actividades a ejecutar para la puesta en producción de la solución informática.</t>
  </si>
  <si>
    <r>
      <rPr>
        <sz val="12"/>
        <color theme="1"/>
        <rFont val="Arial"/>
        <family val="2"/>
      </rPr>
      <t>NC-PR
Subdirección de Gestión de Recaudo y Cobranzas / Coordinación de Contabilidad de la Función Recaudora/ Subdirección de Gestión de Tecnología de la Información y Telecomunicaciones</t>
    </r>
    <r>
      <rPr>
        <sz val="12"/>
        <color rgb="FFFF0000"/>
        <rFont val="Arial"/>
        <family val="2"/>
      </rPr>
      <t xml:space="preserve">
REFORMULADO INFORME F PAGADORA Y RECAUDADORA VIG 2016
REFORMULADO
30/03/2019</t>
    </r>
  </si>
  <si>
    <t>4  Aud Vig  2012 Aduanas e Impuestos Bogota
(Recaudadora)
AEF - Seguimiento PM 2014</t>
  </si>
  <si>
    <t xml:space="preserve"> 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</si>
  <si>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</si>
  <si>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sz val="12"/>
        <color rgb="FFFF0000"/>
        <rFont val="Arial"/>
        <family val="2"/>
      </rPr>
      <t>NC-PR
Subdirección de Gestión de Recaudo y Cobranzas / Coordinación de Contabilidad de la Función Recaudora/ Subdirección de Gestión de Tecnología de la Información y Telecomunicaciones</t>
    </r>
    <r>
      <rPr>
        <sz val="12"/>
        <color theme="1"/>
        <rFont val="Arial"/>
        <family val="2"/>
      </rPr>
      <t xml:space="preserve">
REFORMULADO INFORME F PAGADORA Y RECAUDADORA VIG 2016</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</si>
  <si>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</si>
  <si>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</si>
  <si>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</si>
  <si>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sz val="12"/>
        <color rgb="FFFF0000"/>
        <rFont val="Arial"/>
        <family val="2"/>
      </rPr>
      <t>NC-PR
Subdirección de Gestión de Recaudo y Cobranzas / Coordinación de Contabilidad de la Función Recaudora/ Subdirección de Gestión de Tecnología de la Información y Telecomunicaciones</t>
    </r>
    <r>
      <rPr>
        <sz val="12"/>
        <color theme="1"/>
        <rFont val="Arial"/>
        <family val="2"/>
      </rPr>
      <t xml:space="preserve">
REFORMULADO INFORME F PAGADORA Y RECAUDADORA VIG 2016
REFORMULADO
30/03/2019</t>
    </r>
  </si>
  <si>
    <t xml:space="preserve"> NC-PR
Subdirección de Gestión de Recaudo y Cobranzas / Coordinación de Contabilidad de la Función Recaudora/ Subdirección de Gestión de Tecnología de la Información y Telecomunicaciones</t>
  </si>
  <si>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</si>
  <si>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</si>
  <si>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</si>
  <si>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t>NC-PR
Subdirección de Gestión de Recaudo y Cobranzas / Coordinación de Contabilidad de la Función Recaudora/ Subdirección de Gestión de Tecnología de la Información y Telecomunicaciones
REFORMULADO INFORME F PAGADORA Y RECAUDADORA VIG 2016
R EFORMULADO
30/03/2019</t>
  </si>
  <si>
    <t>NC-PR
Subdirección de Gestión de Recaudo y Cobranzas / Coordinación de Contabilidad de la Función Recaudora/ Subdirección de Gestión de Tecnología de la Información y Telecomunicaciones</t>
  </si>
  <si>
    <t>1 Aud Vig  2012-2013 Función Recaudadora</t>
  </si>
  <si>
    <t xml:space="preserve"> 18 01 003</t>
  </si>
  <si>
    <t xml:space="preserve">Hallazgo No. 1. Consistencia de la Información Contable
Si bien la DIAN Función Recaudadora en el nivel central produce los Estados Contables, no es posible generar ni producir un balance contable por cada Dirección Seccional , que muestre la realidad económica de las mismas, en cuanto a los activos, pasivos, patrimonio, ingresos y egresos generados por cada una de estas,  indicando la entidad que “… los aplicativos informáticos no generan balances por seccional.” y suministrando al ente de control  “… los saldos a 31 de diciembre de las distintas cuentas”, de las direcciones seccionales de Impuestos de Bogotá y Grandes Contribuyentes……… Lo anterior genera incertidumbre sobre la razonabilidad de la información contable, presentada a 31-12-2013, en principio a nivel de la correspondiente Dirección Seccional y finalmente sobre el Balance General consolidado de la UAE DIAN Función Recaudadora, por cuanto en el balance consolidado estos saldos de naturaleza contraria se compensan con otros saldos en las diferentes cuentas, de mayor valor.
De igual forma, esta información no cumple con las características cualitativas de la información contable pública  definidas en el Régimen de Contabilidad Pública
</t>
  </si>
  <si>
    <t>Información no cumple con las características cualitativas de la información contable pública  definidas en el Régimen de Contabilidad Pública</t>
  </si>
  <si>
    <t>Conciliar una muestra mensual de 100 contribuyentes, de los saldos por terceros de la cuenta rentas por cobrar</t>
  </si>
  <si>
    <t>Identificar , analizar y depurar los saldos por terceros de la cuenta rentas por cobrar, de la muestra seleccionada mensualmente.</t>
  </si>
  <si>
    <t>Documento de Conciliación</t>
  </si>
  <si>
    <r>
      <t xml:space="preserve">NC-PR 
Coordinación de Contabilidad Función Recaudadora - Direcciones Seccionales
</t>
    </r>
    <r>
      <rPr>
        <b/>
        <sz val="12"/>
        <color theme="1"/>
        <rFont val="Arial"/>
        <family val="2"/>
      </rPr>
      <t xml:space="preserve">Se solicita su retiro
"El hallazgo de la CGR esta fundamentado sobre una argumentación contraria a las caracteristicas tecnicas de la contabilidad de la funcion recaudadora de la Dian, desconoce la CRG en el informe de auditoria 2013 que el Ente contable funcion recaudadora Dian es uno solo siendo las direcciones seccionales instancias generadoras de informacion que es consolidada por una sola entidad como lo hace la DIAN. por ser contrario al ordenamiento tecnico expedido por la CGN en en Regimen de Contabilidad Publica y en atención a lo expresado por el Contralor General de la Republica, por lo tanto se solicita el retiro de este hallazgo por resultar imposible para la entidad atenderlo."
INFORME F PAGADORA Y RECAUDADORA VIG 2016
</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</si>
  <si>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</si>
  <si>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</si>
  <si>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</si>
  <si>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Realizar seguimiento al trámite de la consignación de los fondos embargados.</t>
  </si>
  <si>
    <t>Solicitar se tramiten los fallos correspondientes por parte de la dependencia competente para que se restituyan los fondos.</t>
  </si>
  <si>
    <t>NC-PR  
Coordinación de Contabilidad Función Recaudadora
Se solicita su retiro 
"En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Por lo anterior, teniendo en cuenta que la Oficina de Control Interno comprobó la efectividad de las acciones de mejora propuestas, se solicita quitar este hallazgo."
INFORME F PAGADORA Y RECAUDADORA VIG 2016</t>
  </si>
  <si>
    <t>Realizar la depuración de partidas conciliatorias año 2013 y anteriores y efectuar los ajustes contables pertinentes de la DSIB</t>
  </si>
  <si>
    <t>Identificar partidas conciliatorias antiguas, elaborar la nota contable para cada una y realizar la conciliación de la cuenta 1110-05.</t>
  </si>
  <si>
    <t>Conciliación del saldo de la cuenta 1110-05 a cierre contable de junio 2015</t>
  </si>
  <si>
    <t>NC-PR 
División de Gestion de Recaudo -DSI de Bogotá
REFORMULADO
30/04/2016
Se solicita su retiro 
"En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Por lo anterior, teniendo en cuenta que la Oficina de Control Interno comprobó la efectividad de las acciones de mejora propuestas, se solicita quitar este hallazgo."
INFORME F PAGADORA Y RECAUDADORA VIG 2016</t>
  </si>
  <si>
    <t>Realizar seguimiento a las conciliaciones mensuales para garantizar que las partidas conciliatorias no tengan antigüedad superior a dos (2) meses</t>
  </si>
  <si>
    <t>Verificar  mensualmente los ajustes contables para las partidas conciliatorias con dos meses o más de antigüedad.</t>
  </si>
  <si>
    <t>Conciliaciones</t>
  </si>
  <si>
    <t>NC-PR 
Coordinación de Contabilidad Función Recaudadora y Direcciones Seccionales
Se solicita su retiro 
"En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Por lo anterior, teniendo en cuenta que la Oficina de Control Interno comprobó la efectividad de las acciones de mejora propuestas, se solicita quitar este hallazgo."
INFORME F PAGADORA Y RECAUDADORA VIG 2016</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</si>
  <si>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</si>
  <si>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</si>
  <si>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</si>
  <si>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</si>
  <si>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t>NC-PR
Subdirección de Gestión de Recaudo y Cobranzas / Coordinación de Contabilidad de la Función Recaudora/ Subdirección de Gestión de Tecnología de la Información y Telecomunicaciones
REFORMULADO INFORME F PAGADORA Y RECAUDADORA VIG 2016
REFORMULADO
30/03/2019</t>
  </si>
  <si>
    <t>NC-PR
Subdirección de Gestión de Recaudo y Cobranzas / Coordinación de Contabilidad de la Función Recaudora/ Subdirección de Gestión de Tecnología de la Información y Telecomunicaciones
REFORMULADO INFORME F PAGADORA Y RECAUDADORA VIG 2016
REFORMULADO 
30/03/2019</t>
  </si>
  <si>
    <t xml:space="preserve">NC-PR
Subdirección de Gestión de Recaudo y Cobranzas / Coordinación de Contabilidad de la Función Recaudora/ Subdirección de Gestión de Tecnología de la Información y Telecomunicaciones
</t>
  </si>
  <si>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</si>
  <si>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</si>
  <si>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</si>
  <si>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</si>
  <si>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t>6 Aud Vig  2012-2013 Función Recaudadora</t>
  </si>
  <si>
    <t>Hallazgo No. 6: Deudores - Sanciones.
El saldo de la cuenta 1401-04 –Sanciones - Deudores al cierre de 2013, registra un saldo de $7.752.100 millones, de este valor, $1.014.305 millones se encuentran registrados en el Sistema de Información Aduanero y Tributario – SIAT, el cual no detalla el saldo por terceros que permita identificar el responsable de la obligación; así mismo, este valor presenta una  variación mínima en las últimas tres (3) vigencias, al pasar de $1.845.813 millones en 2011 a $1.380.235 millones en  2012 y a $1.014.305 millones al final de 2013, siendo el valor de mayor representatividad dentro del  Balance SIAT con el 74,8%.
….. En Muisca se observa que al final de 2011 registra un saldo de $1.648.543 millones el cual se incrementa en un 152% para 2012, con un saldo de $4.155.056 millones y un incremento del 62,2% para 2013 presentando un saldo de $6.737.796 millones, observando que en las notas específicas de la cuenta, se explica el motivo del incremento durante la vigencia, pero sin detallar la composición total del saldo.
…. Al cierre de 2013, el saldo de $7.752.101 millones registrado en la cuenta Deudores por Sanciones representa el 40,9% del Activo total, observando que en la vigencia, se incrementa en $2.216.819 millones frente al cierre de 2012 al pasar de $5.535.281 millones a $7.752.101 millones, reflejado en los movimientos del periodo. Realizado un análisis al comportamiento de los saldos desde la vigencia 2010, cuando en Balance presentaba $2.785.811 millones, frente al cierre de 2013  evidencia que si bien es cierto, se están profiriendo actos administrativos de imposición de sanciones, en los movimientos crédito de la cuenta no se evidencia efectividad en el cobro de las mismas, lo que conduce a que la cartera  envejezca  y sea  difícil su recuperación y el saldo en el Balance siga incrementándose con el transcurrir del tiempo.
De otra parte, los aplicativos Siscobra Candado y Sipac, que registran la cartera en cobro Coactivo y Persuasivo que gestiona la entidad, presentan saldos de $183.500,3 millones y $1.053.837 millones respectivamente, observando según esto, que solamente $1.237.337,4 millones están en gestión de cobro, valor este que frente al saldo de la cuenta en balance, equivale al 16%, lo que representa un porcentaje bajo en la gestión de la entidad, para recaudar el valor de las obligaciones pendientes de recaudo por este concepto.</t>
  </si>
  <si>
    <t>En el Sistema de Información Aduanero y Tributario – SIAT, no detalla el saldo por terceros que permita identificar el responsable de la obligación</t>
  </si>
  <si>
    <t>NC-PR
Subdirección de Gestión de Recaudo y Cobranzas, Coordinación de Cobranzas,  Coordinación de administración de aplicativos y Coordinación de Contabilidad
REFORMULADO
30/03/2018</t>
  </si>
  <si>
    <t>NC-PR
Subdirección de Gestión de Recaudo y Cobranzas, Coordinación de Gestión Cobranzas,  Coordinación de Administración de Aplicativos de Recaudo y Cobranzas y Coordinación de Contabilidad FR
REFORMULADO
30/03/2018</t>
  </si>
  <si>
    <t>7 Aud Vig  2012-2013 Función Recaudadora</t>
  </si>
  <si>
    <t>Hallazgo No. 7 : Cuenta 291702 Retención en la Fuente del impuesto sobre la Renta y Complementarios 
El saldo de la cuenta Pasiva de Anticipos por Retención en la Fuente del Impuesto sobre la Renta y Complementarios (2917-02) por $39.118.133 millones (51% del Pasivo), al cierre de la vigencia 2013, está sobrestimado en una cifra no establecida porque no ha sido depurado por concepto de la Retención en la Fuente practicada a Contribuyentes No Declarantes, lo que genera además, subestimación de los Ingresos Tributarios de la Vigencia, cuenta 4105-01 Impuesto Sobre la Renta y Complementarios, porque para el año 2013 no se realizó el ajuste de las retenciones practicadas en los años gravables 2011 y 2012.</t>
  </si>
  <si>
    <t>Para el año 2013 no se realizó el ajuste de las retenciones practicadas en los años gravables 2011 y 2012.</t>
  </si>
  <si>
    <r>
      <rPr>
        <sz val="12"/>
        <color rgb="FFFF0000"/>
        <rFont val="Arial"/>
        <family val="2"/>
      </rPr>
      <t>Aplicar hasta la vigencia 2015</t>
    </r>
    <r>
      <rPr>
        <sz val="12"/>
        <color theme="5" tint="-0.249977111117893"/>
        <rFont val="Arial"/>
        <family val="2"/>
      </rPr>
      <t>,</t>
    </r>
    <r>
      <rPr>
        <sz val="12"/>
        <rFont val="Arial"/>
        <family val="2"/>
      </rPr>
      <t>   las retenciones en la fuente practicadas a los no declarantes, en relación con las declaraciones que queden en firme  en la vigencia contable.</t>
    </r>
  </si>
  <si>
    <t xml:space="preserve">Generar por parte de la Subdirección de Gestión de Tecnología de la información y Telecomunicaciones  los archivos de la imformación  requerida para realizar los cruces de datos, para la proyección de ajustes, de conformidad con la solicitud de la Subdirección de Gestión  de Recaudo y Cobranzas. </t>
  </si>
  <si>
    <t>NC-PR
Subdirección de Gestión de Recaudo y Cobranzas, Subdirección de gestión de tecnología de la información  y Telecomunicaciones  y Coordinación de Contabilidad Función Recaudadora
REFORMULADO INFORME F PAGADORA Y RECAUDADORA VIG 2016
REFORMULADO
30/03/2019</t>
  </si>
  <si>
    <t>8 Aud Vig  2012-2013 Función Recaudadora</t>
  </si>
  <si>
    <t xml:space="preserve">Hallazgo No. 8: Arqueos del Fondo Rotatorio de Devoluciones
Periódicamente, a través del año, se realizan arqueos del Fondo Rotatorio de Devoluciones en cada una las seccionales, en cumplimiento de lo establecido en el Memorando 440 de agosto 26 de 2011, de la Subdirección de Recaudo y Cobranzas – Coordinación de Contabilidad, sin embargo, los resultados de dichos arqueos de control del manejo del Fondo Rotatorio, no tienen evidencia de conciliación con los registros contables del periodo correspondiente.
No se tuvo evidencia que todas las seccionales cumplen con elaborar  los arqueos periódicos y sorpresivos, mínimo una (1) vez al mes, al funcionario o funcionarios responsables del manejo (giro, conciliación, reintegros, etc.) del fondo Rotatorio de Devoluciones; y en el nivel central no reposan la totalidad de las actas de arqueo, tal como lo ordena el memorando 440 de 2011, debido a que el memorando 440 de 2011 no lo establece, lo cual no permite validar los saldos del Fondo Rotatorio con los saldos contables en las fechas de los arqueos
</t>
  </si>
  <si>
    <t>El memorando 440 de 2011 no lo establece, lo cual no permite validar los saldos del Fondo Rotatorio con los saldos contables en las fechas de los arqueo</t>
  </si>
  <si>
    <t xml:space="preserve">Verificar que las seccionales elaboren las actas de arqueo de acuerdo a lo  señaladas en el nuevo procedimiento.
</t>
  </si>
  <si>
    <r>
      <t xml:space="preserve">Solicitar </t>
    </r>
    <r>
      <rPr>
        <b/>
        <sz val="12"/>
        <color theme="1"/>
        <rFont val="Calibri"/>
        <family val="2"/>
        <scheme val="minor"/>
      </rPr>
      <t>el envio</t>
    </r>
    <r>
      <rPr>
        <sz val="12"/>
        <color theme="1"/>
        <rFont val="Calibri"/>
        <family val="2"/>
        <scheme val="minor"/>
      </rPr>
      <t xml:space="preserve">  de  una acta de arqueo del FRD por semestre, por cada    Direccion Seccional .</t>
    </r>
  </si>
  <si>
    <t>Actas de arqueo  del segundo semestre 2016</t>
  </si>
  <si>
    <t>NC-PR  
Coordinacion de Contabilidad Función Recaudadora y Direcciones Seccionales 
Se solicita su retiro
"En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Por lo anterior, teniendo en cuenta que la Oficina de Control Interno comprobó la efectividad de las acciones de mejora propuestas, se solicita quitar este hallazgo"
INFORME F PAGADORA Y RECAUDADORA VIG 2016</t>
  </si>
  <si>
    <t>9 Aud Vig  2012-2013 Función Recaudadora</t>
  </si>
  <si>
    <t xml:space="preserve">Hallazgo No. 9: Cheques no cobrados o por reclamar
En la conciliación entre el Libro del Fondo Rotatorio de Devoluciones, de la Seccional de Impuestos Bogotá, y los saldos del balance al cierre de la vigencia 2013, están relacionadas 47 Resoluciones anteriores al año 2012, cuyos cheques fueron anulados pero no registrados en el Muisca ni en el Inventario de cheques anulados, cuenta 2425-29, por $232.832.348, debido a la no depuración de las partidas conciliatorias. Las partidas no depuradas tienen efecto por contrapartidas en los saldos de las cuentas: 1110-05 Cuenta corriente, 2425-13 Saldos a Favor de Beneficiarios, 2630-01-Títulos de devolución de Impuestos-TIDIS5722-09-Aplicación de títulos al pago de tributos </t>
  </si>
  <si>
    <t>No depuración de las partidas conciliatorias</t>
  </si>
  <si>
    <t xml:space="preserve">Igualar el saldo del inventario de cheques anulados con el saldo de las cuentas correspondiente  del balance para la dirección seccional de impuestos de Bogota a dicbre 31 de 2014 . </t>
  </si>
  <si>
    <t xml:space="preserve">Realizar los procesos de conciliación de cuentas y registrar los ajustes contables pertinentes y/o las actualizaciones de inventario de cheques anulados para la dirección seccional de Bogota . </t>
  </si>
  <si>
    <t>Notas contables</t>
  </si>
  <si>
    <t>NC-PR  
Coordinacion de Contabilidad Función Recaudadora, Direcciones Seccionales 
Se solicita su retiro
"En el informe de Control Interno Contable realizado a la vigencia 2017, en el capitulo "Seguimiento Planes de Mejoramiento" se evidencio que: “Cuenta 2425-29 Acreedores- Depuración Contable”, esta situación no persiste, teniendo en cuenta que en el año 2017, se realizó la depuración de esta cuenta,  la cual consistió en la reclasificación a los ingresos de la Nación los cheques y transferencias por valor de $ 822 millones, que llevaban más de 5 años sin ser cobrados por el contribuyente. Por lo anterior, teniendo en cuenta  que la Oficina de Control Interno comprobó la efectividad de las acciones de mejora propuestas, se solicita quitar este hallazgo."
INFORME F PAGADORA Y RECAUDADORA VIG 2016</t>
  </si>
  <si>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</si>
  <si>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</si>
  <si>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</si>
  <si>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t>NC-PR
Subdirección de Gestión de Recaudo y Cobranzas / Coordinación de Contabilidad de la Función Recaudora/ Subdirección de Gestión de Tecnología de la Información y Telecomunicaciones
REFORMULADO INFORME F PAGADORA Y RECAUDADORA VIG 2016</t>
  </si>
  <si>
    <t xml:space="preserve">NC-PR
Subdirección de Gestión de Recaudo y Cobranzas / Coordinación de Contabilidad de la Función Recaudora/ Subdirección de Gestión de Tecnología de la Información y Telecomunicaciones
</t>
  </si>
  <si>
    <t>11 Aud Vig  2012-2013 Función Recaudadora</t>
  </si>
  <si>
    <t xml:space="preserve">Hallazgo No. 11: Notas a los Estados Contables
Se evidenció que las notas contables que forman parte de los Estados Financieros de la UAE DIAN RECAUDADORA al cierre de la vigencia 2013, no cumplen con la normatividad contable debido a que la información es deficiente, por cuanto la información es general y no revela situaciones materiales, particulares y específicas con la representatividad de los saldos, lo cual afecta el principio de Revelación. Especialmente en las Notas de las Cuentas 2917-02 Retención en la Fuente del Impuesto de Renta, 13-05 Rentas por Cobrar vigencia actual y 1401-04-01 Sanciones Tributarias.
Los anexos de las notas específicas no contienen un análisis que facilite la comprensión de la situación de las cuentas a que se refieren.
Situación igualmente observada en el Informe Anual de Evaluación de Control Interno Contable Año 2013 donde se expresa: “Revisadas las notas a los estados financieros, se encontró que algunas solo se limitan a informar la dinámica de la cuenta y no revelan en forma suficiente la información necesaria relativa a la consistencia y razonabilidad de las cifras.” 
</t>
  </si>
  <si>
    <t>Proyectar la modificación de la resolución de funciones relativas a los reportes contables asignadas a las direcciones seccionales.</t>
  </si>
  <si>
    <t xml:space="preserve">Dar  aplicación al marco normativo expedido por la Contaduría General de la Nación en lo referete a revelaciones </t>
  </si>
  <si>
    <r>
      <t xml:space="preserve">Revelar en las notas a los estados financieros las situaciones relevantes presentadas </t>
    </r>
    <r>
      <rPr>
        <sz val="12"/>
        <color rgb="FFFF0000"/>
        <rFont val="Arial"/>
        <family val="2"/>
      </rPr>
      <t>en la vigencia 2019</t>
    </r>
  </si>
  <si>
    <t xml:space="preserve">Notas a los Estados Financieros </t>
  </si>
  <si>
    <t>NC-PR  
Coordinación de Contabilidad Función Recaudadora
REFORMULADO INFORME F PAGADORA Y RECAUDADORA VIG 2016
REFORMULADO
30/03/2019</t>
  </si>
  <si>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</si>
  <si>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</si>
  <si>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</si>
  <si>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t>13 Aud Vig  2012-2013 Función Recaudadora</t>
  </si>
  <si>
    <t xml:space="preserve">Hallazgo No. 13: Utilización de las Subcuentas Otros 
Las siguientes subcuentas presentan a 31 de diciembre de 2013, saldos que superan el 5% de las correspondientes cuentas lo que dificulta la identificación específica de la operación realizada por la entidad y evidencia debilidades de Control Interno Contable. Este hallazgo es objeto de Glosa por la Cámara de Representantes.
Subcuentas….. OTROS DEUDORES; OTROS DEUDORES; OTROS BIENES RECIBIDOS EN DACIÓN DE PAGO; OTROS CRÉDITOS DIFERIDOS; OTRAS OPERACIONES SIN FLUJO DE EFECTIVO; OTROS GASTOS EXTRAORDINARIOS; OTROS GASTOS
</t>
  </si>
  <si>
    <t>Es deber estar controlando los saldos de las cuentas  y verificar con balances de prueba lo correspondiente a fin de realizar el registro en las cuentas correspondientes una vez identificada la realidad de las operaciones</t>
  </si>
  <si>
    <t xml:space="preserve">Dar  aplicación al marco normativo expedido por la Contaduría General y la Nación en lo referete a revelaciones </t>
  </si>
  <si>
    <r>
      <t xml:space="preserve">Revelar en las notas a los estados financieros </t>
    </r>
    <r>
      <rPr>
        <sz val="12"/>
        <color rgb="FFFF0000"/>
        <rFont val="Arial"/>
        <family val="2"/>
      </rPr>
      <t>de la vigencia 2019</t>
    </r>
    <r>
      <rPr>
        <sz val="12"/>
        <color theme="5" tint="-0.249977111117893"/>
        <rFont val="Arial"/>
        <family val="2"/>
      </rPr>
      <t xml:space="preserve"> </t>
    </r>
    <r>
      <rPr>
        <sz val="12"/>
        <rFont val="Arial"/>
        <family val="2"/>
      </rPr>
      <t xml:space="preserve"> las situaciones relevantes de los saldos de las cuentas "Otros"</t>
    </r>
  </si>
  <si>
    <t>NC-PR 
Coordinación de contabilidad función recaudadora.
REFORMULADO INFORME F PAGADORA Y RECAUDADORA VIG 2016
REFORMULADO
30/03/2019</t>
  </si>
  <si>
    <t>14 Aud Vig  2012-2013 Función Recaudadora</t>
  </si>
  <si>
    <t xml:space="preserve">Hallazgo N° 14:  Comité de Sostenibilidad Contable
Se evidenció en desarrollo del proceso auditor que durante la vigencia 2013 no se adelantaron las reuniones periódicas del Comité de Sostenibilidad debido al incumplimiento de las funciones asignadas en el artículo 4º de la Resolución de la Dian No.11772 del 30 de octubre de 2009, situación que afecta los procesos de depuración de la información contable pública de la entidad, y no permite  garantizar que la información contable sea confiable, relevante, comprensible, razonable y útil para los usuarios.
Por lo expuesto, se incumple con lo establecido en la normatividad expuesta con anterioridad, para garantizar que la información contable sea confiable, relevante, comprensible, razonable y útil para los usuarios.
</t>
  </si>
  <si>
    <t>No se adelantaron las reuniones periódicas del Comité de Sostenibilidad</t>
  </si>
  <si>
    <t>Realizar los comités de sostenibilidad contable de acuerdo a lo dispuesto en la  Resolución 11772 de 2009.</t>
  </si>
  <si>
    <t>Convocar a reunión de Comité de Sostenibilidad Contable conforme a lo  dispuesto en la Resolución 11772 de 2009</t>
  </si>
  <si>
    <t>NC-PR  
Dirección de Gestión de Ingresos. Subdirección de gestión de Recaudo y Cobranzas. Coordinación de Contabilidad Función Recaudadora
REFORMULADO INFORME F PAGADORA Y RECAUDADORA VIG 2016</t>
  </si>
  <si>
    <t>42 Aud Vig  2012-2013 Función Recaudadora</t>
  </si>
  <si>
    <t>Hallazgo No. 42 Recaudo año 2013
De la verificación documental realizada a la conciliación de cuentas reciprocas DIAN - Ministerio de Hacienda y Crédito Público- Dirección General de Crédito Público y Tesoro Nacional, con fecha de corte a 31 de diciembre de 2013, se observa que el ingreso al Tesoro Nacional fue de $101.006.845 millones y en el Informe de Gestión se reportan ingresos por $105.482.190 millones que corresponden al ingreso bruto, por cuanto los recaudos por papeles (TIDIS, CDTS,) fueron de $4.475.344 millones.
Con las cifras reveladas, se confirma que no se logró alcanzar la meta de recaudo bruto determinada en $111.017.444 millones, obteniéndose un menor ingreso por $10.010.599 millones y no de $5.535.254 millones, como se había informado; situación que se presentó a pesar de contar con ingresos adicionales por $6.954.000 millones, producto de la creación de los impuestos al consumo, a la gasolina-ACPM y el CREE; efectivos a partir de la Ley 1607 de 2012, es decir de la nueva Reforma Tributaria.
Por lo tanto, la DIAN presuntamente no efectúo acciones necesarias para garantizar el cumplimiento de la meta de recaudo fijada por el Gobierno Nacional –CONFIS, de forma tal que pudiera contribuir a apoyar la sostenibilidad de las finanzas públicas del país, con lo que incumple el objetivo estratégico y por consiguiente con la política de recaudo establecida para la respectiva vigencia, siendo la gestión tributaria la principal y más importante función de las administraciones tributarias, debido a que la gestión de recaudo y el cobro de deudas fiscales es un compromiso misional.
De igual manera; se infiere, que las estrategias de control encaminadas a disminuir la evasión, elusión y contrabando, no han alcanzado los objetivos programados de forma efectiva, o no se ha dado la importancia de crear fuertes lazos de cooperación a nivel internacional (Convenios internacionales) que le permitan optimizar la cobertura en el recaudo.
…. Sumado a lo anterior, las cuentas por cobrar en la DIAN para el 2013 ascienden a $10.477.112 millones, que representan el 56% del total del activo y la gestión de cobro para hacerlas efectivas plantea una meta de recaudo de $3.200.000 millones, la que fue superada en el 19% y que se obtuvo por la condición especial de pago establecida por la última reforma tributaria, según se afirma en el informe de gestión 2013; es decir no obedeció a la gestión de los funcionarios.
… Los indicadores de gestión a través de los cuales se monitorea el desempeño de la entidad, la eficiencia administrativa y financiera, y su mejoramiento continuo; denotan una gestión administrativa con debilidades de cumplimiento en uno de los objetivos misionales; como lo es el Apoyo a la sostenibilidad de las finanzas públicas del país, eje primordial para el crecimiento de la economía nacional.</t>
  </si>
  <si>
    <t xml:space="preserve">La DIAN presuntamente no efectúo acciones necesarias para garantizar el cumplimiento de la meta de recaudo fijada por el Gobierno Nacional –CONFIS, de forma tal que pudiera contribuir a apoyar la sostenibilidad de las finanzas públicas del país.
El propósito de las acciones de control tributario con el plan anti choque evidentemente no se cumplieron en su totalidad. </t>
  </si>
  <si>
    <t>Desarrollar los conceptos para interpretar la medición del cumplimiento de la meta de recaudo de los tributos administrados por la DIAN.</t>
  </si>
  <si>
    <t>Elaborar un documento con la descripción de las tipologías de recaudo (bruto, en efectivo,  neto, bonos,) relacionando el valor de la meta de recaudo según la tipología del recaudo para la correspondiente vigencia.</t>
  </si>
  <si>
    <t>NC- PR  
Subdirección de Gestión de   Recaudo y Cobranzas  -Subdirección de Gestión de  Analisis Operacional
Se solicita su retiro
"El recaudo bruto de los impuestos administrados por la DIAN pasó, sucesivamente, de $ 105,4 billones en 2013, 114.4 billones en 2014, 123.7 billones en 2015, 126,8 billones en 2016 y a $136,5 billones en 2017. Lo anterior muestra un cumplimiento de la meta de recaudo bruto, en términos porcentuales, de 94,9% (2013), 99,0% (2014), 100,1% (2015), 97,5% (2016) y 96,1% (2017). Así mismo, se observa una mejora sostenida en la ejecución del recaudo por gestión para el mismo periodo: de $ 3.8 billones en 2013, 4.3 billones en 2014, 5.4 billones en 2015, 5.5 billones en 2016 y a $8.3 billones en 2017. Lo anterior muestra un cumplimiento de la meta de recaudo por gestión, en términos porcentuales, de 118,4% (2013), 129,7% (2014), 104,2% (2015), 101,9% (2016) y 150,9% (2017). Como tal se considera que no debe ser reformulada esta acción ya que se están cumpliendo de manera cercana al ciento por ciento la meta de recaudo bruto de recaudo y la meta de gestión ha venido siendo cumplida por encima del ciento por ciento. Por lo anterior, se solicita el retiro de este hallazgo por estar cumpliendo con la meta de recaudo establecida."
 INFORME F PAGADORA Y RECAUDADORA VIG 2016</t>
  </si>
  <si>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</si>
  <si>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</si>
  <si>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</si>
  <si>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r>
      <t xml:space="preserve">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t>
    </r>
    <r>
      <rPr>
        <sz val="12"/>
        <color rgb="FFFF0000"/>
        <rFont val="Arial"/>
        <family val="2"/>
      </rPr>
      <t>una vez definida la modalidad de implementacion de administracion de cartera (compra o desarrollo interno)</t>
    </r>
  </si>
  <si>
    <t xml:space="preserve">
NC-PR
Subdirección de Gestión de Recaudo y Cobranzas / Subdirección de Gestión de Tecnología de la Información y Telecomunicaciones
REFORMULADO INFORME F PAGADORA Y RECAUDADORA VIG 2016
REFORMULADO
30/03/2019</t>
  </si>
  <si>
    <t>NC-PR
Subdirección de Gestión de Recaudo y Cobranzas / Subdirección de Gestión de Tecnología de la Información y Telecomunicaciones
REFORMULADO INFORME F PAGADORA Y RECAUDADORA VIG 2016
REFORMULADO
30/03/2019</t>
  </si>
  <si>
    <t>48 Aud. Reg. Vig 2008-2011
AEF - Seguimiento PM 2014</t>
  </si>
  <si>
    <t>17 03 100</t>
  </si>
  <si>
    <t xml:space="preserve">Actualización  Aplicativos En los expedientes No. 200820080299 - Nit 830078038, 20072008431 Nit 860072134 al 28 de marzo de 2008 y al 29 de abril de 2008 respectivamente, la consulta de documentos en el aplicativo Cuenta Corriente no refleja el saldo a favor objeto de la solicitud de devolución.En el expediente No. 200820080387.- Nit 800128549, al 14 de abril de 2008 no se refleja en las consulta de documentos en Cuenta Corriente la declaración inicial  presentada desde el 10 de marzo-08 ni la de corrección del 8 de abril del mismo año.El expediente 200820090815 – Nit 800128549, al 26 de junio-08 no se refleja en el soporte Detalle de Movimientos de la Obligación Financiera el registro del saldo a favor modificado por declaración de corrección  presentada el 23 de junio del mismo año.  </t>
  </si>
  <si>
    <t xml:space="preserve">Lo anterior, demuestra la falta de actualización oportuna del aplicativo y a deficiencias funcionales del mismo, lo que ocasiona que la información reportada no sea confiable, no cumpla con las características de oportunidad y consistencia </t>
  </si>
  <si>
    <t>Modificar el procedimiento PR - RE - 0116 "Reproceso de Saldos" con el objeto de establecer las acciones a seguir para actualizar los saldos de los contribuyentes  en el aplicativo Cuenta Corriente Contribuyentes  y/o en el SIE de Obligación Financiera.</t>
  </si>
  <si>
    <t>Conjuntamente entre la Coordinación de Aplicativos de Recaudo y Cobranzas y la Coordinación de Organización y Gestión de Calidad de la Subdirección de Gestión de Procesos  y Competencias Laborales efectuar las actividades que conduzcan a la publicación de la versión modificada del procedimiento PR - RE - 0116 que será denominada  "Actulización de Saldos" .</t>
  </si>
  <si>
    <t>NC-PR
Coordinación de Aplicativos de Recaudo y Cobranzas Subdirección de Gestión de Recaudo y Cobranzas / Coordinación de Organización y Gestión de Calidad de la Subdirección de Gestión de Procesos  y Competencias Laborales  
REFORMULADO INFORME F PAGADORA Y RECAUDADORA VIG 2016
REFORMULADO
30/03/2019</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</si>
  <si>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</si>
  <si>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</si>
  <si>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</si>
  <si>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Diseñar, Construir y desplegar un servicio informatico que permita a todas las dependencias involucradas, monitorear el flujo de documentos que llegan a Gestión masiva, la obligacion financiera, contabilidad y las diferentes interfaces SIAT-Muisca</t>
  </si>
  <si>
    <t>NC-PR
Subdirección de Gestión de Tecnología de la Información y las Telecomunicaciones. Subdirección de Gestión de Recaudo y Cobranzas
REFORMULADO INFORME F PAGADORA Y RECAUDADORA VIG 2016</t>
  </si>
  <si>
    <t>Hojas de trabajo seguimiento</t>
  </si>
  <si>
    <t>NC-PR
Subdirector de Gestión de Recaudo y Cobranzas  
REFORMULADO INFORME F PAGADORA Y RECAUDADORA VIG 2016</t>
  </si>
  <si>
    <t>12 Aud Funcion recaudadora Vig  2014</t>
  </si>
  <si>
    <t xml:space="preserve">Hallazgo No. 12. Impuesto sobre la Renta y Complementarios
La cuenta 1310-01 Impuesto Renta y Complementarios, presenta a 31 de diciembre de 2014 un saldo de $2.706.408. Millones, revisada la conformación de su saldo, se determino que está integrada por saldo aplicativo, SIAT en $92.584 millones y saldo Muisca en $2.613.824 millones, de los cuales corresponden respectivamente en el 3,4% y 96,6% del total de esta cuenta  consolidada.
De los saldos que provienen del aplicativo contable SIAT, se pudo determinar que de este no se conoce el tercero deudor; además, que son saldos con una antigüedad mayor a 5 años, situación que genera incertidumbre sobre la realidad de la renta por cobrar en un valor de $92.584 millones que representan el 0,46%  del activo consolidado a diciembre 31 de 2014.
Todo lo anterior está en contravía del principio contable de Razonabilidad y Verificabilidad, por lo cual se conforma una observación de tipo administrativo.
</t>
  </si>
  <si>
    <t>La DIAN Función Recaudadora reconoce que existen las falencias en los saldos registrados en la cuenta Impuesto sobre la renta y complementarios y que está adelantando las acciones administrativas para lograr su depuración.</t>
  </si>
  <si>
    <t>NC-PR
Subdirección de Gestión de Recaudo y Cobranzas,  Direcciones Seccionales, Coordinación de contabilidad FR y Coordinación de Cobranzas
REFORMULADO
30/09/2016
30/09/2017
30/03/2018</t>
  </si>
  <si>
    <t>13 Aud Funcion recaudadora Vig  2014</t>
  </si>
  <si>
    <t xml:space="preserve">Hallazgo No. 13. Impuesto al Valor  Agregado - IVAHallazgo No. 13. Impuesto al Valor  Agregado - IVA
La cuenta 1310-04, Impuesto al Valor Agregado – IVA, el  saldo consolidado  de  $1.467.809 millones, es el 7,26% del  activo consolidado, de los cuales $436.827 millones son SIAT, y $1.030.982 Millones son Muisca,  que corresponden el 29.8% Siat y 70,2% Muisca, del total de esta cuenta  consolidada.
El saldo que proviene del aplicativo contable SIAT, se pudo determinar que de este se desconoce el tercero deudor además que son saldos con una antigüedad mayor a 5 años ya que estos viene desde el año 2006, lo que genera incertidumbre sobre la realidad de la renta por cobrar en un valor de $436.827 Millones que son el 2,16%  del activo consolidado a diciembre 31 de 2014.
Todo lo anterior contraviene el principio contable de Confiabilidad, Razonabilidad y Verificabilidad
</t>
  </si>
  <si>
    <t>La  DIAN Recaudadora reconoce que existen las falencias en los saldos registrados en la cuenta Impuesto Al Valor Agregado – IVA,  y que está adelantando las acciones administrativas para lograr su depuración</t>
  </si>
  <si>
    <t>NC-PR
Subdirección de Gestión de Recaudo y Cobranzas,  Direcciones Seccionales, Coordin
REFORMULADO
30/03/2018</t>
  </si>
  <si>
    <t>14 Aud Funcion recaudadora Vig  2014</t>
  </si>
  <si>
    <t xml:space="preserve">Hallazgo No. 14. Cuenta Sanciones           La cuenta 1401-04, Sanciones, el  saldo consolidado de $10.495.492 millones corresponde al 51.93% del  activo consolidado, de los cuales $846.353 millones son saldos SIAT,  y $9.649.139 Millones son  saldos Muisca,  que corresponden el 8.1% Siat y 91.92% Muisca respectivamente del total de esta cuenta  consolidada.
El  saldo  que proviene del aplicativo contable SIAT $846.353  millones, se pudo determinar que  no se conoce el tercero deudor,  además que son saldos con una antigüedad mayor a 5 años, lo que genera duda sobre la cobrabilidad de la sanción, implicando que este saldo genere una incertidumbre sobre el activo en el monto de $846.353 millones que representan el 4.19% del total del activo consolidado.
Todo lo anterior está en contravía del principio contable de Razonabilidad y Confiabilidad.
</t>
  </si>
  <si>
    <t>La DIAN Recaudadora reconoce que existen las falencias en los saldos registrados en la cuenta Sanciones y que está adelantando las acciones administrativas para lograr su depuración</t>
  </si>
  <si>
    <t>15 Aud Funcion recaudadora Vig  2014</t>
  </si>
  <si>
    <t xml:space="preserve">Hallazgo No. 15. Anticipos de Retenciones     El anticipo de Retenciones cuenta con una política contable estipulada en el manual contable, que indica, “….que cada año del saldo de la cuenta retención en la fuente, correspondiente al año anterior, atribuible  a los asalariados no obligados que no hayan presentado declaración de renta, a 31 de diciembre de cada año se debe cancelar el saldo de las retenciones del año anterior  y llevarlo al respectivo ingreso”.
Esta política no se ajusta a lo estipulado en la norma tributaria que indica en su artículo 717 del Estatuto Tributario que la Dian tendrá cinco (5) años una vez vencido el plazo para declarar para realizar la liquidación de aforo.
Por lo tanto causar como ingreso un valor que puede ser revocado por no tener la firmeza, no es una política prudente de causación del ingreso. 
</t>
  </si>
  <si>
    <t>La DIAN Recaudadora reconoce que existe una inconsistencia entre la norma contable y la política contable y que por lo tanto, se va a analizar la política contable para armonizarla con la norma tributaria</t>
  </si>
  <si>
    <t>Realizar cada año  el traslado de  las retenciones en la fuente practicadas a los no declarantes, en relación con las declaraciones que queden en firme en la vigencia contable</t>
  </si>
  <si>
    <t>Solicitar a la Subdirección de Gestión de Tecnología de la información y Telecomunicaciones la relación de las personas a quienes se les practicó retenciones en la fuente a título de renta y fueron reportadas en la información exógena durante cada periodo gravable.</t>
  </si>
  <si>
    <t>NC-PR
 Subdirección de gestión de recaudo y cobranzas
Subdirección de Gestión  de Tecnología de Información y Telecomunicaciones 
REFORMULADO
30/04/2016
30/09/2016
30/09/2017
30/03/2018
30/03/2019</t>
  </si>
  <si>
    <t>Solicitar a la  Subdirección de Gestión de Tecnología de la información y Telecomunicaciones con base en el listado anterior, la relación de las personas que no presentaron declaración del impuesto de renta  año 2015 y anteriores.</t>
  </si>
  <si>
    <t>NC-PR
 Subdirección de gestión de recaudo y cobranzas- Coordinación de Contabilidad Función Recaudo
REFORMULADO
30/03/2018
30/03/2019</t>
  </si>
  <si>
    <t>Solicitar a la  Subdirección de Gestión de Tecnología de la información y Telecomunicaciones con base en el listado anterior, la ejecución de las notas contables masivas con el fin de realizar los ajustes correspondientes de los contribuyentes.</t>
  </si>
  <si>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</si>
  <si>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</si>
  <si>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</si>
  <si>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</si>
  <si>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t>NC-PR
Subdirección de Gestión de Recaudo y Cobranzas / Coordinación de Contabilidad de la Función Recaudora/ Subdirección de Gestión de Tecnología de la Información y Telecomunicaciones
REFORMULADO INFORME F PAGADORA Y RECAUDADORA VIG 2016
REFORMULADO 
30/03/2019</t>
  </si>
  <si>
    <t>3 Aud Funcion Pagadora y Recaudadora Vig  2015</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</si>
  <si>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</si>
  <si>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</si>
  <si>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t>4 Aud Funcion Pagadora y Recaudadora Vig  2015</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</si>
  <si>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</si>
  <si>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</si>
  <si>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t xml:space="preserve"> Conseguir  una solución informática que permita disponer de información controlada con relevancia contable, a través del monitoreo y control del flujo de documentos que ingresan y salen de la totalidad de los SIES de la Entidad y que afectan el SIE de contabilidad.</t>
  </si>
  <si>
    <t>NC-PR
Subdirección de Gestión de Recaudo y Cobranzas / Coordinación de Contabilidad de la Función Recaudora/ Subdirección de Gestión de Tecnología de la Información y Telecomunicaciones
REFORMULADO INFORME F PAGADORA Y RECAUDADORA VIG 2016
REFORMULADO
30/03/2019</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</si>
  <si>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</si>
  <si>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</si>
  <si>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</si>
  <si>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t>2 Aud Devoluciones DS. Imp Grandes Contribuyentes  Vig 2012 a 30/06/2016</t>
  </si>
  <si>
    <t xml:space="preserve">Hallazgo No. 2 Riesgos del subproceso de Devoluciones -consecuencias
El mapa de riesgos para el subproceso de devoluciones y/o compensaciones no contiene la determinación de los efectos o consecuencias de acuerdo con los riesgos y las causas asociadas a los mismos. 
</t>
  </si>
  <si>
    <t>(…) deficiencias en el sistema de control interno en lo relacionado con la adecuación de la norma para la administración del riesgo, (…).</t>
  </si>
  <si>
    <t>1- Realizar la revisión del mapa de riesgos de Devoluciones y/o compensaciones ajustando las consecuencias o efectos de la marerialización del Riesgo.</t>
  </si>
  <si>
    <t>Efectuar revisión  y ajuste del  Mapa de Riesgos del Devoluciones y/o Compensaciones aplicando la metodología establecida por la Dian,  en la columna "Consecuencias / Efectos
(Lo que puede llevar a)"</t>
  </si>
  <si>
    <t>Matriz de Riesgos del Subproceso Devoluciones Y/o Compensaciones Actualizada</t>
  </si>
  <si>
    <t>NC-PR
Coordinación de Devoluciones y Compensaciones
Coordinación de Administracón y Perfilamiento del Riesgo</t>
  </si>
  <si>
    <t>6 Aud Devoluciones DS. Imp Grandes Contribuyentes  Vig 2012 a 30/06/2016</t>
  </si>
  <si>
    <t xml:space="preserve">Hallazgo No. 6 Aplicativo Obligación Financiera
Revisado el expediente DI 201220150401, con Nit: 800128549-4 por ventas 2012- 6 en el certificado de obligación financiera figuran saldos irreales por inconsistencias que se vienen presentando desde el 2007.
(…)el cual registra la compensación posterior a la entrada de los recibos de pago, razón por la cual no tiene en cuenta el saldo a favor del contribuyente que extinguen las obligaciones que surgen con posterioridad del saldo a favor y registra intereses que no constituyen valores cobrables, reflejando una cartera irreal.
</t>
  </si>
  <si>
    <t>(…) deficiencias en la parametrización de! aplicativo “obligación financiera”.</t>
  </si>
  <si>
    <t>NC-PR
Coordinación de Aplicativos de Recaudo y Cobranzas Subdirección de Gestión de Recaudo y Cobranzas / Coordinación de Organización y Gestión de Calidad de la Subdirección de Gestión de Procesos  y Competencias Laborales 
REFORMULADO INFORME F PAGADORA Y RECAUDADORA VIG 2016 
REFORMULADO
30/03/2019</t>
  </si>
  <si>
    <t>1 Aud Auditoria Regular Dirección de Impuestos y Aduanas (F. Pagadora y Recaudadora) vig 2016</t>
  </si>
  <si>
    <t>"Hallazgo No. 1 Saldos Contables Grupos Rentas por Cobrar, Deudores, Cuentas por Pagar y Otros Pasivos. Evaluada la razonabilidad de los saldos a 31 de diciembre de 2016 de los grupos Contables: Rentas por Cobrar, Deudores, Cuentas por Pagar y Otros Pasivos, se observa que continúan presentando saldos contrarios a la naturaleza de las cuentas, por valor de $146.890.313,54 millones, así: (…) Así mismo, se evidenciaron las siguientes situaciones que afectan la razonabilidad de dichos saldos: (…) B. Se observa que durante la vigencia 2016 continúan utilizando terceros que no tienen un Nit valido y no existe obligación financiera asociada a los mismos. (…) C. Al realizar la verificación de las conciliaciones de terceros preparadas por las seccionales durante la vigencia 2016, de la muestra seleccionada de 159 conciliaciones se observa que los registros que dan origen a dichas conciliaciones no se realizan oportunamente, en ocasiones se registran más de una vez, no existe control sobre los ajustes realizados y los pendientes. (…) "</t>
  </si>
  <si>
    <t>"(…), se presenta por los reprocesos de la información, los ajustes que se realizan varias veces por la misma situación a un tercero, las aplicaciones de los anticipos y retenciones de los diferentes impuestos que no afectan directamente el tercero correspondiente, creación de NIT que no pertenecen a persona cierta, falta de registro oportuno de las partidas conciliatorias. (…) "</t>
  </si>
  <si>
    <t>Asiganar a las direcciones seccionales, los terceros a conciliar para que se genere la nota contable de ajuste y/o reclasificación si se requiere para la actualización de los saldos</t>
  </si>
  <si>
    <t>Relación de terceros a conciliar por dirección seccional</t>
  </si>
  <si>
    <t>NC-PR 
Subdirección de Recaudo y Cobranzas - Coordinación de Contabilidad Función Recaudadora
REFORMULADO 10/07/2018 
IF Auditoria CGR vig 2017
REFORMULADO
30/03/2019</t>
  </si>
  <si>
    <t>Realizar la conciliación mendual y registro de notas de ajuste y/o reclasificación si se requiere</t>
  </si>
  <si>
    <t>Elaboración de conciliación mensual de terceros y realización de notas de ajuste si se requiere</t>
  </si>
  <si>
    <t>Conciliación de terceros</t>
  </si>
  <si>
    <t>NC-PR Subdirección de Recaudo y Cobranzas - Divisiones de recaduo de la Direcciones Seccionales
REFORMULADO 10/07/2018 
IF Auditoria CGR vig 2017
REFORMULADO
30/03/2019</t>
  </si>
  <si>
    <t>Verificar aleatortiamente en forma mensual las conciliaciones y el registro de las notas contables realizadas por las Divisiones de Recaudo de las Direcciones Seccionales</t>
  </si>
  <si>
    <t>Con base en reporte de seccionales, sobre notas capturadas se efectúa la respectiva revisión.</t>
  </si>
  <si>
    <t>Hoja de trabajo</t>
  </si>
  <si>
    <t>NC-PR 
Subdirección de Recaudo y Cobranzas- Coordinación de Contabilidad Función Recaudadora
REFORMULADO 10/07/2018 
IF Auditoria CGR vig 2017
REFORMULADO
30/03/2019</t>
  </si>
  <si>
    <t>2 Aud Auditoria Regular Dirección de Impuestos y Aduanas (F. Pagadora y Recaudadora) vig 2016</t>
  </si>
  <si>
    <t>13 01 002</t>
  </si>
  <si>
    <t xml:space="preserve">Hallazgo No. 2:  Saldos Aplicativo SIAT
A 31 de diciembre de 2016 el Balance General incluye en los grupos contables Rentas por Cobrar, Deudores, Cuentas por Pagar, Otros Pasivos y Patrimonio, los saldos correspondientes al aplicativo SIAT, los valores allí registrados corresponden a registros de vigencias anteriores al 2006, que se encuentran pendientes de analizar y de fallos por Ia vía legislativa, los cuales se registraban en forma grupal y no identificando los terceros.
</t>
  </si>
  <si>
    <t>(…) Incumpliendo las características y principios de la contabilidad pública en Colombia.</t>
  </si>
  <si>
    <t>NC-PR Coordinación contabilidad Función Recaudadora.
REFORMULADO
30/09/2017
30/03/2018</t>
  </si>
  <si>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</si>
  <si>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</si>
  <si>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</si>
  <si>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</si>
  <si>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Depurar los saldos de las cuentas de inconsistentes </t>
  </si>
  <si>
    <t xml:space="preserve">Remitir por parte de la  Coordinación de Administración de Aplicativos de Recaudo y Cobranzas el inventario actualizado de los documentos inconsistentes (declaraciones y recibos de pago).
</t>
  </si>
  <si>
    <t xml:space="preserve">Inventario remitido  </t>
  </si>
  <si>
    <t>NC-PR Coordinación contabilidad Función Recaudadora, Coordinación de Administración de Aplicativos de Recaudo y Cobranzas
REFORMULADO
30/09/2017</t>
  </si>
  <si>
    <t xml:space="preserve"> Ajustar los saldos de la cuentas Rentas por cobrar y deudores, teniendo en cuenta el informe de inventarios de  cobro  y  reclasificar los saldos de acuerdo con los criterios establecidos por la Coordinación de Contabilidad de la Función Recaudadora a 31 de diciembre de 2017.
</t>
  </si>
  <si>
    <t>NC-PR Coordinación contabilidad Función Recaudadora.
REFORMULADO
30/03/2018</t>
  </si>
  <si>
    <t>4 Aud Auditoria Regular Dirección de Impuestos y Aduanas (F. Pagadora y Recaudadora) vig 2016</t>
  </si>
  <si>
    <t xml:space="preserve"> 19 03 006</t>
  </si>
  <si>
    <t xml:space="preserve">Hallazgo No. 4:  Libros Auxiliares 
(…) para los grupos contables de Rentas por Cobrar, Deudores, Cuentas por Pagar y Otros Pasivos; se observa (…) que los siguientes terceros (…) a 31 de diciembre de 2016 presentan saldo, sin embargo al realizar la consulta de los mismos en el aplicativo Muisca no permite generar los libros auxiliares para los terceros señalados, para poder analizar y verificar los registros que dan origen a sus saldos, algunos de los cuales vienen desde 2006; es de anotar que en el manual no existen restricciones para la generación de estos libros.
Así mismo, para los demás terceros los libros auxiliares no son claros en cuanto a algunas de las descripciones de la transacción, lo cual impide conocer en forma clara e inmediata el origen y razón de los registros, siendo necesario para ello, remitirse al documento origen. Es así como entre las descripciones de ajustes y reclasificaciones se plasma: “para registrar ajustes débitos y créditos"
</t>
  </si>
  <si>
    <t xml:space="preserve">(…) el aplicativo Muisca no permite generar los libros auxiliares para los terceros señalados, para poder analizar y verificar los registros que dan origen a sus saldos (…)
(…) los libros auxiliares no son claros en cuanto a algunas de las descripciones de la transacción (…)
</t>
  </si>
  <si>
    <t>Implementar los ajustes al SIE de contabilidad  para que los libros auxiliares sean acordes con la Normatividad contable vigente</t>
  </si>
  <si>
    <t xml:space="preserve">Aprobar las pruebas  funcionales y  autorizar la salida a produccion del SIE Aajustado.. </t>
  </si>
  <si>
    <t>Formato FT-SI-1851 _Aceptación pruebas de funcionalidad y salida a producción</t>
  </si>
  <si>
    <t>5 Aud Auditoria Regular Dirección de Impuestos y Aduanas (F. Pagadora y Recaudadora) vig 2016</t>
  </si>
  <si>
    <t> 18 01 001</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</si>
  <si>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</si>
  <si>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</si>
  <si>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t xml:space="preserve">
Realizar un analisis que permita demostrar la naturaleza diferente de los saldos de estos dos SIE`s que no permiten ser comparables en sus cifras .
</t>
  </si>
  <si>
    <t xml:space="preserve"> Elaborar un documento explicativo sobre los saldos de obligaciones generados por los servicios informáticos electrónicos de la obligación financiera y la contabilidad, donde se precise su naturaleza, objetivos  y origen ; para establecer los distintos factores que los hacen no comparables ; por cuanto  son servicios diseñados con diferentes propósitos, información diferente y con cortes diferentes. .</t>
  </si>
  <si>
    <t>NC-PR Subdirección de Gestión de Recaudo y Cobranzas
REFORMULADO
30/09/2017</t>
  </si>
  <si>
    <t>5 Aud Financiera Independiente  (F Pagadora -Recaudadora)Vigencia 2017</t>
  </si>
  <si>
    <r>
      <rPr>
        <b/>
        <sz val="12"/>
        <color theme="1"/>
        <rFont val="Arial"/>
        <family val="2"/>
      </rPr>
      <t>Hallazgo No. 5: Registros Contables relacionados con Devoluciones</t>
    </r>
    <r>
      <rPr>
        <sz val="12"/>
        <color theme="1"/>
        <rFont val="Arial"/>
        <family val="2"/>
      </rPr>
      <t xml:space="preserve">
(…) “1) Según muestra selectiva de Devoluciones efectuadas en la vigencia 2017 (…) se evidencian diferencias entre los registros de devoluciones reportadas en el Informe de resoluciones de devolución y/o compensación FT-RE-1953 y la causación registrada en los estados financieros (…) Debido a que existe causación de algunos registros en diferentes cuentas contables que no corresponden a los valores reportados; como se evidencia en: 146 registros asociados a 85 NITs. por valor de $522.526,207.184. Lo anterior, sobrestimó en dicho monto la acusación del registro contable al cierre de la vigencia 2017 (…) 
2) (…) Según muestra selectiva de cuentas asociadas a Devoluciones efectuadas en la vigencia 2017, se evidencia la existencia de saldos contables negativos a nivel de tercero, tanto inicial como final, registrados en los estados financieros. Debido a la ausencia de mecanismos efectivos de conciliación de saldos, que permitan establecer el saldo real a nivel de tercero; como se evidencia en: 66 NITs que registran saldo inicial negativo consolidado por $6.667.570.487.104 y 138 NITs que registran saldo final negativo consolidado por $6.914.979.601.756. Lo anterior, genera ¡incertidumbre, por cuanto no permite establecer confiablemente el saldo consolidado de cada una de las cuentas” (…) 
</t>
    </r>
  </si>
  <si>
    <t xml:space="preserve">(…) “ausencia de mecanismos efectivos de conciliación de saldos a nivel de tercero por cuanto los mismos no permiten determinar de forma fiable el saldo real de TIDls para cada uno de los terceros identificados, hecho que no permite establecer confiablemente el saldo consolidado de las cuentas auditadas” (…) </t>
  </si>
  <si>
    <t>Conciliar los casos reportados en la auditoría</t>
  </si>
  <si>
    <t xml:space="preserve">
Cruzar los casos establecidos por la CGR en la auditoría,  con las diferentes fuentes de información y los saldos contables para determinar las diferencias y/o los motivos de los mismos,  justificando  las partidas  a ajustar.</t>
  </si>
  <si>
    <t>No de conciliaciones/No casos establecidos por la CGR</t>
  </si>
  <si>
    <t>NC-PR
Coordinación de Contabilidad de la Función Recaudadora
REFORMULADO
30/03/2019</t>
  </si>
  <si>
    <t>Proyectar las notas contables a que haya lugar y enviarlas a las direcciones seccionales para que procedan con su adecuado registro</t>
  </si>
  <si>
    <t xml:space="preserve">Proyectar la nota contable de las partidas que ameriten ajustes contables </t>
  </si>
  <si>
    <t>Notas Contables proyectada/Nota contable capturada</t>
  </si>
  <si>
    <t>NC-PR
Coordinación de Contabilidad de la Función Recaudadora  y  Divisiones de Recaudo de las Direcciones Seccionales
REFORMULADO
30/03/2019</t>
  </si>
  <si>
    <t xml:space="preserve">Verificar el debido registro por parte de las direcciones seccionales encargadas </t>
  </si>
  <si>
    <t>Confirmar que el ajuste realizado coincida con los analisis ejecutados</t>
  </si>
  <si>
    <t>NC-PR
Coordinación de Contabilidad de la Función Recaudadora
REFORMULADO
30/03/2019</t>
  </si>
  <si>
    <t>6 Aud Financiera Independiente  (F Pagadora -Recaudadora)Vigencia 2017</t>
  </si>
  <si>
    <r>
      <rPr>
        <b/>
        <sz val="12"/>
        <color theme="1"/>
        <rFont val="Arial"/>
        <family val="2"/>
      </rPr>
      <t>Hallazgo No. 6: Duplicidad de Registros</t>
    </r>
    <r>
      <rPr>
        <sz val="12"/>
        <color theme="1"/>
        <rFont val="Arial"/>
        <family val="2"/>
      </rPr>
      <t xml:space="preserve">
(…) “En el proceso de devoluciones de saldos a favor se observa que en algunos casos no procede la devolución total del valor solicitado y se generan rechazos parciales de los saldos a favor. A su vez, el contribuyente corrige la declaración objeto de devolución por el mismo valor del rechazo. El rechazo y el menor valor del saldo a favor de la corrección se contabilizan como un debito a la cuenta por pagar, disminuyendo su saldo dos veces. 
De la muestra selectiva examinada, los contribuyentes relacionados en el archivo Anexo 1 - Registros Duplicados. xlsx, presentan la anterior situación y no fueron objeto de la depuración y reclasificación respectiva, situación que genera una subestimación del saldo a 31 de diciembre de 2017 de las cuentas 2425-12 por $155.558.057,560” (…) 
</t>
    </r>
  </si>
  <si>
    <t xml:space="preserve">(…) “incorrección correspondiente a la duplicidad de registros por rechazos de devoluciones en 325 terceros” (…)  </t>
  </si>
  <si>
    <t>Establecer lineamientos conjuntos entre la coordinación de Devoluciones y contabilidad para que los grupos de devoluciones de las seccionales informen mensualmente los rechazos que no fueron objeto de declaraciones de corrección.</t>
  </si>
  <si>
    <t xml:space="preserve">Procedimiento conjunto manejo de rechazos devoluciones </t>
  </si>
  <si>
    <t>NC-PR
Coordinación de devoluciones y/o Compensaciones y Coordinación de Contabilidad de la Función Recaudadora</t>
  </si>
  <si>
    <t>Ajustar el formato 1953 (reporte de resoluciones de devolución proferidas en el mes) adicionando la casilla para que los grupos devoluciones informen los rechazos que no fueron objeto de declaración de corrección de la declaración que dio origine a la devolución, durante la gestión de la solicitud y comunicar a las direcciones seccionales para su aplicación.</t>
  </si>
  <si>
    <t>Realizar actividades necesarias para actualizar y adicionar casilla y comunicar su modificación.</t>
  </si>
  <si>
    <t>Formato 1953  ajustado</t>
  </si>
  <si>
    <t>NC-PR
Coordinación de Contabilidad de la Función Recaudadora</t>
  </si>
  <si>
    <t xml:space="preserve">Apicar por parte de las direcciones seccionales  el procedimiento descrito  y realizar las notas que corespondan. </t>
  </si>
  <si>
    <t>Contabilizar los ajustes pertinentes en cada una de las Direcciones Seccionales, con base en la nueva información reportada en el formato 1953</t>
  </si>
  <si>
    <t>Informe de Notas contables</t>
  </si>
  <si>
    <t>NC-PR
Grupos de Recaudo de las Direcciones Seccionales. Coordinación de Contabilidad de la Función Recaudadora
REFORMULADO
30/03/2019</t>
  </si>
  <si>
    <t>7 Aud Financiera Independiente  (F Pagadora -Recaudadora)Vigencia 2017</t>
  </si>
  <si>
    <r>
      <rPr>
        <b/>
        <sz val="12"/>
        <color theme="1"/>
        <rFont val="Arial"/>
        <family val="2"/>
      </rPr>
      <t>Hallazgo No. 7: Registros GMF</t>
    </r>
    <r>
      <rPr>
        <sz val="12"/>
        <color theme="1"/>
        <rFont val="Arial"/>
        <family val="2"/>
      </rPr>
      <t xml:space="preserve">
(…) “Del análisis de la cuenta 1305-52-90 Gravamen Movimientos Financieros por Validar, se observaron registros contables de ajustes por $ 25.904.505.000 millones, con la siguiente descripción “Reclasificación de saldos de rentas por validar según el reporte de Gestión Masiva a 31 de diciembre de 2017(…)
(…) De acuerdo a verificación realizada en la consulta de asuntos del MUISCA, mediante el código 95 (…) se observó que las declaraciones identificadas con Nos. 410800010217 4108000102163, 4108000102188, 4108000070023, 4108000070087, 4108000070030, 4108000004751 no se encuentran en el MUISCA (…) Lo anterior contraviene lo establecido en el Régimen de Contabilidad Pública, por cuanto no existen soportes idóneos para la realización del registro contable de ajustes y constituye una sobrestimación de la cuenta 1305-52-90 Gravamen Movimientos Financieros por Validar por $25.904.505.000” (…) 
</t>
    </r>
  </si>
  <si>
    <t xml:space="preserve">(…) “las declaraciones sobre las cuales se elaboraron los formularios 1105 (…) no reposan en los aplicativos de la DIAN (…) de forma tal que la CGR pueda determinar su existencia con base en un soporte fehaciente y por ende establecer que no existe una incorrección en el registro contable realizado por medio de ajuste en diciembre de 2017 
(…) los valores causados en las rentas por cobrar carecen de sustento” (…) 
</t>
  </si>
  <si>
    <t>Realizar ajustes al Formato 410:V8,  en lo relacionado con las funcionalidades para el Registro de los Gravamen Movimientos Financieros - GMF en el SI de Gestión Masiva,   en el   Marco del Subproceso "Construcción de Sistemas de Información" del Proceso "Servicios Informáticos"  y acorde con sus Procedimientos.</t>
  </si>
  <si>
    <t>Realizar el levantamiento de requerimientos funcionales de ajustes al Formato 410 v8 de la funcionalidad relacionada con los Registros de los Gravamen Movimientos Financieros - GMF, debidamente  formalizados en los Formatos de Especificación Funcional Detallada -  FT-SI-2007.</t>
  </si>
  <si>
    <t xml:space="preserve">1. Generación del  Formato de Especificación Funcional Detallada -  FT-SI-2007 </t>
  </si>
  <si>
    <t>NC-PR
Subidrección de Gestión de Recaudo y Cobranzas -Coordinación Administración de Aplicativos de Recaudo y Cobranzas</t>
  </si>
  <si>
    <t>Realizar el análisis y diseño,  y codificación  para la puesta en producción de los ajustes al Formato 410 v8 de la funcionalidad relacionada con los Registros de los Gravamen Movimientos Financieros - GMF, debidamente  formalizados en el Formato del Modelo de Diseño -  FT-SI-2003</t>
  </si>
  <si>
    <t xml:space="preserve">1. Generación del  Formato  del Modelo de Diseño -  FT-SI-2003
2. Generación del Formato Información de Versión 300001 -  FT-SI-2180 </t>
  </si>
  <si>
    <t>NC-PR
Subdirección de Gestión de Tecnología de la Información y Telecomunicaciones.
REFORMULADO
30/03/2019</t>
  </si>
  <si>
    <t>Realizar las pruebas funcionales e implementar los ajustes ajustes al Formato 410 v8 de la funcionalidad relacionada con los Registros de los Gravamen Movimientos Financieros - GMF, debidamente  formalizados en el  Formato  Aceptación de Pruebas Funcionales y Salida a Producción  - FT-SI-1851 y Acta de Comités de Gestión de Cambios de Tecnología</t>
  </si>
  <si>
    <t>1. Generación del  Formato  Aceptación de Pruebas Funcionales y Salida a Producción  - FT-SI-1851.
2. Generación del   Acta de Comité de Gestión de  Cambios de Tecnología, del software instalado y en producción</t>
  </si>
  <si>
    <t>NC-PR
Subidrección de Gestión de Recaudo y Cobranzas -Coordinación Administración de Aplicativos de Recaudo y Cobranzas
Subdirección de Gestión de Tecnología de la Información y Telecomunicaciones
REFORMULADO
30/03/2019</t>
  </si>
  <si>
    <t>9 Aud Financiera Independiente  (F Pagadora -Recaudadora)Vigencia 2017</t>
  </si>
  <si>
    <r>
      <t xml:space="preserve">
</t>
    </r>
    <r>
      <rPr>
        <b/>
        <sz val="12"/>
        <color theme="1"/>
        <rFont val="Arial"/>
        <family val="2"/>
      </rPr>
      <t>Hallazgo No. 9:  Registros Contables cuenta 2630-01-01 Devolución Sobrante de Impuestos – TIDIS</t>
    </r>
    <r>
      <rPr>
        <sz val="12"/>
        <color theme="1"/>
        <rFont val="Arial"/>
        <family val="2"/>
      </rPr>
      <t xml:space="preserve">
“(…) se evidencian diferencias entre los registros reportados y la causación registrada en los estados financieros por este concepto. Debido a que contablemente existe causación de algunos registros que no corresponden a los valores reportados por DECEVAL; y valores contabilizados por la DIAN que no se identifican en el reporte de DECEVAL; como se evidencia en:(…)”
</t>
    </r>
  </si>
  <si>
    <t>“(…) Lo anterior, genera una sobrestimación neta en la cuenta por $575.369.924.913, como consecuencia de sobreestimaciones a nivel de tercero por $759.576.131.913 y subestimaciones por $184.206.207.000, (…)”</t>
  </si>
  <si>
    <t>Conciliar los casos reportados en la auditoría dejando la hoja de trabajo correspondiente.</t>
  </si>
  <si>
    <t xml:space="preserve">
Conciliar el tercero reportado en el informe de la CGR y proyectar la nota o notas contables que se desprendan de la revisión y análisis.</t>
  </si>
  <si>
    <t>Notas contables por tercero proyectadas y enviadas.</t>
  </si>
  <si>
    <t>Capturar las notas contables proyectadas correspondientes, para el debido ajuste del tercero y los estados financieros de la entidad.</t>
  </si>
  <si>
    <t>Proyectar la nota contable de las partidas que ameriten ajustes contables.</t>
  </si>
  <si>
    <t>Notas contables por tercero poyectadas y capturadas</t>
  </si>
  <si>
    <t>NC-PR
Divisiones de Recaudo de las Direcciones Seccionales
REFORMULADO
30/03/2019</t>
  </si>
  <si>
    <t>Verificar aleatoriamente las conciliaciones y el registro de las notas contables realizadas por las Divisiones de Recaudo de las Direcciones Seccionales.</t>
  </si>
  <si>
    <t xml:space="preserve">Con base en reporte de seccionales sobre notas capturadas mensualmenes, ejercer la debida revisión. </t>
  </si>
  <si>
    <t>Hoja de trabajo mensual</t>
  </si>
  <si>
    <t>10 Aud Financiera Independiente  (F Pagadora -Recaudadora)Vigencia 2017</t>
  </si>
  <si>
    <r>
      <rPr>
        <b/>
        <sz val="12"/>
        <color theme="1"/>
        <rFont val="Arial"/>
        <family val="2"/>
      </rPr>
      <t>Hallazgo No. 10: Reconocimiento Liquidación Oficial</t>
    </r>
    <r>
      <rPr>
        <sz val="12"/>
        <color theme="1"/>
        <rFont val="Arial"/>
        <family val="2"/>
      </rPr>
      <t xml:space="preserve">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r>
  </si>
  <si>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</si>
  <si>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</si>
  <si>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</si>
  <si>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</si>
  <si>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t>Capturar la (s) nota (s) contable (s) proyectada (s) correspondiente (s), para el debido ajuste del tercero y los estados financieros de la entidad</t>
  </si>
  <si>
    <t>Captura de la (s) Nota (s) contable (s) por parte de la dirección seccional correspondiente.</t>
  </si>
  <si>
    <t>Nota (s) contable (s) capturada (s).</t>
  </si>
  <si>
    <t>11 Aud Financiera Independiente  (F Pagadora -Recaudadora)Vigencia 2017</t>
  </si>
  <si>
    <r>
      <rPr>
        <b/>
        <sz val="12"/>
        <color theme="1"/>
        <rFont val="Arial"/>
        <family val="2"/>
      </rPr>
      <t>Hallazgo No. 11. Saldos contrarios a la naturaleza de la cuenta</t>
    </r>
    <r>
      <rPr>
        <sz val="12"/>
        <color theme="1"/>
        <rFont val="Arial"/>
        <family val="2"/>
      </rPr>
      <t xml:space="preserve">
“(…) De la evaluación realizada a las cuentas relacionadas en el siguiente cuadro, se evidencio que el saldo a 31 de diciembre de 2017, está compuesto por saldos contrarios a la naturaleza de la cuenta (negativos) por terceros, (…)”
</t>
    </r>
  </si>
  <si>
    <t>“(…) los saldos de dichos terceros se encuentran contrarios a la naturaleza de las cuentas (…)”</t>
  </si>
  <si>
    <t>Asignar  a las direcciones seccionales,  los terceros a conciliar  para que se genere la nota contable de ajuste y/o reclasificación si se requiere para la depuración de los saldos.</t>
  </si>
  <si>
    <t xml:space="preserve">Relación de terceros a conciliar,  por dirección seccional </t>
  </si>
  <si>
    <t xml:space="preserve">Relación de terceros  a conciliar por Dirección Seccional </t>
  </si>
  <si>
    <t>NC-PR
Coordinación de Contabilidad de la Función Recaudadora 
REFORMULADO
30/03/2019</t>
  </si>
  <si>
    <t>Realizar  la conciliación y registro de notas contables de ajuste y/o reclasificación si se requiere.</t>
  </si>
  <si>
    <t>Elaboración  de conciliaciones de terceros y realización de notas contables si se requiere.</t>
  </si>
  <si>
    <t xml:space="preserve">Conciliaciones de terceros  </t>
  </si>
  <si>
    <t xml:space="preserve">Con base en reporte de seccionales sobre notas capturadas , ejercer la debida revisión. </t>
  </si>
  <si>
    <t>12 Aud Financiera Independiente  (F Pagadora -Recaudadora)Vigencia 2017</t>
  </si>
  <si>
    <t>22 02 003</t>
  </si>
  <si>
    <r>
      <rPr>
        <b/>
        <sz val="12"/>
        <color theme="1"/>
        <rFont val="Arial"/>
        <family val="2"/>
      </rPr>
      <t>Hallazgo No. 12 Revisión y monitoreo de Logs BD SIE Contabilidad Recaudadora</t>
    </r>
    <r>
      <rPr>
        <sz val="12"/>
        <color theme="1"/>
        <rFont val="Arial"/>
        <family val="2"/>
      </rPr>
      <t xml:space="preserve">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r>
  </si>
  <si>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</si>
  <si>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Habilitar la auditoría en producción  para registrar las operaciones requridas por el área funcional, sobre tablas de Contabilidad Función Recaudadora y  en el   Marco del Subproceso "Construcción de Sistemas de Información" del Proceso "Servicios Informáticos"  y acorde con sus Procedimientos.</t>
  </si>
  <si>
    <t>Generar reporte inventario de documentos inconsistentes buzón de entrada Gestión Masiva</t>
  </si>
  <si>
    <t xml:space="preserve">1. Diseño de propuesta para el desarrollo del proyecto.                                                                                                                                    2. Preparación plataforma tecnológica Desarrollo - Preparación ambiente de desarrollo.                                                                                                                                              3. Diseño - Construcción - Crear componente de Base de Datos - Preparación ambientes de Pruebas.                                                                                    4. Pruebas Funcionales - Paso a Produccion.                            </t>
  </si>
  <si>
    <t>NC-PR
Subidrección de Gestión de Recaudo y Cobranzas -Coordinación Administración de Aplicativos de Recaudo y Cobranzas -  y Subdirección de Gestión de Tecnología de la Información y las Telecomunicaciones
REFORMULADO
30/03/2019</t>
  </si>
  <si>
    <t>Generar listados estadisticos de inconsistencias para analizar  y determinar  casuaisticas para procesamiento y  el control oportuno a todo el flujo de documentos que ingresan a Gestión Masiva y a los SIES con los que interactua.</t>
  </si>
  <si>
    <t>NC-PR
Subidrección de Gestión de Recaudo y Cobranzas -Coordinación Administración de Aplicativos de Recaudo y Cobranzas y Coordinación de Contabilidad de la Función Recaudadora. Subdirección de Gestión de la Información y las Telecomunicaciones.
REDORMULADO
30/03/2019</t>
  </si>
  <si>
    <t>Realizar un estudio para identificar la causa de los errores que generan el represamiento de los documentos y determinar los procedimientos que permitan dar una gestión adecuada de los mismos.</t>
  </si>
  <si>
    <t xml:space="preserve">Documento diagnóstico </t>
  </si>
  <si>
    <t>NC-PR
Subidrección de Gestión de Recaudo y Cobranzas -Coordinación Administración de Aplicativos de Recaudo y Cobranzas y Coordinación de Contabilidad de la Función Recaudadora.,  Subdirección de Gestión de la Información y las Telecomunicaciones.
REFORMULADO
30/03/2019</t>
  </si>
  <si>
    <t>Diseñar, ejecutar y controlar auditorias a fin de determinar la implementación de los logs que permitan realizar el monitoreo y análisis respectivo con el fin de prevenir riesgos.(…) y en general todo tipo de alarma basada en logs que permita realizar análisis y generación de alertas con el fin de asegurar la confiabilidad e integridad de la información.</t>
  </si>
  <si>
    <t xml:space="preserve">Informes de auditorías </t>
  </si>
  <si>
    <t>NC-PR
Subidrección de Gestión de Recaudo y Cobranzas -Coordinación Administración de Aplicativos de Recaudo y Cobranzas y Coordinación de Contabilidad de la Función Recaudadora. Subdirección de Gestión de la Información y las Telecomunicaciones.</t>
  </si>
  <si>
    <t>13 Aud Financiera Independiente  (F Pagadora -Recaudadora)Vigencia 2017</t>
  </si>
  <si>
    <r>
      <rPr>
        <b/>
        <sz val="12"/>
        <color theme="1"/>
        <rFont val="Arial"/>
        <family val="2"/>
      </rPr>
      <t>Hallazgo No. 13: Saldos Sin Conciliar de Las Cuentas de Operaciones Recíprocas</t>
    </r>
    <r>
      <rPr>
        <sz val="12"/>
        <color theme="1"/>
        <rFont val="Arial"/>
        <family val="2"/>
      </rPr>
      <t xml:space="preserve">
(…) “La DIAN efectúa la conciliación de operaciones recíprocas de las transacciones, hechos y operaciones económicas que realiza con entidades públicas, con las cuales tiene saldos recíprocos. No obstante, a 31 de diciembre de 2017 está pendiente el proceso de culminación de la identificación de los saldos de las cuentas recíprocas como se observa en el Cuadro N° 8 y efectuar los ajustes que de ellas se deriven, debido a que no ha realizado conciliación ni depuración oportuna con algunas de las entidades recíprocas, y a inconsistencias por parte de los terceros al reportar la información a la DIAN recaudadora 
Esta situación no permite que la información contable pública al cierre del periodo 2017 y el reporte de información financiera a la Contaduría General de la Nación (CGN), sea consistente y comprensible” (…)
</t>
    </r>
  </si>
  <si>
    <t xml:space="preserve">(…) “no ha realizado conciliación ni depuración oportuna con algunas de las entidades recíprocas (…) inconsistencias por parte de los terceros al reportar la información a la DIAN recaudadora” (…) </t>
  </si>
  <si>
    <t xml:space="preserve">Circularizar operaciones recíprocas  trimestralmente, a partir del cierre contable de junio de 2018, de las entidades reportadas en CHIP.  </t>
  </si>
  <si>
    <t>Correos electrónicos a  las entidades del Estado reportadas en CHIP  solicitando  el reporte de los saldos con la entidad en cada cierre contable trimestral, a partir del correspondiente al mes de junio 2018 ( junio, septiembre, diciembre).</t>
  </si>
  <si>
    <t xml:space="preserve">Correos electrónicos a entidades públicas </t>
  </si>
  <si>
    <t>Conciliar trimestralmente a partir del tercer trimestre del 2018 el 80% de las mayores cuantías.</t>
  </si>
  <si>
    <t>Analizar la información y elaborar la respectiva conciliación trimestral.</t>
  </si>
  <si>
    <t xml:space="preserve">Conciliaciones </t>
  </si>
  <si>
    <t>NC-PR
Coordinación de Contabilidad de la Función Recaudadora / Divisiones de Recaudo de las Direcciones Seccionales
REFORMULADO
30/03/2019</t>
  </si>
  <si>
    <t>6 Aud Financiera Independiente  (F Pagadora -Recaudadora)Vigencia 2018</t>
  </si>
  <si>
    <t>17 01 001</t>
  </si>
  <si>
    <r>
      <rPr>
        <b/>
        <sz val="12"/>
        <rFont val="Arial"/>
        <family val="2"/>
      </rPr>
      <t xml:space="preserve">Hallazgo No. 6: Cuentas por Cobrar Renta e IVA interno </t>
    </r>
    <r>
      <rPr>
        <sz val="12"/>
        <rFont val="Arial"/>
        <family val="2"/>
      </rPr>
      <t xml:space="preserve">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r>
  </si>
  <si>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</si>
  <si>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t>7 Aud Financiera Independiente  (F Pagadora -Recaudadora)Vigencia 2018</t>
  </si>
  <si>
    <t>17 03 006</t>
  </si>
  <si>
    <r>
      <rPr>
        <b/>
        <sz val="12"/>
        <rFont val="Arial"/>
        <family val="2"/>
      </rPr>
      <t xml:space="preserve">Hallazgo No. 7: Cuentas por Cobrar Sanciones </t>
    </r>
    <r>
      <rPr>
        <sz val="12"/>
        <rFont val="Arial"/>
        <family val="2"/>
      </rPr>
      <t xml:space="preserve">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r>
  </si>
  <si>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</si>
  <si>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8 Aud Financiera Independiente  (F Pagadora -Recaudadora)Vigencia 2018</t>
  </si>
  <si>
    <t>17 03 002</t>
  </si>
  <si>
    <r>
      <rPr>
        <b/>
        <sz val="12"/>
        <rFont val="Arial"/>
        <family val="2"/>
      </rPr>
      <t xml:space="preserve">Hallazgo No. 8: Registro IVA Externo NIT 890922447
</t>
    </r>
    <r>
      <rPr>
        <sz val="12"/>
        <rFont val="Arial"/>
        <family val="2"/>
      </rPr>
      <t xml:space="preserve">
“(…) Del examen realizado a los saldos de las cuentas por cobrar a la cuenta 1305-04-002-01 – IVA externo, (…)  presenta un saldo por cobrar a 31 de diciembre de 2018 por $1.055.905.039.067 producto del registro del documento (…) con concepto “Causación de los valores que vienen registrados en otras divisas y se han convertido a pesos vigencia anterior (…)
Así mismo, existe duplicidad en el registro del IVA declarado, ya que se contabilizó mediante documentos 1120060000275255 por $722.510.520 y 10866000138553 por $722.509.299
</t>
    </r>
  </si>
  <si>
    <t xml:space="preserve">“(…) denota falta de control y análisis en el registro de documentos relacionados con las declaraciones de importación, reflejando saldos por cobrar inexistentes, lo que origina una sobrestimación de las cuentas por cobrar por concepto de IVA (…)
(…) la materialidad del registro que genera la incorrección, permite inferir que la DIAN no realiza una verificación adecuada de los saldos por terceros y no se realizan ajustes de forma coherente y consistente. (…) 
</t>
  </si>
  <si>
    <t>Proyectar las notas contables a que haya lugar y  proceder a su adecuado registro.</t>
  </si>
  <si>
    <t xml:space="preserve">Proyectar la nota contable de las partidas que ameriten  y realizar el correspondiente registro. </t>
  </si>
  <si>
    <t>Notas Contables proyectada y registrada</t>
  </si>
  <si>
    <t xml:space="preserve">NC-PR
Coordinación de Contabilidad de la Función Recaudadora  
</t>
  </si>
  <si>
    <t>9 Aud Financiera Independiente  (F Pagadora -Recaudadora)Vigencia 2018</t>
  </si>
  <si>
    <r>
      <rPr>
        <b/>
        <sz val="12"/>
        <rFont val="Arial"/>
        <family val="2"/>
      </rPr>
      <t xml:space="preserve">Hallazgo No. 9:  Saldos IVA Externo </t>
    </r>
    <r>
      <rPr>
        <sz val="12"/>
        <rFont val="Arial"/>
        <family val="2"/>
      </rPr>
      <t xml:space="preserve">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r>
  </si>
  <si>
    <t xml:space="preserve">“(…) falta de control sobre el registro de documentos relacionados con el IVA generado en importaciones, generando una subestimación de la cuenta 1305-04-002-01 – IVA Externo </t>
  </si>
  <si>
    <t>Registro controlado de documentados relacionados con el IVA generado en importaciones.</t>
  </si>
  <si>
    <t>Realizar el análisis de las situaciones relacionadas con el registro de los documentos aduaneros con inconsistencia y definir la alternativa de solución</t>
  </si>
  <si>
    <t>Realizar el diseño de los requerimientos para la solución de las situaciones encontradas en los documentos inconsistentes aduaneros.</t>
  </si>
  <si>
    <t>Documento observaciones de análisis y diseño</t>
  </si>
  <si>
    <t>NC-PR
 Subdirección de Gestión de Tecnología de la Información y Telecomunicaciones</t>
  </si>
  <si>
    <t>Realizar las pruebas funcionales y la puesta en producción de solución definida en las situaciones encontradas en los documentos aduaneros inconsistentes</t>
  </si>
  <si>
    <t>Formato de aceptación de pruebas funcionales y salida a producción</t>
  </si>
  <si>
    <t>NC-PR
Subdirección de Gestión de Recaudo y Cobranzas / Coordinación de Contabilidad de la Función Recaudora/ Coordinación de Administracion de Aplicativos /Subdirección de Gestión de Tecnología de la Información y Telecomunicaciones</t>
  </si>
  <si>
    <t>Verificar el correcto funcionamiento de la funcionalidad puesta en producción.</t>
  </si>
  <si>
    <t>Auxiliares contables de cuenta de IVA externo</t>
  </si>
  <si>
    <t>11 Aud Financiera Independiente  (F Pagadora -Recaudadora)Vigencia 2018</t>
  </si>
  <si>
    <r>
      <rPr>
        <b/>
        <sz val="12"/>
        <rFont val="Arial"/>
        <family val="2"/>
      </rPr>
      <t xml:space="preserve">Hallazgo No. 11. Política Contable Cuentas Por Cobrar DIAN Recaudadora </t>
    </r>
    <r>
      <rPr>
        <sz val="12"/>
        <rFont val="Arial"/>
        <family val="2"/>
      </rPr>
      <t xml:space="preserve">
La política contable de la DIAN relacionada con la cuenta por cobrar, no contempla todos los criterios necesarios para la medición posterior, toda vez que no establece los lineamientos o variables claras y expresas, que determinen la evidencia objetiva de deterioro, la cual constituye el riesgo crediticio que tienen las cuentas por cobrar.
Para la estimación del deterioro, la política no determina el tiempo que se debe utilizar para realizar los cálculos del valor presente de los flujos de efectivo futuros, (…) 
Por otra parte, la política contable indica que para el cálculo del deterioro se tomarán los saldos contables de las cuentas por cobrar; sin embargo, este se realizó con una metodología diferente. (…)
</t>
    </r>
  </si>
  <si>
    <t xml:space="preserve">“(…) no atiende lo establecido en el Marco Normativo para entidades de Gobierno mediante Resolución 533 de 2015 y el Procedimiento para la evaluación del Control Interno Contable establecido mediante Resolución 193 de 2016, (…) </t>
  </si>
  <si>
    <t>Política Contable de Cuentas por Cobrar de la Función Recaudadora actualizada</t>
  </si>
  <si>
    <t>Proyectar las modificaciones pertinentes a la política de Cuentas por Cobrar de la Contabilidad de la Función Recaudadora.</t>
  </si>
  <si>
    <t>Proyecto de modificación de la política contable</t>
  </si>
  <si>
    <t>NC-PR
Subdirección de Gestión de Recaudo y Cobranzas / Coordinaciones de Gestión de Cobranzas, Administración de Aplicativos de Recaudo y Cobranzas y de Contabilidad de la Función Recaudora.</t>
  </si>
  <si>
    <t>Convocar a reunión de Comité de Sostenibilidad Contable.</t>
  </si>
  <si>
    <t>Comunicación</t>
  </si>
  <si>
    <t>NC-PR
Subdirección de Gestión de Recaudo y Cobranzas / Coordinación de Contabilidad de la Función Recaudora,</t>
  </si>
  <si>
    <t xml:space="preserve">Realizar  Comité de Sostenibilidad Contable </t>
  </si>
  <si>
    <t>NC-PR 
Comité de Sostenibilidad Contable de la Función Recaudadora</t>
  </si>
  <si>
    <t>Verificar la aplicación de la política contable respecto del cierre del año gravable 2019</t>
  </si>
  <si>
    <t>Notas a los estados financieros</t>
  </si>
  <si>
    <t>1 Aud Devoluciones DS. Imp Bogotá  Vig 2012 a 30/06/2016</t>
  </si>
  <si>
    <t>Hallazgo No. 1 Autorización para Trámite Manual de Solicitudes de Devolución, Radicadas Virtualmente.
El sistema genera errores e inconsistencias técnicas que no permiten continuar con el trámite en el sistema;(…)es necesario verificar manualmente los DEX en el MUISCA, (…)
(…) de acuerdo con el procedimiento establecido por la DIAN, se debe continuar con el trámite en forma manual, sin embargo se evidencia que la solicitud de autorización no es realizada, por. el Jefe de la División de Gestión de Recaudo, sino por los funcionarios de los Grupos Internos de Trabajo de Devoluciones. Así mismo, no en todos los expedientes se evidencia la autorización por parte de la Coordinación de Devoluciones y Compensaciones, una vez verificado el error técnico.</t>
  </si>
  <si>
    <t>(…) deficiencias de control en el cumplimiento y seguimiento del procedimiento establecido por la DIAN (…)</t>
  </si>
  <si>
    <t>Ejercer control sobre el cumplimieto del procedimiento PR-RE-0124 versión 2.</t>
  </si>
  <si>
    <t>Ajustar el  PLAN TÉCNICO DE OPTIMIZACIÓN DEL USO DEL SIE DEVOLUCIONES como herramienta de apoyo en la gestión de solicitudes de devolución y lineamientos para atención de contingencias que requieren de autorización para continuar en forma manual.</t>
  </si>
  <si>
    <t>IBOG - PR Coordinación de Devoluciones y Compensaciones
REFORMULADO
30/09/2017</t>
  </si>
  <si>
    <t>Revisar mensualmente y de manera aleatoria el cumplimiento de las instrucciones para los casos que se continúan manualmente.</t>
  </si>
  <si>
    <t>Documento resultado de la revisión</t>
  </si>
  <si>
    <t>IBOG-PR 
GIT. Devoluciones Personas Jurídicas y GIT Devoluciones Personas Naturales de la DSIB.
REFORMULADO
30/09/2017</t>
  </si>
  <si>
    <t>4 Aud Devoluciones DS. Imp Bogotá  Vig 2012 a 30/06/2016</t>
  </si>
  <si>
    <t>Hallazgo No. 4 Revocatorias Directas (PR-CA-0328 CERTIFICACIÓN PE OBLIGACIONES )
(…) generó decisiones inefectivas, reproceso y desgaste administrativo al reconocer derechos a los contribuyentes extemporáneamente e inobservancia al cumplimiento del procedimiento establecido.</t>
  </si>
  <si>
    <t>(…), en el primer caso se omitió el cruce de información financiera del contribuyente, en el segundo no se realizó el análisis a la certificación de deudas, y en el tercer caso la información certificada no es confiable</t>
  </si>
  <si>
    <t>Expedir las certificaciones de las obligaciones a cargo de los contribuyentes conforme lo establecido en el procedimiento CERTIFICACIÓN DE OBLIGACIONES PR-CA-0328.</t>
  </si>
  <si>
    <t xml:space="preserve">Revisar trimestral y aleatoriamente una muestra de las certificaciones de obligaciones expedidas en el periodo y  elaborar un documento del resultado de la revisión.
</t>
  </si>
  <si>
    <t>Documento de resultado de la revisión</t>
  </si>
  <si>
    <t>IBOG-PR 
División de Gestión de Cobranzas de la DSIB.</t>
  </si>
  <si>
    <t>Implementar los ajustes correspondientes al requerimiento presentado por la Subdirección de Gestión de Recaudo y Cobranzas, para la aplicación cronológica de las Compensaciones y los Pagos de los Expedientes.</t>
  </si>
  <si>
    <t>Ejecutar reproceso de los casos en los que se presentan errores para las vigencias 2007 y 2008.</t>
  </si>
  <si>
    <t>Formato FT-SI-1851_ Aceptación de Pruebas de Funcionalidad y Salida a Producción, debidamente formalizado.</t>
  </si>
  <si>
    <t xml:space="preserve">IBOG-PR 
Coordinación para el Apoyo a los Sistemas de Información de la Subdirección de Gestión de Tecnología de Información y Telecomunicaciones/ Coordinacion Control Básico de Obligaciones </t>
  </si>
  <si>
    <t>Elaborar el Cronograma de Actividades,  según requerimiento presentado por la Subdirección de Gestión de Recaudo y Cobranzas como mantenimiento correctivo de los casos en los que se presentan errores para las vigencias 2009, 2010, 2011 y 2012 y de acuerdo con lo establecido en el Procedimiento PR-SI-0144_Gestión de Incidentes de Sistemas de Información.</t>
  </si>
  <si>
    <t>Cronograma de actividades definido.</t>
  </si>
  <si>
    <t>Seguimiento y control  administrativo del cronograma de actividades a ejecutar  del requerimiento presentado por la Coordinacion Control Básico de Obligaciones,como mantenimiento correctivo de los casos en los que se presentan errores para las vigencias 2009, 2010, 2011 y 2012.</t>
  </si>
  <si>
    <t>Informes trimestrales</t>
  </si>
  <si>
    <t xml:space="preserve">IBOG-PR 
Subdireccion  de Gestión de Tecnología de la Información y las Telecomunicaciones / Coordinacion Control Básico de Obligaciones </t>
  </si>
  <si>
    <t>1 Aud Devoluciones DS. Imp Cali  Vig 2012 a 30/06/2016</t>
  </si>
  <si>
    <t xml:space="preserve">Hallazgo No. 1 “Folios Faltantes en expedite de devolución No 2142”. 
(…) la Entidad aporte el expediente con radicado N° 214(…) mediante el cual se entregó siete (7)  cuadernos del expediente No 214 con 1.122 folios (…) quedando pendiente por entregar los cuádrenos que contienen los folios 1.123 al 2.179 (1.053 folios).
(…)
(…) vencido el último plazo (…) no han sido entregados los documentos faltantes (…)
</t>
  </si>
  <si>
    <t xml:space="preserve">La situación observada se presenta por debilidades en la organización, preservación y control de los documentos que conforman el archivo de gestión el GIT Devoluciones de la Dirección Seccional de Impuestos de Cali y a la  inobservancia del procedimiento de organización de documentos en el archivo de gestión (…) </t>
  </si>
  <si>
    <t>Reconstruir el expediente con los documentos correspondientes a los folios faltantes (1053) de acuerdo al Articulo No. 133 del Codigo de Procedimiento civil, hoy Codigo General del Proceso Articulo No. 126.</t>
  </si>
  <si>
    <t>Requerir a las direcciones seccionales que enviaron la información para reconstruir los folios faltantes en el expediente</t>
  </si>
  <si>
    <t>Documentos reconstruidos</t>
  </si>
  <si>
    <t>ICAL-PR 
Jefe de División de Recaudo, Jefe GIT de Devoluciones</t>
  </si>
  <si>
    <t>Capacitar a los funcionarios de la dependencia en cuanto a lo reglamentado para el adecuado archivo y custodia de los expedientes</t>
  </si>
  <si>
    <t>Adelantar una jornada de capacitación</t>
  </si>
  <si>
    <t>Planilla de asistencia</t>
  </si>
  <si>
    <t>2 Aud Devoluciones DS. Imp Cali  Vig 2012 a 30/06/2016</t>
  </si>
  <si>
    <t>17 03 001</t>
  </si>
  <si>
    <t xml:space="preserve">Hallazgo No.2 Diferencias en renta por proveedores no ubicables”
Las correcciones fueron realizadas solamente en la casilla de impuestos descontables (casilla 53), pero no se realizó en la casilla de compras (renglón 37) (…) 
La situación anterior condujo a que este contribuyente dejara de cancelar un mayor valor en el impuesto de renta constituyéndose detrimento patrimonial (…) 
(…) 
(…) El contribuyente no acepta las correcciones propuestas (…) haciendo caso omiso a lo solicitado en el requerimiento. Esta situación fue aceptada por la DIAN y se procedió a la devolución del saldo a favor, pero no se siguió los procedimientos establecido el cual era proponer la respectiva sanción por inexactitud.
(…)
(…) desconocimiento de las compras efectuadas a los proveedores no ubicados y sus efectos (…) en las investigaciones no se pudo comprobar la inexistencia de la materia prima (baterías recicladas), por lo tanto no existían fundamentos de hecho ni legales para rechazar este tipo de costos.  
</t>
  </si>
  <si>
    <t>(…) lo anterior debido a la falta de control en los resultados de los requerimientos especiales y una adecuada supervisión de los procesos.</t>
  </si>
  <si>
    <t>Verificar que los contribuyentes realicen las correciones propuestas en los requerimientos a las declaraciones de IVA.</t>
  </si>
  <si>
    <t>Revisar por parte de la division de liquidacion las correcciones de los contribuyente versus el requierimento de las declaraciones de IVA para constatar que se han realizado las correcciones solicitadas por la División de Fiscalización.</t>
  </si>
  <si>
    <t>Total requerimientos de impuestos a las ventas revisados / No. de requerimientos propuestos.</t>
  </si>
  <si>
    <t>ICAL-PR 
División de Liquidación</t>
  </si>
  <si>
    <t>3 Aud Devoluciones DS. Imp Cali  Vig 2012 a 30/06/2016</t>
  </si>
  <si>
    <t xml:space="preserve">Hallazgo No.3 “Arrastre de saldos a Favor”
(…) el valor solicitado por el contribuyente para devolución de saldos a favor (…), se encontraba afectado por el arrastre indebido de los saldos a favor de las vigencias anteriores, igualmente este valor solicitado fue imputado al periodo siguiente.
(…) No era procedente la devolución aprobada (…) 
</t>
  </si>
  <si>
    <t>Falta de controles en la sustanciación de los expedientes en la División de Recaudo</t>
  </si>
  <si>
    <t>Verificar la procedencia del saldo a favor solicitado; cuando exista correccón a la declaración inicial donde se origina el saldo a favor se deben de verificar todos los arrastres. Si  es por el SIE de devoluciones dar aplicación a la actividad 7 del procedimiento PR RE 124, si es manual aplicar el procedimiento de la actividad 7 del PR RE 125.</t>
  </si>
  <si>
    <t xml:space="preserve">Realizar verificaciones mensuales aleatorias para determinar que se este dando cumplimiento a la actividad 7 de los procedimientos PR RE 0124 Y PR RE 0125.
</t>
  </si>
  <si>
    <t>Informes de verificación.</t>
  </si>
  <si>
    <t>ICAL-PR 
Jefe de División Recaudo, Jefe GIT devoluciones 
REFORMULADO
30/09/2017</t>
  </si>
  <si>
    <t>4 Aud Devoluciones DS. Imp Cali  Vig 2012 a 30/06/2016</t>
  </si>
  <si>
    <t xml:space="preserve">Hallazgo No. 4“Proveedores inexistentes”
(…) al saldo a favor originado en la declaración de IVA periodo 3° del año gravable 2002, se observó que en la relación de impuestos descontables existen proveedores declarados por la DIAN  como inexistentes (…)
(…)
El sustanciador con base en los antecedentes del contribuyente (…) solicita verificación, sin embargo, según Comité de Devoluciones (…) no fue seleccionado para visita, por esta razón proceden a realizar la devolución del valor solicitado (…). En este orden de ideas el total del IVA descontable (…) constituye detrimento patrimonial, toda vez que la DIAN conocía de la inexistencia de los proveedores
</t>
  </si>
  <si>
    <t>Falta de controles en la División de Recaudo.</t>
  </si>
  <si>
    <t>Definir mediante acta los criterios para efectuar visitas conforme lo dispone la actividad No. 9 del procedimiento PR RE 0124 "Devolución y/o compensación de saldos a favor en Renta y Ventas mediante el SIE Devoluciones" y actividad No. 13 del PR RE 0125 "Devolución y/o compensación de saldos a favor en Renta y Ventas manual"</t>
  </si>
  <si>
    <t>Realizar reunión de Evaluación y Control de Devoluciones para definir mediante acta los criterios para adelantar visitas a solicitantes y/o proveedores.</t>
  </si>
  <si>
    <t>Acta de Criterios para realización de visitas</t>
  </si>
  <si>
    <t xml:space="preserve">ICAL-PR 
Director Seccional </t>
  </si>
  <si>
    <t>Definir mediante acta los criterios de inclusión forzosa   conforme lo dispone el aparte de "otras consideraciones"  del procedimiento PR RE 0124 "Devolución y/o compensación de saldos a favor en Renta y Ventas mediante el SIE Devoluciones" y actividad No. 13 del PR RE 0125 "Devolución y/o compensación de saldos a favor en Renta y Ventas manual"</t>
  </si>
  <si>
    <t>Realizar Reunión de Evaluación y Control de Devoluciones para definir mediante acta los criterios de inclusión forzosa considerando las causales mencionadas en  la Cartilla CT RE 0038 "Guía de sustanciación de solicitudes de devolución y/o compensación".</t>
  </si>
  <si>
    <t>Acta de criterios para inclusión forzosa</t>
  </si>
  <si>
    <t>Dar cumplimiento de lo señalado en la Cartilla CT RE 0038 Guia de Sustanciación  numeral 5 del item 5.5. "Sustanciación y análisis integral de la solicitud"  en el caso del  PR RE 0124 "Devolución y/o compensación de saldos a favor en Renta y Ventas mediante el SIE Devoluciones"  así como el numerl  23 del item 6.5 "Sustanciación y análisis integral de la solicitud" en el caso del PR RE 0125 "Devolución y/o compensación de saldos a favor en Renta y Ventas manual", en el cual se definen las verificaciones que debe adelantar el sustanciador respecto de cada solicitud de devolución</t>
  </si>
  <si>
    <t xml:space="preserve">Realizar mensualmente  verificaciones aleatorias para determinar que en la sustanciación de las solicitudes de devolución se apliquen las  verificaciones sugeridas en la Cartilla CT RE 0038 "Guía de sustanciación de solicitudes de devolución y/o compensación"respecto a la revision </t>
  </si>
  <si>
    <t>ICAL-PR 
Jefe de División de Recaudo, Jefe GIT de Devoluciones
REFORMULADO
30/09/2017</t>
  </si>
  <si>
    <t>Realizar visita a los solicitantes y/o sus proveedores atendiendo lo señalado en las actividades 10 a  13 del procedimiento PR RE 0124 y actividades 13 a 20 del procedimiento PR RE 0125  de acuerdo al alcance definido en la Cartilla CT RE 0038.</t>
  </si>
  <si>
    <t>Realizar mensualmente  verificaciones aleatorias para determinar que se realicen visitas atendiendo lo definido en los Criterios de visitas y con el alcance definidio en  la Cartilla CT RE 0038 "Guía de sustanciación de solicitudes de devolución y/o compensación".</t>
  </si>
  <si>
    <t>1 Aud Devoluciones DS. Imp Grandes Contribuyentes  Vig 2012 a 30/06/2016</t>
  </si>
  <si>
    <t xml:space="preserve">
Hallazgo No. 1 Devolución Retefuente
(…)en la relación de Retenciones en la Fuente a Título de Renta (formato 1220), se presenta el mismo agente retenedor con dos NIT diferentes el 830.085.895 y el 800.085.895, donde se registra reteniendo fuente por el mismo valor de $4.7 millones, o sea dos veces, (…)
(…) se incluyó otra retención en la fuente donde el agente retenedor con NIT: 80020376, retuvo $0.1 millón, sin contar con la obligación de ser Agente Autoretenedor
</t>
  </si>
  <si>
    <t>Fallas en el proceso de verificación de los soportes anexos a la solicitud de devolución y deficiencias en el subproceso de fiscalización descrita en el! procedimiento PR-FL0220</t>
  </si>
  <si>
    <t>1.- Registrar PST en la categoría de incidente tecnológico solicitando verificar el correcto funcionamiento de la validación parametrizada en carga masiva, consistente en cruzar cada NIT de los agentes retenedores frente al RUT a fin de comparar que los nombres y apellidos o Razón Social correspondan con el NIT registrado.</t>
  </si>
  <si>
    <t xml:space="preserve">1.-Realizar seguimiento de solución al incidente registrado mediante PST para garantizar que el sistema de carga masiva impida envío de información con inconsistencias de NIT frente a razón social y/o nombres y apellidos. 
</t>
  </si>
  <si>
    <t>PST registrado</t>
  </si>
  <si>
    <t>IGRA-PR 
Coordinación de Devoluciones y Compensaciones.
REFORMULADO
30/09/2017</t>
  </si>
  <si>
    <t xml:space="preserve">2.- Realizar los ajustes requeridos resultado de la verificación, para la solución del incidente </t>
  </si>
  <si>
    <t xml:space="preserve">2.-Realizar seguimiento de solución al incidente registrado mediante PST para garantizar que el sistema de carga masiva impida envío de información con inconsistencias de NIT frente a razón social y/o nombres y apellidos. 
</t>
  </si>
  <si>
    <t>PST Solucionado</t>
  </si>
  <si>
    <t>IGRA-PR 
Subdirección de Gestión de Tecnología de la Información y las Telecomunicaciones</t>
  </si>
  <si>
    <t xml:space="preserve">3.- Verificar integralmente las marcas que genere el SIE Devoluciones para cada asunto de la solicitud de devolución y compensación. </t>
  </si>
  <si>
    <t>3.- Revisar trimestralmente el 3% de las solicitudes de devolución gestionadas por parte del Jefe de División de Gestión de Recaudo verificando que en el formato 1324 del SIE devoluciones, se encuentre registrado el detalle del análisis efectuado a cada una de las marcas generadas por el sistema, el cual debe ser concordante con lo solicitado en la marca y con el resultado que se registre en la casilla 40 "Resultado".</t>
  </si>
  <si>
    <t xml:space="preserve">Informe de revisión </t>
  </si>
  <si>
    <t>IGRA-PR 
División de Gestión de Recaudo de la Dirección Seccional de Impuestos de Grandes Contribuyentes</t>
  </si>
  <si>
    <t>4 Aud Devoluciones DS. Imp Grandes Contribuyentes  Vig 2012 a 30/06/2016</t>
  </si>
  <si>
    <t xml:space="preserve">Hallazgo No. 4 Compensación
(…) La DIAN recaude mayores impuestos a los contribuyentes, sin la acusación del mismo; toma de decisiones inefectivas, reproceso y desgaste administrativo al tener que reconocer en otro proceso derechos que le asisten a los contribuyentes.
</t>
  </si>
  <si>
    <t>(…) deficiencias en la expedición de las certificaciones de deudas del contribuyente, (…)</t>
  </si>
  <si>
    <t>IGRA-PR 
División de Gestión de Cobranzas de la Dirección Seccional de Impuestos de Grandes Contribuyentes</t>
  </si>
  <si>
    <t>INSP. 17-07-00-03-24 
H 1</t>
  </si>
  <si>
    <t>Hallazgo 1. El saldo de la obligación financiera de contribuyentes cuyos documentos tributarios presentaron algún tipo de problema de validación en el proceso de recepción y gestión masiva, se mantiene desactualizada por periodos indeterminados. Lo anterior, por cuanto no se realizan procesos de análisis integrales de información, sobre los reportes de control a las entidades financieras ni de los reportes de control informáticos de los SIE, que deriven en acciones de solución de problemas y que reduzcan la detención sistemática de documentos, y sin atender las funciones descritas en el Numeral 1 del Artículo 24 del Decreto 4048 de 2008 ni las obligaciones de la Resolución 3992 del 11 de abril de 2007. Esta situación genera la pérdida en la oportunidad de la información, saldos irreales en la obligación financiera de los contribuyentes, afecta el cumplimiento de la misión de áreas como fiscalización y cobro y la confiabilidad de las cifras de recaudo de la entidad; comprometiendo los objetivos estratégicos de confianza y legitimidad institucional de la DIAN.</t>
  </si>
  <si>
    <t>ID del Riesgo de Gestión  :  RG 1. Recibos de pago o declaraciones tributarias presentadas sin afectar el saldo de la obligación financiera.
ID del Riesgo de Corrupción : na</t>
  </si>
  <si>
    <t>Ejercer control oportuno y facilitar la toma de decisiones,  que permita atender  incidentes para el normal flujo de documentos que ingresan a las bases de datos de la entidad y que deben llegar al SIE de obligacion financiera.</t>
  </si>
  <si>
    <t>Diseño de propuesta para el desarrollo del proyecto</t>
  </si>
  <si>
    <t>NC-PR 
Subdirección de Gestión de Recaudo y Cobranzas y Subdirección de Gestión de Tecnología de la Información y las Telecomunicaciones</t>
  </si>
  <si>
    <t>Preparación plataforma tecnológica Desarrollo - Preparación ambiente de desarrollo</t>
  </si>
  <si>
    <t>Diseño - Construcción - Crear componente de Base de Datos - Preparación ambientes de Pruebas</t>
  </si>
  <si>
    <t>Pruebas Funcionales - Paso a Produccion</t>
  </si>
  <si>
    <t>Identificar las causas del represamiento de las declaraciones y recibos de pago  antes del ingreso a Gestión Masiva</t>
  </si>
  <si>
    <t>Documento diagnóstico</t>
  </si>
  <si>
    <t>Coordinación Control Entidades Recaudadoras</t>
  </si>
  <si>
    <t>Procedimientos documentados</t>
  </si>
  <si>
    <t xml:space="preserve">Diseñar, ejecutar y controlar auditorias sobre el  flujo de documentos para  Gestión masiva </t>
  </si>
  <si>
    <t>Efectuar control oportuno a todo el flujo de las declaraciones y recibos de pago   que ingresan a Gestión Masiva</t>
  </si>
  <si>
    <t>NC-PR
Coordinación Administracion de aplicativos</t>
  </si>
  <si>
    <t>Listados estadísticos de cantidad de documentos en cada punto de procesamiento del flujo</t>
  </si>
  <si>
    <t>Profundizar la estrategia de masificación del uso de los Servicios informáticos electrónicos para la presentación virtual de declaraciones, encaminada a garantizar la calidad y oportunidad de la información que ingresa a la Entidad.</t>
  </si>
  <si>
    <t>Disminuir las inconsistencias en que incurren los contribuyentes en la presentacion de las declaraciones tributarias y en el procesamiento de la informacion por parte de las EAR, mejorando la oportunidad en la disposición de la misma.</t>
  </si>
  <si>
    <t xml:space="preserve">Elaborar estrategia cuyo objetivo es disminuir las inconsistencias en que incurren los contribuyentes en la presentación de las declaraciones  y en el procesamiento de la informacion por parte de las EAR, en la que se incluyan todas las líneas de acción.    </t>
  </si>
  <si>
    <t>NC-PR
Dirección de Gestión de Ingresos</t>
  </si>
  <si>
    <t xml:space="preserve">Incluir en la política de Gestión Masiva, Recaudo y Gestión de Asistencia al Cliente, lo pertinente de acuerdo con la estrategia definida, divulgando a través de la Oficina de Comunicaciones las actualizaciones realizadas.
</t>
  </si>
  <si>
    <t xml:space="preserve">Incrementar la proporción de presentación de formularios virtuales y/o asistidos versus los litográficos; indicador de cumplimiento: trimestralmente se establecerá la % de formularios virtuales frente a total de formularios presentados
</t>
  </si>
  <si>
    <t>Incentivar el uso de formularios virtuales para eliminar en el largo plazo el uso de formularios litográficos, ampliando el universo de contribuyentes con mecanismo de firma digital. Indicador: trimestralmente se medirá el número de mecanismos asignados.</t>
  </si>
  <si>
    <t>INSP. 17-07-00-03-24 
H 2</t>
  </si>
  <si>
    <t xml:space="preserve">Hallazgo 2. Los controles para garantizar que se cumplan los principios de no repudio y confidencialidad de la información contenida en gestión masiva y la obligación financiera son insuficientes. Lo anterior se evidencia en: i) fallas en la administración de roles, ii) correcciones realizadas por funcionarios sin el rol de corrección , y iii) log de auditoría sin la información suficiente para analizar la trazabilidad del proceso. Lo anterior no atiende lo dispuesto en: i) el Decreto 4048 del 22 de Octubre de 2008, artículo 18, numerales 1, 2, 6 y 9 “Funciones de la Subdirección de Gestión de Tecnología de Información y Telecomunicaciones” y no atiende la norma ISO 27001. La insuficiencia del control no mitiga suficientemente el riesgo de realizar correcciones improcedentes, como se evidencia en el hallazgo III de esta inspección. </t>
  </si>
  <si>
    <t>ID del Riesgo de Gestión  :  RG 2. Pérdida de trazabilidad y seguridad de la información física y digital en las etapas previas a la obligación financiera
ID del Riesgo de Corrupción : na</t>
  </si>
  <si>
    <t xml:space="preserve">Diseñar, Construir y desplegar el ajuste realizado al servicio informatico de Gestión Masiva;  relacionado con la información de identificación del funcionario que realiza la transacción, la implementación de IP, ciudad desde donde se genera la transacción y la Seccional corespondiente, operación o transacción realizada, nombre de tabla o tablas modificadas.
</t>
  </si>
  <si>
    <t>Presentar la necesidad en el Centro de Despacho con el documento de la necesidad.</t>
  </si>
  <si>
    <t>Acta de Centro de Despacho con el PST radicado</t>
  </si>
  <si>
    <t>NC-PR 
Subdirección de Gestión de Recaudo y Cobranzas</t>
  </si>
  <si>
    <t>Elaboración especificación Técnica de Alto Nivel</t>
  </si>
  <si>
    <t>  - Especificacion Funcional de alto nivel
- Acta de entrega de requerimientos de alto nivel</t>
  </si>
  <si>
    <t>dos meses una vez se tenga el Acta de arpobación del Centro de Despacho</t>
  </si>
  <si>
    <t>NC-PR 
Coordinación de Apoyo a los Sistemas de Información</t>
  </si>
  <si>
    <t>Determinar la prioridad en los desarrollos para garantizar la atención de los requerimientos en las fechas acordadas</t>
  </si>
  <si>
    <t>Acta de Centro de Despacho con la lista de prioridades de la SGRC</t>
  </si>
  <si>
    <t>Por determinar de acuerdo a la presentación del requerimiento</t>
  </si>
  <si>
    <t xml:space="preserve">NC-PR 
Subdirección de Gestión de Recaudo y Cobranzas 
</t>
  </si>
  <si>
    <t>Iniciar el ciclo de desarrollo de Software</t>
  </si>
  <si>
    <t>Software construido y disponible para pruebas funcionales</t>
  </si>
  <si>
    <t>Elaboración del plan de pruebas</t>
  </si>
  <si>
    <t>   - Plan de pruebas aprobado por el usuario</t>
  </si>
  <si>
    <t>Puesta en producción a Nivel Nacional del sistema construido.</t>
  </si>
  <si>
    <t xml:space="preserve">Sistema funcionando </t>
  </si>
  <si>
    <t>Diseñar, ejecutar y controlar auditorias de escritorio y presenciales a nivel nacional que evalue integralmente el procedimiento de correccion de inconsistencias</t>
  </si>
  <si>
    <t>Efectuar control oportuno a todo el flujo de actividades involucradas en la correccion de inconsistencias.</t>
  </si>
  <si>
    <t>Documentos gerenciales de resultados de auditoria publicados en el IGR trimestral en los siguientes meses: (Abril-Julio-Octubre y Enero 2017) Este documento debe contener como minimo las siguientes actividades:
1- Control y seguimiento a roles asignados y asociados al procedimiento de correccion de inconsistencias
2- Generacion, validacion y envio de listados de documentos a corregir para todas las Direcciones Seccional incluyendo medicion a traves de indicador. 
3-Revision, analisis y recomendaciones de muestras  aleatorias de correcciones realizadas en las principales Seccionales
4-Actualizar el procedimiento PR-RE-0033 Corrección de Inconsistencias de Declaraciones y/o Recibos de Pag,  incluyendo en este la publicacion como anexo del manual de Corrección de Documentos Inconsistentes y Ajustes de Saldos que sirva de guía para la gestión.
5- solicitar , analizar y tomar decisiones respecto a los datos de las tablas de auditoria que tiene el sistema para la corrección de inconsistencias</t>
  </si>
  <si>
    <t>NC-PR 
Coordinación Control Básico de Obligaciones de la SGRC</t>
  </si>
  <si>
    <t>Definir una política se Seguridad de Información para la DIAN</t>
  </si>
  <si>
    <t>Política general de Seguridad de la  Información, Aprobada, publicada y divulgada.</t>
  </si>
  <si>
    <t>NC-PR 
Dirección de Gestión Organizacional</t>
  </si>
  <si>
    <t>Desarrollar una campaña de sensibilización del uso del procedimiento de gestión de Roles</t>
  </si>
  <si>
    <t xml:space="preserve">Fomentar el cumplimiento del procedimiento de Gestión de Roles </t>
  </si>
  <si>
    <t>Documento de la campaña</t>
  </si>
  <si>
    <t>Actividad Permanente</t>
  </si>
  <si>
    <t xml:space="preserve">NC-PR 
Subdirección de Gestión de Tecnologías de Información y Telecomunicaciones
</t>
  </si>
  <si>
    <t>INSP. 17-07-00-03-24 
H 3</t>
  </si>
  <si>
    <t>Hallazgo 3. La insuficiencia del control no mitiga suficientemente el riesgo de realizar correcciones improcedentes, lo que se evidencia en correcciones de inconsistencias improcedentes  e incorrectas , causadas por, i) fallas en la aplicación de la normatividad interna y de Ley, ii) fallas en la implementación y ejecución de controles de supervisión, gerencia e instancias superiores, en la corrección de inconsistencias, iii) debilidades en la capacidad operativa con relación al volumen de inconsistencias, iv) fallas en los controles establecidos en el rol corrección de inconsistencias y  v) ausencia de políticas de seguimiento que se tienen referente a corrección de inconsistencias.  Y 314 correcciones de inconsistencias inoportunas. Lo anterior no atiende lo dispuesto en el artículo 43 de la Ley 962 de 2005, Memorando 570 de 2010, Memorando 105 de 2008 Concepto Jurídico número 059295 del 14 de julio de 2006, Circular 00061 de 2007, Circular 00118 de 2005, oficio No. 089061 del 30 de noviembre de 2005, emitido por la Oficina Jurídica de la DIAN y el procedimiento PR-RE-0033. Generando como efecto $31.054.020.428 de saldos irreales en la Obligación Financiera para el periodo comprendido entre julio y agosto de 2014 y dificultando el proceso sancionatorio a las EAR, de acuerdo a lo dispuesto en el numeral 5.4 del memorando 570 de 2010.</t>
  </si>
  <si>
    <t>ID del Riesgo de Gestión  :  RG 3. Corrección de inconsistencias incorrectas, improcedentes e inoportunas.
ID del Riesgo de Corrupción :  RFC 1.  Manipulación de la información de los contribuyentes para beneficio propio o de terceros.</t>
  </si>
  <si>
    <t>Documentos gerenciales de resultados de auditoria publicados en el IGR trimestral en los siguientes meses: (Abril-Julio-Octubre y Enero 2017) Este documento debe contener como minimo las siguientes actividades:
1- Control y seguimiento a roles asignados y asociados al procedimiento de correccion de inconsistencias
2- Generacion, validacion y envio de listados de documentos a corregir para todas las Direcciones Seccional incluyendo medicion a traves de indicador. 
3-Revision, analisis y recomendaciones de muestras  aleatorias de correcciones realizadas en las principales Seccionales
4-Actualizar el procedimiento PR-RE-0033 Corrección de Inconsistencias de Declaraciones y/o Recibos de Pag,  incluyendo en este la publicacion como anexo del manual de Corrección de Documentos Inconsistentes y Ajustes de Saldos que sirva de guía para la gestión.
5- solicitar , analizar y tomar decisiones respecto a los datos de las tablas de auditoria que tiene el sistema para la correccion de inconsistencias</t>
  </si>
  <si>
    <t>Garantizar la trazabilidad, autenticidad y la integridad de la informacion corregida</t>
  </si>
  <si>
    <t>Elaboracion especificacion Técnica de Alto Nivel</t>
  </si>
  <si>
    <t xml:space="preserve">Diseñar, Construir y desplegar el ajuste realizado al servicio informatico de Gestión Masiva;  relacionado con la información de identificación del funcionario que realiza la transacción, la implementación de IP, ciudad desde donde se genera la transacción y la Seccional corespondiente, operación o transacción realizada, nombre de tabla o tablas modificadas.
</t>
  </si>
  <si>
    <t>INSP.17-07-02-24-03 
H1</t>
  </si>
  <si>
    <t xml:space="preserve">Hallazgo I. 
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t>
  </si>
  <si>
    <t>ID del Riesgo de Gestión  :  RG 1. Pérdida de los ingresos de la Nación por no identificar, comunicar y gestionar los procesos y/o saldos pendientes de empresas fusionadas a las áreas responsables. 
ID del Riesgo de Corrupción : N/A</t>
  </si>
  <si>
    <t>Actualizar el PR-GM-0011, incluyendo la Socialización y Capacitación</t>
  </si>
  <si>
    <t>Fortalecer el control en el trámite de las solicitudes especiales</t>
  </si>
  <si>
    <t>PROCEDIMIENTO PUBLICADO, SOCIALIZADO Y LISTA DE PERSONAS CAPACITADAS</t>
  </si>
  <si>
    <t>NC-PR 
SUBDIRECCION DE GESTION DE ASISTENCIA AL CLIENTE</t>
  </si>
  <si>
    <t xml:space="preserve">Optimizar la Hora de Estudio de los funcionarios de las Areas de Asistencia al Cliente (Circular 0020 de 2013), dando lineamientos generales de autocapacitación, a fin de afianzar la adhesión de los procedimientos, Instructivos y Formatos </t>
  </si>
  <si>
    <t>Fortalecer el autoestudio de los procedimientos con sus documentos vinculados, para la correcta adhesión al procedimiento de Solicitudes Especiales</t>
  </si>
  <si>
    <t>Informes Trimestrales de seguimiento a la aplicación del procedimiento y sus documentos asociados, así como la correcta definición de solicitudes especiales, verificando la calidad y oportunidad de las mismas.
Inclusión en los indicadores de procedimiento Año 2018</t>
  </si>
  <si>
    <t>NC-PR 
DIVISION DE GESTION DE ASISTENCIA AL CLIENTE DE LA DIRECCION SECCIONAL DE IMPUESTOS DE BOGOTA Y SUBDIRECCION DE GESTION DE ASISTENCIA AL CLIENTE</t>
  </si>
  <si>
    <t>Diseñar, Construir y desplegar en el SIE de Obligacion Financiera y en SIPAC una marcacion que permita identificar plenamente el estado de una sociedad que aparezca en la casilla 89  del RUT.</t>
  </si>
  <si>
    <t>Presentar la necesidad en el centro de despacho con el respectivo documento</t>
  </si>
  <si>
    <t>Acta de centro de despacho con el PST radicado</t>
  </si>
  <si>
    <t>NC-PR 
Coordinacion de Administracion de aplicativos de Recaudo y Cobranzas-Subdirección de Gestión de Recaudo y Cobranzas - Coordinación de Apoyo a los Sistemas de Información</t>
  </si>
  <si>
    <t>Acta de centro de despacho con la lista de prioridades de la Direccion de Gestion de Ingresos</t>
  </si>
  <si>
    <t>Elaborar el analisis detallado de requerimientos en conjunto con funcionario del area de dinamica de los procesos y de Tecnologia</t>
  </si>
  <si>
    <t xml:space="preserve">1- Acta de aprobacion firmadas por el area funcional, por el funcionario de dinamica de procesos y por el Ingeniero de apoyo asignado. 2- Documento de requerimientos                                                                                                                                                                                       </t>
  </si>
  <si>
    <t xml:space="preserve">NC-PR 
Subdirección de Gestión de Recaudo y Cobranzas
Coordinador de Apoyo a los Sistemas de Información
-  Coordinacion de Administracion de aplicativos de Recaudo y Cobranzas 
</t>
  </si>
  <si>
    <t>Alistamiento de la infraestructura necesaria para la salida a produccion del sistema construido</t>
  </si>
  <si>
    <t>Infraestructura lista para poner en produccion el sistema</t>
  </si>
  <si>
    <t>NC-PR 
Coordinacion de Infraestructura</t>
  </si>
  <si>
    <t>NC-PR 
Subdirección de Gestión de Recaudo y Cobranzas/Coordinacion de Infraestructura 
Coordinador de Ingfraestructura 
-  Coordinacion de Administracion de aplicativos de Recaudo y Cobranzas</t>
  </si>
  <si>
    <t>Capacitar a los funcionarios de Cobranzas respecto de la información que reposa en el RUT.</t>
  </si>
  <si>
    <t>Identificar plenamente al deudor, con el fin de dirigir efectivamente las acciones de cobro</t>
  </si>
  <si>
    <t>Planilla de control de registro de asistencia a la capacitación</t>
  </si>
  <si>
    <t>NC-PR 
Coordinación de Gestión de Cobranzas</t>
  </si>
  <si>
    <t>INSP.17-07-02-24-06 
H1, 2</t>
  </si>
  <si>
    <t>Hallazgo 1. La declaración objeto de la devolución o compensación se tiene como no presentada por las causales de que tratan los artículos 580 y 650-1. 
Hallazgo 2. Devoluciones fueron autorizadas sin el cumplimiento de los requisitos formales que exigen las normas pertinentes, tales como el Decreto 2877 de 2013, artículos 2 y 3, el Decreto 1625 de 2016 artículo 1.3.1.1.9 y Decreto 2277 de 2012 artículo 20.</t>
  </si>
  <si>
    <t>ID del Riesgo de Gestión  :  RG 1. N/A
ID del Riesgo de Corrupción :  RFC 1. Autorización de devoluciones de IVA sin el lleno de requisitos, para el favorecimiento propio o de terceros.</t>
  </si>
  <si>
    <t>Retroalimentar a los funcionarios de los GITs de Devoluciones de la Dirección Seccional de Impuestos de Bogotá, sobre los procedimientos y normas; Soportes en los expedientes; documento de marcas; y navegación en el SIE-Devoluciones</t>
  </si>
  <si>
    <t>Desarrollar una jornada mensual de retroalimentación</t>
  </si>
  <si>
    <t>Jornada de retroalimentación</t>
  </si>
  <si>
    <t>NC-PR 
División de Gestión de Recaudo
Dirección Seccional de Impuestos de Bogotá</t>
  </si>
  <si>
    <t>Registrar en los PDF de los formatos relacionados en la Resolución DIAN 57 de 2014, las  instrucciones contenidas en las casillas de los prevalidadores de cada formato</t>
  </si>
  <si>
    <t>Registrar los instructivos de diligenciamiento en cada uno de los PDF de los formatos 010, 1220, 1222, 1438, 1439 V1, 1439 V3, 1440, 1441, 1442, 1444, 1447, 1460, 1477, 1478, 1479, 1670 V1, 1670 V3, 1754, 1763, 1803, 1825, 1858, 1859.</t>
  </si>
  <si>
    <t>PDF de los formatos contienen el instructivo correspondiente</t>
  </si>
  <si>
    <t>NC-PR 
Coordinación Devoluciones y Compensaciones
de la Subdirección de Gestión de Recaudo y Cobranzas</t>
  </si>
  <si>
    <t>INSP.17-07-02-24-09 
H 1, 2,3,4,5,6,7,8</t>
  </si>
  <si>
    <t>ID del hallazgo I. La Dirección Seccional de Impuestos y Aduanas de Arauca no está ejerciendo algunos de los controles definidos por la DIAN para el trámite de solicitudes de devoluciones y/o compensaciones.
ID del hallazgo II. En las Direcciones Seccionales de Impuestos de Bogotá y Medellín, se encontraron 680 solicitudes de devolución de los años 2015 a 2017, con marcas no sustanciadas con ocasión del “plan de contingencia” y a pesar de ello no fueron reportadas para fiscalización, de estas se pudo determinar para 252, que tienen un valor efectivo en devoluciones por $68.691.368.000. 
ID del hallazgo III. Solicitudes de devolución aprobadas y soportadas con retenciones practicadas por personas que no se encuentran en los sistemas informáticos electrónicos de la DIAN (RUT desconocidos no identificados).  
ID del hallazgo IV. Solicitudes de devolución tramitadas y soportadas por transacciones con personas naturales que no tienen la calidad de retenedores porque que no registran en el formulario 001- RUT la responsabilidad, calidad y atributo identificado con el código 07, que hace referencia a “Retención en la fuente a título de renta”. (No tienen la calidad de Agente de retención registrada o actualizada en el RUT).
ID del hallazgo V. Solicitudes de devolución cuyos agentes de retención (personas naturales) no presentan la declaración de retención en la fuente ni pagan lo recaudado a la Administración Tributaria.
ID del hallazgo VI. Solicitudes de devolución efectivas soportadas por agentes de retención en la fuente omisos o ineficaces, sin que se haya iniciado acciones de fiscalización o notificado de oficio persuasivo penalizable contra ellos por valor de $414.959.895.
ID del hallazgo VII. Incumplimiento de las acciones definidas en el plan de mejoramiento para devoluciones suscrito por la Subdirección de Gestión de Recaudo y Cobranzas en la Dirección Seccional de Impuestos y Aduanas de Arauca.
ID del hallazgo VIII. En la Dirección Seccional de Impuesto y Aduanas de Arauca se están incumpliendo los términos establecidos por el artículo 855 y 860 del Estatuto Tributario, para la gestión y autorización de devoluciones.</t>
  </si>
  <si>
    <t>ID del Riesgo de Corrupción :  RFC 1. - Conceder devoluciones sin el lleno de los requisitos, de manera intencional
ID del Riesgo de Corrupción :  RFC 2. - Acción u omisión para adelantar, retardar o manipular la información previa y la contenida en un acto administrativo de devolución para favorecimiento propio o de terceros.</t>
  </si>
  <si>
    <t>Complementar la validación que genera la marca 10432 en el sentido de que el sistema valide no sólo que el agente retenedor cuente en el RUT (Casilla 53 responsabilidades) con la responsabilidad siete (7) de agente retenedor,  sino que también valide que el agente retenedor haya reportado la información exógena y presentado las declaraciones de retención en la fuente.</t>
  </si>
  <si>
    <t>Elaborar especificación funcional de ajuste a la marca 10432</t>
  </si>
  <si>
    <t>Documento especificación funcional</t>
  </si>
  <si>
    <t>NC-PR
Coordinación de Devoluciones y Compensaciones</t>
  </si>
  <si>
    <t>Complementar la validación que genera la marca 10432 en el sentido de que el sistema valide no sólo que el agente retenedor cuente en el RUT (Casilla 53 responsabilidades) con la responsabilidad siete (7) de agente retenedor,  sino que también valide que el agente retenedor haya presentado las declaraciones de retención en la fuente.</t>
  </si>
  <si>
    <t>Ajuste tecnológico y puesta en producción de la marca 10432</t>
  </si>
  <si>
    <t>Validación marca 10432 ajustada y puesta en producción</t>
  </si>
  <si>
    <t>NC-PR
Coordinación de Devoluciones y Compensaciones
Subdirección de Gestión de Tecnología</t>
  </si>
  <si>
    <t>Actualizar cartilla guía de sustanciación de solicitudes de devolución y/o compensación, para el capítulo saldos a favor en renta y ventas.</t>
  </si>
  <si>
    <t>Ajustar cartilla guía de sustanciación de solicitudes de devolución y/o compensación, para el capítulo saldos a favor en renta y ventas.</t>
  </si>
  <si>
    <t xml:space="preserve">Cartilla guía de sustanciación actualizada, socializada y publicada con el manejo que debe aplicarse cuando se detecte retenciones practicadas sin declaración ni pago por parte del agente retenedor o retenciones inexistentes, en aplicación de los señalado en los artículos 857-1 y 859 del E.T. </t>
  </si>
  <si>
    <t>Planear auditorías de escritorio del Subproceso de Devoluciones dirigida a la Dirección Seccional de Impuestos y Aduanas de Arauca, para el Subproceso de Devoluciones.</t>
  </si>
  <si>
    <t>Planear Auditorías de escritorio</t>
  </si>
  <si>
    <t>Documento Planeación Auditoría</t>
  </si>
  <si>
    <t>Ejecutar 12 auditorías de escritorio, una mensual</t>
  </si>
  <si>
    <t>Ejecutar Plan de Auditorías de escritorio</t>
  </si>
  <si>
    <t>Papeles de trabajo y formato FT CI 1996 "Planes de Mejoramiento", debidamente diligenciados.</t>
  </si>
  <si>
    <t>Realizar una jornada de capacitación por cada procedimiento del Subproceso de Devoluciones y Compensaciones</t>
  </si>
  <si>
    <t>Ejecutar Jornadas de Autocapacitación de cada uno de los siguientes procedimientos: PRE RE 0124, PR RE 0125, PR RE 0126,  PR RE 0127, PRE RE 0128, PR RE 0130, PR RE 0133</t>
  </si>
  <si>
    <t>Formato 1674 Control de Asistencia a Reuniones</t>
  </si>
  <si>
    <t>NC-PR
División de Gestión de Recaudo y Cobranzas
División de Gestión de Recaudo
Direcciones Seccionales de Impuestos
Direcciones Seccionales de Impuestos y Aduanas</t>
  </si>
  <si>
    <t xml:space="preserve">Ajustar Riesgo R1 
Devoluciones y/o compensaciones efectuadas sin el lleno de los requisitos formales.    
Causa
1. Deficiente sustanciación de las solicitudes
Control C5
Dar aplicación a los artículos 857-1 y 859 del Estatuto Tributario
</t>
  </si>
  <si>
    <t>Modificar el control C5 en la matriz de riesgos del subproceso de devoluciones</t>
  </si>
  <si>
    <t>Matriz de Riesgos del Subprtoceso de Devoluciones publicada y ajustada</t>
  </si>
  <si>
    <t>Realizar una campaña de control  dirigida a los contribuyentes de no declaran y/o no pagan a la DIAN las retenciones efectuadas.</t>
  </si>
  <si>
    <t>Realizar campaña de control  dirigida a los contribuyentes de no declaran y/o no pagan a la DIAN las retenciones efe</t>
  </si>
  <si>
    <t>Documento campaña dirigida a los contribuyentes de no declaran y/o no pagan a la DIAN las retenciones efectuadas.</t>
  </si>
  <si>
    <t>NC-PR
Coordinación de Control Extensivo
Subdirección de Gestión de Recaudo y Cobranzas</t>
  </si>
  <si>
    <t>Realizar una acción de control a los contribuyentes que no atendieron a la Campaña de Control dirigida a los contribuyentes de no declaran y/o no pagan a la DIAN las retenciones efectuadas.</t>
  </si>
  <si>
    <t>Remitir los insumos a la Subdirección de Gestión de Fiscalización Tributaria conforme resultados de la Campaña de Control.</t>
  </si>
  <si>
    <t>Documento con la información de los contribuyentes que requieren control de fiscalización.</t>
  </si>
  <si>
    <t>NC-PR
Subdirección de Gestión de Recaudo y Cobranzas</t>
  </si>
  <si>
    <t>Proferirir acto administrativo con los lineamientos para la ejecución de la acción de control a nivel nacional</t>
  </si>
  <si>
    <t>Memorando con los lineamientos de audoritoría para la ejecución de la acción de control.</t>
  </si>
  <si>
    <t>NC-PR
Subdirección de Gestión de Fiscalización Tributaria</t>
  </si>
  <si>
    <t>La Coordinación de Devoluciones y Compensaciones enviará a la Coordinación de Control Extensivo en forma trimestral (primeros 5 días después de la culminación de cada trimestre del año) la realación consolidada de los casos detectados en las Direcciones Seccionales de retenciones practicadas sin declaración ni pago por parte del agente retenedor para que la Coordinación de Control Extensivo incluya estos omisos en las campañas de omisos</t>
  </si>
  <si>
    <t>Informe consolidado de omisos detectados en el subproceso de devoluciones ejecutado en las Direcciones Seccionales, enviado a la Coordinación de Control Extensivo</t>
  </si>
  <si>
    <t>Realizar campaña de actualización  del RUT</t>
  </si>
  <si>
    <t>Invitar a los contribuyentes que han presentado declaraciones de retención en la fuente y no tienen dicha responsabilidad registrada en el RUT , a efectuar la actualización pertinente del RUT</t>
  </si>
  <si>
    <t>Listado de RUT Actualizados</t>
  </si>
  <si>
    <t xml:space="preserve">NC-PR
Coordinación de Control Extensivo
Subdirección de Gestión de Recaudo y Cobranzas
</t>
  </si>
  <si>
    <t>Definir los criterios para inclusión forzosa de solicitudes de devolución mediante acta suscrita por los integrantes de la Reunión de Evaluación y Control de Devoluciones.</t>
  </si>
  <si>
    <t>Elaboración y aprobación de acta de criterios de inclusión forzosa para solicitudes de devolución</t>
  </si>
  <si>
    <t>Acta de Criterios de Inclusión Forzosa</t>
  </si>
  <si>
    <t>NC-PR
División de Gestión de Recaudo y Cobranzas
Dirección Seccional de Impuesstos y Aduanas de Arauca</t>
  </si>
  <si>
    <t>Realizar por demanda las reuniones de evaluación y control de devoluciones a fin de presentar los asuntos seleccionados por la División de Gestión de Recaudo y Cobranzas para inclusión forzosa y los asuntos con perfil alto o seleccionados para auditoría de fiscalización.</t>
  </si>
  <si>
    <t>Desarrollar reunión de evaluación y control de devoluciones</t>
  </si>
  <si>
    <t>Acta de Reunión de Evaluacióin y Control de Devoluciones</t>
  </si>
  <si>
    <t>NC-PR-IAARA
Dirección Seccional de Impuestos y Aduanas de Arauca</t>
  </si>
  <si>
    <t>Conformar, organizar y conservar las unidades documentales conforme lo establecido en los procedimientos PR FI 0155 y PR FI 0163</t>
  </si>
  <si>
    <t>Archivo de Gestion debidamente organizado de acuerdo a las tablas de retención documental</t>
  </si>
  <si>
    <t>NC-PR-IAARA
División de Gestión de Recaudo y Cobranzas
Dirección Seccional de Impuesstos y Aduanas de Arauca</t>
  </si>
  <si>
    <t>Revisar la existencia de devoluciones concedidas durante los años 2015, 2016 y 2017, sin sujeción a la Doctrina oficial de la DIAN respecto de los pagos en exceso en virtud de las leyes 1607 de 2012 y 1739 de 2014.</t>
  </si>
  <si>
    <t>Informe e devoluciones concedidas durante los años 2015, 2016 y 2017, sin sujeción a la Doctrina oficial de la DIAN respecto de los pagos en exceso en virtud de las leyes 1607 de 2012 y 1739 de 2014. Del resultado del informe se tomarán las acciones pertinentes.</t>
  </si>
  <si>
    <t>NC-PR-IAARA
División de Gestión de Recaudo y Cobranzas
Dirección Seccional de Impuestos y Aduanas de Arauca</t>
  </si>
  <si>
    <t>Realizar mensualmente conciliación Libro Fondo Rotatorio Devoluciones Vs. Extracto Bancario</t>
  </si>
  <si>
    <t>Formato FT RE 1937</t>
  </si>
  <si>
    <t xml:space="preserve">Definir los criterios y actividades para realizar la consulta web del modelo de puntaje único MOPU </t>
  </si>
  <si>
    <t>Elaborar especificación funcional</t>
  </si>
  <si>
    <t>Documento de requerimientos de alto Nivel</t>
  </si>
  <si>
    <t>NC-PR
Coordinación de Administración y perfilamiento de Riesgos
Coordinación de desarrollo de Sistemas de Información</t>
  </si>
  <si>
    <t xml:space="preserve">Definir un plan de trabajo para la implementación del servicio de consulta del modelo de puntaje único MOPU </t>
  </si>
  <si>
    <t>Elaboración del Plan de trabajo</t>
  </si>
  <si>
    <t>Documento Plan de trabajo</t>
  </si>
  <si>
    <t>Implementación</t>
  </si>
  <si>
    <t xml:space="preserve">Realizar el desarrollo e implementación de la consulta web para el  modelo de puntaje único MOPU </t>
  </si>
  <si>
    <t>Desarrollo puesto en producción</t>
  </si>
  <si>
    <t>Por definir- de acuerdo al Plan de trabajo organizado por las áreas</t>
  </si>
  <si>
    <t>Definir los criterios y actividades para realizar la conexión en línea entre la bodega y el repositorio de datos del sistema de Gestión de Riesgos SGR y el software SPSS-Statistics</t>
  </si>
  <si>
    <t>Definir un plan de trabajo para la implementación del servicio de conexión en línea entre la bodega y el repositorio de datos del sistema de Gestión de Riesgos SGR y el software SPSS-Statistics</t>
  </si>
  <si>
    <t>Realizar el desarrollo e implementación de la conexión en línea entre la bodega y el repositorio de datos del sistema de Gestión de Riesgos SGR y el software SPSS-Statistics</t>
  </si>
  <si>
    <t>Realizar un análisis de la efectividad general del MOPU (Modelo de puntaje único).</t>
  </si>
  <si>
    <t>Diseñar un formato para el reporte de la información insumo de la evaluación</t>
  </si>
  <si>
    <t xml:space="preserve">NC-PR
Subdirección de Gestión de Análisis Operacional
Subdirección de Gestión de Fiscalización Tributaria
</t>
  </si>
  <si>
    <t>Diseñar indicador para el análisis de efectividad del MOPU</t>
  </si>
  <si>
    <t>Generar  reporte semestral de resultados de la medición y análisis.</t>
  </si>
  <si>
    <t>Dos reportes al año</t>
  </si>
  <si>
    <t>30/7/2019 y 30/01/2020</t>
  </si>
  <si>
    <t>Revisar, ajustar, actualizar, publicar y socializar el procedimiento PR RE 0133 Pago de Devoluciones</t>
  </si>
  <si>
    <t>Procedimiento PR RE 0133 Actualizado, publicado y socializado</t>
  </si>
  <si>
    <t>AUDITORIA CONTROL INTERNO CONTABLE FUNCION RECAUDADORA.
H4
Periodo 01/01/2015 a 31/12/2015</t>
  </si>
  <si>
    <t>ACC 2016002</t>
  </si>
  <si>
    <t xml:space="preserve">Hallazgo 4
VALORES PENDIENTES DE COMPENSAR A LAS DEUDAS DE LOS CONTRIBUYENTES POR BIENES RECIBIDOS EN DACION DE PAGO. 
Analizada la subcuenta 291590 Otros Créditos Diferidos, la cual presenta un saldo a noviembre de 2015 de $40.029.4 millones, en la cual  se registran los valores de bienes recibidos en dación de pago que aún están pendientes de compensar a las deudas de los contribuyentes por concepto de impuestos, sanciones e intereses y obligaciones, se encontró que a la fecha no se evidencian las gestiones necesarias para la disminución de esta cuenta.
Esta situación evidencia incumplimiento del numeral 3.1 de la Resolución 357 de 2008 de la Contaduría General de la Nación – CGN.
Lo anterior, trae como consecuencia que la cuenta de rentas por cobrar esté sobrestimada y que a los contribuyentes se les esté requiriendo por deudas que ya fueron canceladas con bienes en dación de pago.
</t>
  </si>
  <si>
    <t xml:space="preserve">Debido  a que las divisiones de Cobranzas de las diferentes Seccionales no han realizado o enviado a contabilidad las Resoluciones correspondientes.
</t>
  </si>
  <si>
    <t>Validar el listado de terceros que soportan el registro de $ 40.029.4 millones.</t>
  </si>
  <si>
    <t>Comunicación de la Dirección Seccional correspondiente  informando la validación, en cada cada NIT, de la información reportada por la Coordinaciónd e Cobranzas.</t>
  </si>
  <si>
    <t>NC-PR 
Director de  Seccional de Impuestos o Director de Impuestos y Aduanas y Coordinación de Cobranzas</t>
  </si>
  <si>
    <t>Identificar del inventario los casos  que se encuentran pendientes de expedir las resoluciones  que reconocen los pagos  realizados a través de las daciones de pago</t>
  </si>
  <si>
    <t>Listado en excel</t>
  </si>
  <si>
    <t>NC-PR 
Subdirección de Gestión de Recaudo y Cobranzas
Coordinación de Gestión de Cobranzas Reformulada el 14 de diciembre correo No. 100209224 – 1013</t>
  </si>
  <si>
    <t>Expedir y/o remitir  al área contable las resoluciones que reconocen los pagos realizados a través de las daciones de pago, previa realización de todas las actividades administrativas necesarias para cada caso.</t>
  </si>
  <si>
    <t>Resolución que reconoce el pago realizado por contribuyente y su remisión a la dependencia competente para su contabilización de los casos en que esta procede</t>
  </si>
  <si>
    <t>NC-IBAR-IBOG-ICAL-IGRA-IMED-IAARM-IAMAN-PR 
Jefes Divisiones de Gestión de Cobranzas y Jefes Divisiones de Gestión de Recaudo de Barranquilla, Bogotá, Cali, Grandes Contribuyentes y Medellín
Jefes Divisiones de Gestión de Recaudo y Cobranzas de Armenia, Manizales y Pereira14 de diciembre correo No. 100209224 – 1013</t>
  </si>
  <si>
    <t>Documentar y establecer los casos en los que no es posible proferir acto administrativo y definir el tratamiento fiscal y contable para cerrar el proceso.</t>
  </si>
  <si>
    <t>Documentos de cada caso con sus correspondientes soportes</t>
  </si>
  <si>
    <t>NC-IBAR-IBOG-ICAL-IGRA-IMED-IAARM-IAMAN-IAPER-PR 
Jefes Divisiones de Gestión de Cobranzas y Jefes Divisiones de Gestión de Recaudo de Barranquilla, Bogotá, Cali, Grandes Contribuyentes y Medellín
Jefes Divisiones de Gestión de Recaudo y Cobranzas de Armenia, Manizales y Pereira 14 de diciembre correo No. 100209224 – 1013</t>
  </si>
  <si>
    <t>Realizar los ajustes contables correspondientes.</t>
  </si>
  <si>
    <t>Notas Contables</t>
  </si>
  <si>
    <t>NC-IBAR-IBOG-ICAL-IGRA-IMED-IAARM-IAMAN-IAPER-PR 
Jefes Divisiones de Gestión de Recaudo de Barranquilla, Bogotá, Cali, Grandes Contribuyentes y Medellín
Jefes Divisiones de Gestión de Recaudo y Cobranzas de Armenia, Manizales y Pereira 14 de diciembre correo No. 100209224 – 1013</t>
  </si>
  <si>
    <t>Evaluación a la Administración de  Riesgos asociados a los procedimientos de Devoluciones y/o Compensaciones y Tráfico Postal y envios urgentes
H7
Periodo 01/01/2016 al 30/09/2016</t>
  </si>
  <si>
    <t xml:space="preserve"> ARC 2016008</t>
  </si>
  <si>
    <t xml:space="preserve">Deficiencia en la gestión de riesgos en el Subproceso de Devoluciones y/o Compensaciones.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</si>
  <si>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</si>
  <si>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SIE Devoluciones que permitirá la gestión de la totalidad de los conceptos de devolución y la captura de resoluciones de devolución y/o compensación proferidas de forma manual que no han afectado el servicio de la obligación financiera. (Módulo DECOVI, demás conceptos de devolución y Contingencias (Incluye fases de radicación, acto administrativo, notificación y reportes), la cual considera la ejecución de las siguientes etapas:
a.i)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</si>
  <si>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</si>
  <si>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t>NC-PR 
Jefe Coordinac ión Devoluciones y Compensaciones</t>
  </si>
  <si>
    <t>a.ii) Realizar el análisis y diseño de los requerimientos detallados en el Documento FT SI 2007 Fase I</t>
  </si>
  <si>
    <t>a.ii) Documento observaciones de análisis y diseño, Fase I</t>
  </si>
  <si>
    <t>NC-PR 
Subdirección de Gestión de Tecnología de la Información y Telecomunicaciones</t>
  </si>
  <si>
    <t>a. iii) Realizar las pruebas funcionales y la puesta en producción de la fase I del proyecto de DECOVI</t>
  </si>
  <si>
    <t>a. iii) Formato de aceptación de pruebas funcionales y salida a producción FT-SI-1851
y Acta de Comité de gestión de Cambios de Tecnología</t>
  </si>
  <si>
    <t xml:space="preserve">NC-PR 
Subdirección de Gestión de Tecnología de la Información y Telecomunicaciones
Coordinación de Devoluciones y Compensaciones
Correo remitido el  6 de diciembre de 2018 No. 100209224 – 0990
</t>
  </si>
  <si>
    <t>a.iv) Elaborar documento detallado de requerimientos para la Fase II del desarrollo tecnológico que consiste en las funcionalidades de corrección de actos administrativos de devoluciones y/o compensaciones, incorporación de actos administrativos que no han afectado el subsistema de obligación financiera y generación de reportes.</t>
  </si>
  <si>
    <t>a.iv) Documento FT SI 2007 Especificación funcional detallada Fase II, entregado a la Subdirección de Gestión de Tecnología para que dicha dependencia realice el análisis y diseño.</t>
  </si>
  <si>
    <t>NC-PR 
Jefe Coordinac ión Devoluciones y Compensaciones
Correo remitido el  6 de diciembre de 2018 No. 100209224 – 0990</t>
  </si>
  <si>
    <t>a. v) Realizar el análisis y diseño de los requerimientos detallados en el Documento FT SI 2007, Fase II</t>
  </si>
  <si>
    <t xml:space="preserve">a.v) Formato de modelo de diseño FT-SI-2003
y Formato de diseño de base de datos FT-SI-2004
</t>
  </si>
  <si>
    <t>NC-PR 
Subdirección de Gestión de Tecnología de la Información y Telecomunicaciones
Correo remitido el  6 de diciembre de 2018 No. 100209224 – 0990</t>
  </si>
  <si>
    <t>a.vi) Realizar la codificación para la puesta en produciión del proyecto DECOVI Fase II</t>
  </si>
  <si>
    <t xml:space="preserve">a.vi) Formato de información de versión 30001 FT-SI-2180
</t>
  </si>
  <si>
    <t>a. vii) Realizar las pruebas funcionales y la puesta en producción del sistema de información DECOVI Fase II</t>
  </si>
  <si>
    <t>a. vii) Formato de aceptación de pruebas funcionales y salida a producción FT-SI-1851
y Acta de Comité de gestión de Cambios de Tecnología</t>
  </si>
  <si>
    <t>NC-PR 
Subdirección de Gestión de Tecnología de la Información y Telecomunicaciones
Coordinación de Devoluciones y Compensaciones
Correo remitido el  6 de diciembre de 2018 No. 100209224 – 0990</t>
  </si>
  <si>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</si>
  <si>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</si>
  <si>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t>NC-PR 
Jefe Coordinación Devoluciones y Compensaciones</t>
  </si>
  <si>
    <t>b.ii) Puesta en producción adición columna días transcurridos desde la fecha de radicación a la fecha de generación del reporte</t>
  </si>
  <si>
    <t>b.ii) Reporte en producción</t>
  </si>
  <si>
    <t>NC-PR 
Subdirección de Gestión de Tecnología de la Información y Telecomunicaciones.</t>
  </si>
  <si>
    <t>AUDITORIA DE SEGUIMIENTO A PLANES INTEGRADOS DE  MEJORAMIENTO DEL PROCESO DE RECAUDACIÓN ASR2017-007
H1
Período 01/01/2016 al 28/02/2017</t>
  </si>
  <si>
    <t>ASR 2017007</t>
  </si>
  <si>
    <t xml:space="preserve"> 1.3. OCI - AUDITORIA A LA RECEPCIÓN Y CONTROL AL FLUJO DE LA INFORMACIÓN DE RECAUDO. AIR-2015006
Hallazgo No. 3 Debilidad en los controles del informe de Calidad de Recepción de documentos por parte de las EAR
En las visitas realizadas a las Direcciones Seccionales de Impuestos y Aduanas de Bucaramanga y Santa Marta, se pudo establecer que se relacionan en el informe de Calidad de Recepción de documentos por parte de las EAR, las inconsistencias encontradas en la recepción física de los documentos, sin embargo, la forma en que se debe presentar el informe no está estandarizada, el formato no se encuentra publicado en el listado maestro de documentos. Así mismo, se evidenció que la Coordinación de Control a Entidades Recaudadoras no tiene establecidos los controles para garantizar el envío oportuno de este informe por parte de las Direcciones Seccionales; el cual es un insumo para el análisis de los errores más frecuentes por banco a nivel nacional, para la toma de decisiones de las auditorías, capacitaciones a los bancos y mejoramiento de los convenios.
PRUEBA DE AUDITORIA:  
Verificado el  listado maestro de documentos se estableció que el formato de calidad de recepción de documentos por parte de las EAR, no se encuentra publicado.  Adicionalmente  la Coordinación de EAR no ha establecido los lineamientos para la elaboración  y  remisión oportuna de éste por parte de las Direcciones Seccionales, situación que se pudo evidenciar en  visitas realizadas a las Direcciones Seccionales de Bucaramanga y Santa Marta, donde se constató que la primera lo envía trimestralmente y la segunda en forma mensual.
Para el año 2017,  la Subdirección de Recaudo y Cobranzas emitió el Memorando 035 del 7 de febrero de 2017 dirigido a las Direcciones Seccionales, el cual establece en el numeral 1.1.6 que: ".... las dependencias de recaudación de las Direcciones Seccionales, cuando recepcionen los documentos (declaraciones) entregados por las Entidades Autorizadas para Recaudar, revisen todos los formularios identificando aquellos que se radiquen sin el diligenciamiento de la casilla "firma del declarante o de quien lo representa"...reportando esta información mensualmente a esta Subidrección en el formato que se anexa ...." ,  siendo esta función del GIT de Documentación, como lo establece la actividad 13 del Procedimiento PR-RE-0032  quien ejecuta las actividades necesarias para la recepción de los documentos físicos provenientes de las EAR y elabora  el reporte de calidad de información, lo anterior evidencia falta de coherencia entre el memorando y el procedimiento.
 Por lo evidenciado el hallazgo persiste. </t>
  </si>
  <si>
    <t>Falta de comunicación con las Direcciones Seccionales</t>
  </si>
  <si>
    <t xml:space="preserve"> Circular 024 de 27 de septiembre de 2012, modificada que incluya el formato de calidad de recepción en el Procedimiento de Documentación.</t>
  </si>
  <si>
    <t>Circular Modificada</t>
  </si>
  <si>
    <t xml:space="preserve">NC-PR 
1. Subdirección de Gestión de Recursos Fisicos 2. Subdirección de Gestión de Recaudo y Cobranzas- Coordinación Control a Entidades Recaudadoras correo remitido el  6 de diciembre de 2018 No. 100209224 – 0990- Correo remitido 12 de diciembre No. 20181205 100209224 – 0987 </t>
  </si>
  <si>
    <t>1.4. OCI - AUDITORIA A LA RECEPCIÓN Y CONTROL AL FLUJO DE LA INFORMACIÓN DE RECAUDO. AIR-2015006
Hallazgo No. 4 Debilidad en el cálculo de índice de consignación.
En desarrollo de la auditoría y con el fin de realizar la verificación del cálculo del índice de consignación, se realizó el análisis del cálculo de los Bancos: BBVA, Davivienda y Bancolombia, correspondiente a los periodos de marzo y junio, según los soportes enviados por la Coordinación de Control a Entidades Recaudadoras, utilizados para estos periodos. 
Encontrándose debilidad en el control de la aplicación de los factores definidos en la Resolución 8110 del 19 de agosto de 2010 para el cálculo del componente variable del índice de consignación, así: 
1- Para el factor de calidad no se evidencia que se hayan tenido en cuenta las inconsistencias presentadas en la grabación de los documentos por parte de las EAR.
2- Para el factor de oportunidad física no se toma como variable de medición el número de documentos extemporáneos si no los paquetes extemporáneos.
3- Para el factor de oportunidad magnética no se cuenta con las tablas paramétricas actualizadas con el número de días vigente para la entrega de la información por parte de las EAR, lo que genera que se recalcule en forma manual la información enviada por la Subdirección de Gestión de Tecnología de la Información y Telecomunicaciones.  
4-Así mismo, el cálculo del índice de Consignación se realiza en una tabla de Excel la cual no cuenta con ninguna seguridad y no garantiza la trazabilidad del proceso, la tabla de Excel se conforma con información que se solicita a SGTIT y se depuran en forma manual, generándose un riesgo de inexactitud en el cálculo y discrecionalidad en el cálculo de los factores.
PRUEBA DE AUDITORIA: 
Verificados la aplicación de los factores para calcular el índice de consignación de los meses de octubre de 2016 y febrero de 2017 se observó que se incumple con lo establecido  en la actividad 2 del PR-RE-0029  "Cálculo del Indice de Consignación" así: 
1. Para calificar el factor de calidad, no se tienen en cuenta las inconsistencias presentadas en la grabación de los documentos por parte de los EAR por  falta de desarrollos informáticos lo que no permite verificar su calidad de forma eficiente y oportuna; la Coordinación de Control a  EAR, desde el año 2016, viene tomando otros insumos para calificar el parámetro de factor de calidad como son los formatos 300, 350 y SIGA.
2- Para calificar el factor de oportunidad física, no se toma como variable de medición el número de documentos extemporáneos sino los paquetes, esto debido a la falta de desarrollos informáticos para verificar la extemporaneidad documento por documento.
4-El cálculo del índice de consignación se sigue realizando en una tabla de Excel, la cual no cuenta con ninguna seguridad y no garantiza la trazabilidad del proceso. 
Por lo anterior, el hallazgo persiste para las situaciones 1, 2 y 4.</t>
  </si>
  <si>
    <t>Falta de herramientos tecnológica que calcule automátcamente el índice de consignación</t>
  </si>
  <si>
    <t>Modificación Procedimiento PR-RE-0029</t>
  </si>
  <si>
    <t>Procedimiento PR-RE-0029</t>
  </si>
  <si>
    <t xml:space="preserve">NC-PR 
Subdirección de Gestión de Recaudo y Cobranzas - Jefe Coordinación Control a  Entidades Recaudadoras </t>
  </si>
  <si>
    <t>Realizar el Análisis  de requerimientos funcionales para la puesta en producción del Proyecto Índice de Consignación</t>
  </si>
  <si>
    <t xml:space="preserve">Especificaciones funcionales </t>
  </si>
  <si>
    <t>31/04/2018</t>
  </si>
  <si>
    <t xml:space="preserve">NC-PR 
Jefe Coordinación Control a  Entidades Recaudadoras </t>
  </si>
  <si>
    <t xml:space="preserve">1. (01) un Formato de Especificación Funcional Detallada -FT-SI-2007 
2.(01) un Formato de Casos de Uso -  FT-SI-2009
</t>
  </si>
  <si>
    <t>NC-PR 
1. Subdirección de Gestión de Recaudo y Cobranzas-Coordinación Control a Entidades Recaudadoras - 2. Subdirección de Gestión de Tecnología de la Información y Telecomunicaciones</t>
  </si>
  <si>
    <t>Realizar el análisis y diseño para la puesta en producción del Proyecto Índice de Consignación.</t>
  </si>
  <si>
    <t xml:space="preserve">1. (01) un Formato de  Modelo de Diseño -  FT-SI-2003
2. (01) un Formato de Diseño de Base de Datos - FT-SI-2004
</t>
  </si>
  <si>
    <t>Realizar analisis y  diseño cálculo pindice de consignación</t>
  </si>
  <si>
    <t xml:space="preserve">Realizar analisis y  diseño </t>
  </si>
  <si>
    <t>Realizar la codificación para la puesta en producción del Proyecto Índice de Consignacion.</t>
  </si>
  <si>
    <t xml:space="preserve">01) un de Formato Información de Versión 30001 -  FT-SI-2180 </t>
  </si>
  <si>
    <t>Ejecutar las pruebas funcionales y la puesta en producción del Sistema de Información Índice de Consignacion.</t>
  </si>
  <si>
    <t xml:space="preserve">1. (01) un Formato  de Aceptación de Pruebas Funcionales y Salida a Producción  - FT-SI-1851
2. (01) un Acta de Comité de Gestión de  Cambios de Tecnología.
</t>
  </si>
  <si>
    <t>31/06/2022</t>
  </si>
  <si>
    <t>NC-PR 
Subdirección de Gestión de Recaudo y Cobranzas- Coordinación Control a Entidades Recaudadoras/Subdirección de Gestión de Tecnología de la Información y Telecomunicaciones</t>
  </si>
  <si>
    <t xml:space="preserve">1.7. OCI - AUDITORIA A LA RECEPCIÓN Y CONTROL AL FLUJO DE LA INFORMACIÓN DE RECAUDO. AIR-2015006
Hallazgo No.7. Debilidad en la definición del procedimiento PR-RE-0033 Corrección de Inconsistencias de Declaraciones y/o Recibos de Pago.
Analizado el procedimiento PR-RE-033 de Corrección de Inconsistencia, se evidencian las siguientes situaciones:
1. Se detectaron falencias en la descripción de las  actividades del procedimiento PR-RE-033, así: En las Actividades 5, 19 y 30 presentan error en el diagrama de flujo, no hay coherencia en las actividades referenciadas; En la actividad 28 no es coherente el responsable con el grupo que ejecuta la actividad, se indica como responsable la Coordinación de Control Básico de Obligaciones y en la columna dependencias se establece que los GIT de las Direcciones Seccionales son los responsables; En la actividad 17 se indica que el agente de corrección de inconsistencias, proyecta y firma el oficio informando las correcciones realizadas de oficio, se considera que esta situación dificulta el control de la actuación del funcionario por parte del jefe de GIT o de División; En la actividad 29 se describen en el flujograma dos procedimientos que no son referenciados en la descripción de la actividad.
2. No existe un Manual de Corrección de Documentos Inconsistentes y Ajustes de Saldos que sirva de guía para la gestión de los Agentes de Corrección de Inconsistencias de las Direcciones Seccionales y en el Nivel Central para realizar correcciones con el rol excepcional; a pesar que se hace referencia de este manual varias veces en el procedimiento PR-RE-033, este aún no ha sido elaborado.
3. En cuanto a las correcciones por error de banco y procedimiento – Rol Excepcional: 
• No se documentan los controles que efectúa la Jefatura de la Coordinación de Control Básico de Obligaciones, sobre las actividades realizadas por el funcionario autorizado para gestionar las correcciones de inconsistencias por el rol excepcional.
• Se perciben demoras para la corrección de los casos enviados por las Direcciones Seccionales, para corregir con el rol de corrección excepcional. De un total de 32 solicitudes gestionadas entre enero y junio de 2015, se revisó una muestra de 13 solicitudes, que corresponden al 41%, encontrándose que el tiempo promedio para gestionar una solicitud es de 59 días; lo anterior, teniendo en cuenta que las Direcciones Seccionales envían los casos debidamente soportados para realizar la gestión por parte del nivel central.
PRUEBA DE AUDITORIA: 
3) Se tomó como muestra las correcciones de octubre de 2016 y marzo de 2017 (103 correcciones),  remitidas por las direcciones seccionales para ser corregidos por rol excepcional, encontrándose que se siguen presentando demoras en la corrección así, para el mes de octubre de 85 días  y para el mes de marzo en promedio fue de 112 días.
El hallazgo persiste únicamente para la segunda situación del punto 3.
</t>
  </si>
  <si>
    <t>Insuficiencia de capacidad operativa.</t>
  </si>
  <si>
    <t xml:space="preserve">  Generar informe trimestral y dejar registro en el IGR respectivo de la gestion de funcionarios que atienden correccion por rol excepcional indicando casos evacuados y fechas de asignacion y de terminacion determinando promedio de solucion al caso reportado.</t>
  </si>
  <si>
    <t>Informe  trimestral registrado en el IGR</t>
  </si>
  <si>
    <t>NC-PR 
Jefe de la Coordinacion de Administracion de Aplicativos de recaudo y Cobranzas - Funcionarios a cargo de la tarea de rol excepcional</t>
  </si>
  <si>
    <t xml:space="preserve"> 1.9. OCI - AUDITORIA A LA RECEPCIÓN Y CONTROL AL FLUJO DE LA INFORMACIÓN DE RECAUDO. AIR-2015006.
Hallazgo No. 3.  Archivo y medios de conservación de documentos (DIRECCION SECCIONAL DE IMPUESTOS Y ADUANAS DE SANTA MARTA)
En verificaciones efectuadas en el procedimiento de Recepción Entidades autorizadas para Recaudar y proceso de Gestión Documental, se evidenció:
1. No se está realizando el reporte mensual de "Calidad de recepción por parte de las EAR", por consiguiente no existe envío del mismo a la División de Gestión de Recaudación, dentro de los cinco primeros días de cada mes, como lo establece la Circular externa 000024 de 2012.
2. El archivo temporal de Bancos, presenta atrasos en su conformación, evidenciándose la existencia de documentos desde el año 2009 a la fecha (archivo no consecutivo de los mismos), pendientes de clasificar, de acuerdo a las tablas de retención documental y medios de conservación, como lo establece el procedimiento PR-FI-0158.
3. Se evidencia la no utilización del formato 1287, Asignación de carpetas, dentro de los medios de conservación y archivo de documentos.
4. Se evidenció la existencia de documentos sin archivar esparcidos en el espacio de documentación sin la debida seguridad y protección.
5. La muestra preestablecida para el análisis de documentos no fue suministrada físicamente, debido a la dificultad para su búsqueda por el cumulo de información sin archivar, por lo tanto, se tomó una muestra al azar.
PRUEBA DE AUDITORIA:
De acuerdo a inspección documental realizada al GIT de Documentación, se encontró que existen documentos de las EAR de los años 2009 a 2012 que no han sido debidamente archivados, de igual forma se evidenció que se encuentran documentos sin archivar sin seguridad y protección, incumpliendo el Procedimiento PR-FI-0158 "Recepción Entidades Autorizadas para Recaudar"
Por lo anterior el hallazgo persiste para las situaciones 2 y 4</t>
  </si>
  <si>
    <t xml:space="preserve">No se dispone de espacio fisico adecuado para el archivo de los documentos EAR, ni funcionario responsable para realizar esta funciòn de archivo . </t>
  </si>
  <si>
    <t>Adelantar actividades de aseguramiento (capacitación, socialización) del PR-FI-0158 y normas de gestión documental  vigentes.</t>
  </si>
  <si>
    <t>Planilla de asistencia.</t>
  </si>
  <si>
    <t>NC-IASMA-PR 
Director Seccional y Jefe GIT de Documentación de Santa Marta Reformulada el 14 de diciembre correo No. 100209224 – 1013</t>
  </si>
  <si>
    <t>Realizar el inventario de los documento de las EAR de los años 2009 a 2012 pendientes de clasificar, de acuerdo a las tablas de retención documental y medios de conservación, como lo establece el procedimiento PR-FI-0158.q</t>
  </si>
  <si>
    <t>NC-IASMA-PR Director Seccional y Jefe GIT de Documentación de Santa Marta Reformulada el 14 de diciembre correo No. 100209224 – 1013</t>
  </si>
  <si>
    <t>Elaborar y ejecutar  cronograma que garantice el archivo adecuado de los documento de las EAR de los años 2009 a 2012 y enviar informe quincenal a la Subdirección de Gestión de Recursos Físicos y Coordinación de Comunicaciones Oficiales y Control de Registros.</t>
  </si>
  <si>
    <t>Informe mensual</t>
  </si>
  <si>
    <t>Realizar el seguimiento, evaluación, control registro de resultados, por parte de la  Coordinación de Comunicaciones Oficiales y  control de  Registros,  sobre el cumplimiento de los lineamientos y políticas vigentes en materia de gestión documental, en lo referente al archivo de las EAR,  de los años 2009 a 2012.</t>
  </si>
  <si>
    <t>Informe de evaluación y resultados</t>
  </si>
  <si>
    <t>NC-PR 
SGRFISICOS/ Coordinación de Comunicaciones Oficiales y Control de Registros el 14 de diciembre correo No. 100209224 – 1013</t>
  </si>
  <si>
    <t xml:space="preserve"> AUDITORÍA CONTROL INTERNO CONTABLE FUNCIÓN RECAUDADORA. - ACC2018-02
Periodo 01/01/2017 al 31/12/2018
H1</t>
  </si>
  <si>
    <t>ACC 201802</t>
  </si>
  <si>
    <r>
      <t xml:space="preserve">INCONSISTENCIAS EN LAS NOTAS A LOS ESTADOS FINANCIEROS.
</t>
    </r>
    <r>
      <rPr>
        <sz val="12"/>
        <rFont val="Arial"/>
        <family val="2"/>
      </rPr>
      <t xml:space="preserve">Revisadas las notas contables a los estados financieros de la vigencia 2017 y comparadas con los estados financieros (Balance General y Estado de Actividad Financiera, Económica, Social y Ambiental), se observaron las siguientes situaciones:
• Existen $87.37 billones correspondientes a 21 cuentas (Anexo No.1), que no se encuentran reveladas en las notas a los estados financieros, siendo la cuenta más representativa la de “Capital Fiscal Nación” con un saldo de $ 82.87 billones.
• Se presentaron diferencias entre los saldos revelados en las notas a los estados financieros y los saldos del balance en 5 cuentas por valor de $ 693.844 millones. (Anexo No. 2)
• En la revelación de las cuentas “Rentas por cobrar” y “Deudores”, no se menciona: Los traslados por valor de $ 2.8 billones de pesos a la cuenta de orden “Activos Retirados”; la baja de los saldos a diciembre 31 de 2017 reflejados en el aplicativo SIAT por valor de $1.58 billones; como tampoco las cifras dadas de baja de obligaciones que se encontraban dentro del rango de 0 a 3 UVTS y -3 a 0 UVTS por valor de $ 4.241 millones.
• No se observa uniformidad en la presentación de las notas a los estados financieros, en algunas notas se revelan los saldos de las cuentas y en otras los saldos de las cuentas auxiliares.
</t>
    </r>
  </si>
  <si>
    <t xml:space="preserve">Debido a la demora en el procesamiento de la información por parte de la Subdirección de Tecnología de la Información y las Telecomunicaciones para el cierre contable a 31 de diciembre de 2017 y a la insuficiencia en el control y supervisión para la elaboración de las notas a los estados financieros. </t>
  </si>
  <si>
    <t>Realización de Mesas de Trabajo con las diferentes áreas que afecten directa o indirectamente el proceso de generación de la información requerida para la realización del cierre contable.</t>
  </si>
  <si>
    <t>NC-PR 
Subdirección de Gestión de Recaudo y Cobranzas / Subdirección de Gestión de Tecnología de la Información y Telecomunicaciones</t>
  </si>
  <si>
    <t>Elaborar el plan de trabajo que contemple la definición de requerimientos,  con la definición de los recursos necesarios e incluido el cronograma de actividades a ejecutar para mantener el seguimiento y control de las fechas definidas, para la obtención de la información requerida para hacer el cierre contable.</t>
  </si>
  <si>
    <t xml:space="preserve"> AUDITORÍA CONTROL INTERNO CONTABLE FUNCIÓN RECAUDADORA. - ACC2018-02
Periodo 01/01/2017 al 31/12/2018
H2</t>
  </si>
  <si>
    <r>
      <t xml:space="preserve">AUSENCIA DE POLÍTICAS CONTABLES PARA LA DEPURACIÓN DE SALDOS REALIZADOS EN LA VIGENCIA 2017.
</t>
    </r>
    <r>
      <rPr>
        <sz val="12"/>
        <rFont val="Arial"/>
        <family val="2"/>
      </rPr>
      <t>En el mes de diciembre de 2017, la Coordinación de Contabilidad Función Recaudadora realizó depuración contable de las cuentas: Rentas por Cobrar, Deudores, Saldos a Favor y cuenta de orden “Activos Retirados”, sin que se dejaran documentados los criterios y sin que existan políticas contables establecidas por la entidad para la depuración de estas cuentas, encontrando lo siguiente:  
• La Subdirección de Recaudo y Cobranzas remitió un documento a la Coordinación de Contabilidad, en el cual establece la composición de la cartera residente en los aplicativos de cobro con corte a 31 de diciembre de 2017, discriminando las obligaciones en: Inconsistentes ($28.9 billones), prescritas ($3.9 billones) y para el proceso de cobro ($13.4 billones), por valor total de $46.2 billones. Basada en este documento, la Coordinación de Contabilidad realizó el análisis de obligaciones inconsistentes que se encontraban en las cuentas “Rentas por Cobrar” y “Deudores” y trasladó la suma de $ 2.8 billones, que corresponden a 5.207 obligaciones, a la cuenta de Orden Activos Retirados, sin que se dejaran documentados los criterios para retirar de los estados financieros estas cifras, ni las razones para no dar de baja las obligaciones prescritas y la totalidad de las inconsistencias.
• La Coordinación de Contabilidad dio de baja saldos de las cuentas  “Rentas por Cobrar” y “Deudores” de los valores que se encontraban en el rango del 0 a 3 UVTS y -3 a 0 UVTS por valor de $4.241 millones, sin que exista una política contable documentada sobre materialidad o costo beneficio; revisadas las actas de comité de sostenibilidad contable del mes de diciembre de 2017, se encontró que esta propuesta de política fue presentada en tres comités, la cual no fue aprobada por el mismo, debido a que se solicitó el análisis de costo beneficio, el cual a la fecha no ha sido presentado.
• Según lo expresado en la Nota a los Estados Financieros 8-3 , se dieron de baja los saldos por tercero que figuraban en el balance con corte a 31 de octubre de 2017  de la cuenta 2917-01-01 “Anticipo de Impuesto Renta”; de acuerdo a la información remitida a la Oficina de Control Interno, no se evidencia análisis de la información a depurar, ni se identifican los valores que se dieron de baja, ni la cantidad de terceros a que corresponde, de igual forma no se dejaron documentados los criterios que se tuvieron para dar de baja estos valores ni existe una política contable establecida por la Entidad para el saneamiento de esta cuenta.</t>
    </r>
    <r>
      <rPr>
        <b/>
        <sz val="12"/>
        <rFont val="Arial"/>
        <family val="2"/>
      </rPr>
      <t xml:space="preserve">
</t>
    </r>
  </si>
  <si>
    <t>Debido a que no existe un plan de acción documentado donde se incluyan políticas y criterios para la depuración contable, ni el establecimiento de metas, responsables y fechas de terminación de las actividades a desarrollar, que conlleven a una adecuada depuración contable, que evite el desgaste administrativo y la toma de decisiones a última hora para ajustar las cifras de los estados financieros.</t>
  </si>
  <si>
    <t>1. Elaborar Actas que especifiquen los criterios contables de los ajustes realizados.</t>
  </si>
  <si>
    <t>NC-PR 
Coord de Contabilidad función Recaudadora</t>
  </si>
  <si>
    <t xml:space="preserve">
2.Elaborar  soporte detallado de los ajustes realizados de las cuentas : "Rentas por cobrar " y Deudores" (Nit, cuenta y valor).</t>
  </si>
  <si>
    <t>Archivo de ajustes-Notas contables.</t>
  </si>
  <si>
    <t>NC-PR 
Coordinación de Contabiliad Función Recaudadora</t>
  </si>
  <si>
    <t xml:space="preserve">
3. Elaborar políticas contables e institucionales donde se establezcan periodicidades, criterios de depuración contable y materialidad de las cifras, costo beneficio y porcentajes de cartera de dudoso recaudo a deteriorar.</t>
  </si>
  <si>
    <t xml:space="preserve">Políticas contables </t>
  </si>
  <si>
    <t>NC-PR 
Subdirección de Recaudo y cobranzas, adm de aplicativos, coord. De cobranzas y Coord. De contabilidad función Recaudadora</t>
  </si>
  <si>
    <t xml:space="preserve"> AUDITORÍA CONTROL INTERNO CONTABLE FUNCIÓN RECAUDADORA. - ACC2018-02
Periodo 01/01/2017 al 31/12/2018
H3</t>
  </si>
  <si>
    <r>
      <t xml:space="preserve">INADECUADA CONCILIACIÓN DE LA CUENTA FONDOS EN TRÁNSITO:
</t>
    </r>
    <r>
      <rPr>
        <sz val="12"/>
        <rFont val="Arial"/>
        <family val="2"/>
      </rPr>
      <t>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t>
    </r>
    <r>
      <rPr>
        <b/>
        <sz val="12"/>
        <rFont val="Arial"/>
        <family val="2"/>
      </rPr>
      <t xml:space="preserve">
</t>
    </r>
  </si>
  <si>
    <t>Debido a que no se tiene un inventario mensual de documentos que ingresan por la red bancaria y a los continuos reprocesos de la obligación financiera que producen notas contables automáticas</t>
  </si>
  <si>
    <t>Requerir mediante PST, la relacion de pagos (recibos oficiales de pago y declaraciones con pago) efectuados en el período y que incluya entre las variables el número de documento, NIT, concepto, período, valor, fecha de presentación.</t>
  </si>
  <si>
    <t xml:space="preserve">Informes mensuales </t>
  </si>
  <si>
    <t>NC-PR 
Coordinación Control Entidades Recaudadoras/ Subdirección de Gestión de Tecnología de Información y Telecomunicaciones</t>
  </si>
  <si>
    <t>Procesar la información solicitada mediante PST.</t>
  </si>
  <si>
    <t>NC-PR Subdirección de Gestión de Tecnología de la Información y Telecomunicaciones</t>
  </si>
  <si>
    <t>Efectuar el análisis de la cantidad de recibos de pago electrónico frente a lo reportado en el formato 1188.</t>
  </si>
  <si>
    <t>NC-PR Coordinación Control Entidades Recaudadoras</t>
  </si>
  <si>
    <t xml:space="preserve">Efectuar la conciliación aleatoria de por lo menos cinco bancos para establecer la completitud de la información generada por la STIT vs la información registrada en la contabilidad. </t>
  </si>
  <si>
    <t>NC-PR Coordinación Contabilidad Función Recaudadora</t>
  </si>
  <si>
    <t xml:space="preserve"> AUDITORÍA CONTROL INTERNO CONTABLE FUNCIÓN RECAUDADORA. - ACC2018-02
Periodo 01/01/2017 al 31/12/2018
H4</t>
  </si>
  <si>
    <t>ACC2018-02</t>
  </si>
  <si>
    <r>
      <t xml:space="preserve">DEFICIENCIAS EN LA PUBLICACIÓN DE LOS ESTADOS FINANCIEROS. (D)
</t>
    </r>
    <r>
      <rPr>
        <sz val="12"/>
        <rFont val="Arial"/>
        <family val="2"/>
      </rPr>
      <t>En la vigencia 2017 no se publicaron los Estados Financieros de la Función Recaudadora en la página Web de la Entidad.</t>
    </r>
  </si>
  <si>
    <t>Debido a la ausencia de controles que garanticen la publicación de los mismos.</t>
  </si>
  <si>
    <t xml:space="preserve">
Publicar los estados financieros DIAN-Función Recaudadora dentro las oportunidades debidas.
</t>
  </si>
  <si>
    <t>Certificación  de publicación</t>
  </si>
  <si>
    <t>NC-PR Subdirección de Recaudo y Cobranzas</t>
  </si>
  <si>
    <t xml:space="preserve"> AUDITORÍA CONTROL INTERNO CONTABLE FUNCIÓN RECAUDADORA. - ACC2018-02
Periodo 01/01/2017 al 31/12/2018
H6</t>
  </si>
  <si>
    <r>
      <rPr>
        <b/>
        <sz val="12"/>
        <rFont val="Arial"/>
        <family val="2"/>
      </rPr>
      <t>DEFICIENCIA EN LA BAJA DE SALDOS DEL APLICATIVO SIAT</t>
    </r>
    <r>
      <rPr>
        <sz val="12"/>
        <rFont val="Arial"/>
        <family val="2"/>
      </rPr>
      <t xml:space="preserve"> 
En el mes de diciembre de 2017 se dieron de baja los saldos existentes en el aplicativo SIAT de las cuentas: Rentas por Cobrar, Deudores, Cuentas por Pagar, Otros Pasivos y Deudoras de Control por valor de $6 billones de pesos,  depuración que se venía realizando desde el año 2014, sin embargo al verificar los soportes de esta baja de saldos, se observa que se tienen soportes de las cuentas rentas por cobrar, deudores y de la cuenta Deudoras de Control por valor $1.5 billones, la diferencia es decir, $4.5 billones no está soportada en ningún documento técnico que justifique su baja.
Por otra parte, en visita realizada a la Dirección Seccional de Grandes Contribuyentes, se encontró que 32 obligaciones que suman $2.282 millones, que fueron normalizadas por el GIT de Normalización de Saldos y que corresponden al último trimestre del año 2017, no han ingresado al aplicativo Cuenta Corriente Contribuyente el cual tiene interface con contabilidad, generando incertidumbre si estos saldos fueron dados de baja por parte de la Coordinación de Contabilidad. No se observa una instrucción clara por parte de la Subdirección de Gestión de Recaudo y Cobranzas donde se identifique que va a pasar con la normalización de saldos de la cuenta corriente contribuyente si ya el aplicativo SIAT se cerró y como afectarían estos saldos a la contabilidad.
</t>
    </r>
  </si>
  <si>
    <t>Debido a que no existe un plan de acción documentado donde se incluyan políticas y criterios para la depuración contable, el establecimiento de metas, responsables y fechas de terminación de las actividades a desarrollar, que conlleven a un adecuado saneamiento contable, que evite el desgaste administrativo y la toma de decisiones a última hora para depurar cifras de los estados financieros.</t>
  </si>
  <si>
    <t xml:space="preserve">1.  Elaborar soporte detallado de los ajustes realizados (cuenta y valor).
</t>
  </si>
  <si>
    <t xml:space="preserve">Archivo de ajustes </t>
  </si>
  <si>
    <t>NC-PR Coordinación de Contabilidad Función Recaudadora</t>
  </si>
  <si>
    <t xml:space="preserve">2. Elevar solicitud a administración de aplicativos y tecnología para que las resoluciones de normalización 2005 y anteriores no hagan afectaciones contables. </t>
  </si>
  <si>
    <t>Solicitud escrita</t>
  </si>
  <si>
    <t xml:space="preserve">Realizar verificacion semestral de la no afectación contable de las resoluciones de normalizacion 2005 y anteriores </t>
  </si>
  <si>
    <t>31/07//2018</t>
  </si>
  <si>
    <t xml:space="preserve"> AUDITORÍA CONTROL INTERNO CONTABLE FUNCIÓN RECAUDADORA. - ACC2018-02
Periodo 01/01/2017 al 31/12/2018
H5</t>
  </si>
  <si>
    <r>
      <t xml:space="preserve">DEFICIENCIAS EN LOS CONTROLES PARA EL MANEJO DEL FONDO ROTATORIO DE DEVOLUCIONES EN LA DIRECCIÓN SECCIONAL DE IMPUESTOS DE BOGOTÁ. (D)
</t>
    </r>
    <r>
      <rPr>
        <sz val="12"/>
        <rFont val="Arial"/>
        <family val="2"/>
      </rPr>
      <t xml:space="preserve">En la Dirección Seccional de Impuestos de Bogotá, en el mes de diciembre de 2017, producto de la conciliación bancaria realizada por la Coordinación de Contabilidad de Recaudación, se detectaron pagos dobles por devolución de impuestos, por valor de $ 389 millones, de los cuales se encuentran pendientes por devolver por parte de los contribuyentes $ 22.4 millones; como consecuencia de este hecho, en el mes de febrero de 2018, la Coordinación de Contabilidad realizó visita de supervisión a la Dirección Seccional y remitió el informe respectivo a la Subdirección de Gestión de Control Disciplinario Interno. 
De acuerdo al hecho evidenciado, la oficina de Control Interno realizó arqueo y verificación de controles al Fondo Rotatorio de Devoluciones en el mes de marzo de 2018 encontrando las siguientes deficiencias de control:
• Solamente un funcionario maneja el mecanismo digital de seguridad token para el cargue, autorización, y pago de las Resoluciones de Devolución.
• En la Resolución 4681 del 25 de septiembre de 2017, por medio de la cual se designaron las funcionarias para el manejo de la cuenta bancaria del fondo rotatorio de devoluciones, se asignaron funciones sin tener acceso a los aplicativos “CIN 20 y SIE de Devoluciones” lo cual imposibilita el desarrollo de las mismas.
• Se evidenció que la función de pago de las devoluciones la realiza una funcionaria que no estaba designada por resolución que la comisionara para el efecto, exponiendo los recursos de la entidad administrados por dicha funcionaria a que no se contara con la cobertura de la póliza de seguros que respaldan estos bienes por la falta de competencia de la funcionaria que ejercía dicha labor, lo anterior generando una presunta incidencia disciplinaria.
• No se encontró resolución por medio de la cual se designó a la funcionaria que reemplazó a la responsable del fondo rotatorio de devoluciones, en el mes de diciembre de 2017 por situación administrativa de la titular.
Adicionalmente el doble pago de devoluciones, no está contemplado como riesgo en la matriz de riesgos del subproceso de devoluciones, por la cual no existe valoración del mismo ni se han definido los controles efectivos que protejan los recursos públicos que se puedan ver comprometidos. A la fecha de la auditoría el jefe de División de Gestión de Recaudo de la Dirección Seccional de Impuestos de Bogotá, envió el formato FT-IC-2097 para evidenciar la materialización de un nuevo riesgo.
</t>
    </r>
  </si>
  <si>
    <t>Incumplimiento del procedimiento en cuanto las dos firmas en la cuenta del Fondo Rotatorio</t>
  </si>
  <si>
    <t xml:space="preserve">1. Implementar  las dos firmas para realizar las transferencias para el pago de las resoluciones de devoluciones en la Seccional Bogotá. 
</t>
  </si>
  <si>
    <t>Documento que evidencie las dos firmas</t>
  </si>
  <si>
    <t>IBOG-PR Dirección Seccional Bogotá</t>
  </si>
  <si>
    <t>Inexistencia de una matriz de riesgos para el procedimiento de Pago de Devoluciones</t>
  </si>
  <si>
    <t>2. Establecer  la matriz de riesgos para el procedimiento PR-RE-0133  o  Adicionar los riegos en la matriz de riesgo del Subproceso de Devoluciones.</t>
  </si>
  <si>
    <t xml:space="preserve">Matriz </t>
  </si>
  <si>
    <t>NC-IBOG-PR Coordinación de Contabilidad Función Recaudadora y Coordinación de Devoluciones</t>
  </si>
  <si>
    <t>Caso fortuito que generó la falla de un control.</t>
  </si>
  <si>
    <t>3. Verificar aleatoria y mensualmente que el libro del Fondo Rotatorio de Devoluciones, este actualizado en tiempo real y comprobar aleatoriamente las transferencias realizadas</t>
  </si>
  <si>
    <t>Documento con el resultado de la verificación</t>
  </si>
  <si>
    <t>IBOG-PR Jefe División de Gestión de Recaudo</t>
  </si>
  <si>
    <t>4. Llevar un registro diario de todas las resoluciones trasmitidas al banco (descargado de la página web del Banco)</t>
  </si>
  <si>
    <t>IBOG-PR Jefe División de Gestión de Recaudo- Funcionario aprobador del Fondo Rotatorio</t>
  </si>
  <si>
    <t>5.  Verificar antes de cada pago, que las resoluciones incluidas en el archivo que se va a cargar no han sido pagadas anteriormente.</t>
  </si>
  <si>
    <t>Un archivo en Excel para cada día en que se realicen pagos, donde se evidencie la verificación realizada.</t>
  </si>
  <si>
    <t>6.  Verificar aleatoria y mensualmente la consistencia de la Conciliación Bancaria.</t>
  </si>
  <si>
    <t>IBOG-PR Jefe División de Gestión de Recaudo- Jefe del JIT Contable</t>
  </si>
  <si>
    <t>20 Aud Vig  2011 Reg Imptos Bta y Grandes
(Recaudadora)
AEF - Seguimiento PM 2014</t>
  </si>
  <si>
    <t>19 04 001</t>
  </si>
  <si>
    <t>Proceso de Contingencia: En la Seccional de Grandes Contribuyentes, se encontró que no se encuentran debidamente registrados en el aplicativo GESTOR 938 actos de fiscalización y liquidación para las vigencias comprendidas entre el 2009,2010 y 2011. Adicionalmente, se presenta incertidumbre acerca del total de actos generados por contingencia en la Seccional Bogotá, toda vez que realizadas las verificaciones en el sistema gestor de las contingencias relacionadas en libro radicador suministrado a la comisión, se estableció que de la muestra seleccionada un 80% no figuran en el sistema. Aunado a lo anterior, en la Dirección Seccional Bogotá el libro radicador que se lleva para el registro de las contingencias, presenta espacios en blanco relacionados con las fechas, números de expedientes, tachones y enmendaduras, que no generan confianza acerca del registro de esta información.</t>
  </si>
  <si>
    <t>Pendiente de ingreso de actos generados por contingencia al aplicativo GESTOR.</t>
  </si>
  <si>
    <t>Instruir  a  las Direcciones Seccionales sobre  la inclusión de las contingencias correspondientes a los impuestos iimplementados  en el aplicativo GESTOR, para  remiitr a la Subdirección de Gestión de Fiscaliziación Tributaria,  el reporte de  cargue en el sistema y  establecer la posible solución para su inclusión.</t>
  </si>
  <si>
    <t>Oficiar a los Directores Seccionales (34) y Divisiones de Fiscalización (35) y de liquidación (34) con componente tributario a nivel nacional para que proceden al cargue de las contingencias correspondientes a los impuestos implementados en el sistema, y  diligenciar el resultado en el  respectivo formato.</t>
  </si>
  <si>
    <t xml:space="preserve">Oficios a las Direcciones Seccionalesy Divisiones de Fiscaliziación y de Liquidación </t>
  </si>
  <si>
    <t>NC-PFL 
 Coordinación de Proyectos Especiales  de la Subdirección de Gestión de Fiscalización Tributaria.
REFORMULADA 
30/09/2017</t>
  </si>
  <si>
    <t xml:space="preserve">
Remitir a la Subdirección de Gestión de Fiscalizaicón Tributaria, el informe del resultado del cargue de los actos administrativos en el sistema, indicando su inclusión y en caso contrario la causal.</t>
  </si>
  <si>
    <t xml:space="preserve">Informe de reporte de cargue de contingencias.
</t>
  </si>
  <si>
    <t>NC-PFL 
Direcciones Seccionales con reporte de contingencias Gestor.
REFORMULADO
30/09/2017
30/03/2018
30/09/2018</t>
  </si>
  <si>
    <t>Analizar las causales de no inclusión en el sistema reportadas por las Direcciones Seccionales en el "Informe de reporte de cargue de contingencias", a fin de determinar si la inclusión requiere de algún ajuste o solicitud de nuevo desarrollo en el sistema.</t>
  </si>
  <si>
    <t xml:space="preserve">Informe consolidado </t>
  </si>
  <si>
    <t>NC-PFL 
Coordinación de Proyectos Especiales  de la Subdirección de Gestión de Fiscalización Tributaria.
REFORMULADO
30/03/2018</t>
  </si>
  <si>
    <t>Solicitar a la Subdirección de Gestión de Tecnología de Información y Telecomunicaciones los desarrollos necesarios que permitan la inclusión en el sistema, de las contingencias reportadas.</t>
  </si>
  <si>
    <t>Especificaciones funcionales</t>
  </si>
  <si>
    <t>NC-PFL 
Coordinación de Proyectos Especiales  de la Subdirección de Gestión de Fiscalización Tributaria.
REFORMULADO
30/032018</t>
  </si>
  <si>
    <t>solicitudes tramitadas al PST</t>
  </si>
  <si>
    <t>NC-PFL 
Coordinación de Proyectos Especiales  de la Subdirección de Gestión de Fiscalización Tributaria.
REFORMULADO
30/03/2018
30/09/2018</t>
  </si>
  <si>
    <t>Hacer seguimiento de la inclusión de las contingencias reportadas por las direcciones seccionales, una vez implementados los ajustes en el sistema, priorizando la inclusión de los actos que afectan la obligación financiera del contribuyente.</t>
  </si>
  <si>
    <t>NC-PFL 
Coordinación de Proyectos Especiales  de la Subdirección de Gestión de Fiscalización Tributaria.
REFORMULADO
30/03/2018</t>
  </si>
  <si>
    <t>Hacer seguimiento sobre las incidencias reportadas a través del PST por las direcciones seccionales y que tienen que ser solucionadas por la Subdirección de Gestión de Tecnología de Información y Telecomunicaciones.</t>
  </si>
  <si>
    <t>2 Aud Función recaudadora Vig  2014</t>
  </si>
  <si>
    <t xml:space="preserve">Hallazgo No. 2. Gestión Documental de los Expedientes
En las Direcciones Seccionales de Impuestos de Barranquilla, Cúcuta, Bogotá y Medellín se evidenciaron debilidades en la gestión documental de los expedientes, inobservando lineamientos internos y normas archivísticas de carácter general. 
(Ver detalle en el informe)
</t>
  </si>
  <si>
    <t>Deficiencias en los mecanismos de control y de supervisión
No se evidencia estandarización en los procesos de archivo de los documentos</t>
  </si>
  <si>
    <t>Realizar   una (1) visita de revisión aleatoria a las Direcciones Seccionales de Impuestos Barranquilla, Cúcuta, Bogotá y Medellín,  por parte de la Coordinación de Comunicaciones de la Subdirección de Gestión de Recursos Físicos y elaborar informe</t>
  </si>
  <si>
    <t>Revisión aleatoria al cumplimiento de las normas de gestión documental respecto al archivo de expedientes, frente a las acciones de organización de carpetas con el cumplimiento de las normas de archivo documental.</t>
  </si>
  <si>
    <t>Informe por visita</t>
  </si>
  <si>
    <t>NC-PFL 
SGRF/Coordinación de Comunicaciones Oficiales y de Control de Registros.
REFORMULADO INFORME FINAL VIG 2015</t>
  </si>
  <si>
    <t>Realizar una (1)  visita de Evaluación y seguimiento a las recomendaciones realizadas y elaborar  informe</t>
  </si>
  <si>
    <t>Revisión al cumplimiento de las recomendaciones producto de la actividad 1.</t>
  </si>
  <si>
    <t>25 Aud Funcion Pagadora y Recaudadora Vig  2015</t>
  </si>
  <si>
    <t>Hallazgo No. 25  Programas de Fiscalización
"Como resultado del proceso de evaluación y seguimiento realizado a los UAP Bogotá, se evidenció que la DIAN durante las vigencias 2012 a 2015, no adelantó programas de Fiscalización, tendientes a la verificación del cumplimiento de las obligaciones a cargo de los UAP, consignadas en el Estatuto Aduanero Nacional (...)
(...) De un total de 9.926 registros manuales, realizados en el sistema informático Aduanero en el año 2015 a dichos usuarios; por casos de contingencia, fallas del sistema o de los servicios informáticos electrónicos; respecto de los cuales se aprobaron trámites manuales(...)</t>
  </si>
  <si>
    <t>Las anteriores situaciones reflejan debilidades de gestión, control y seguimiento a los UAP para asegurar el efectivo cumplimiento de las obligaciones aduaneras a su cargo, lo cual genera pagos extemporáneos, libre albedrio por parte de estos usuarios en el cumplimiento de sus obligaciones y ausencia de la DIAN, como autoridad aduanera para establecer la ocurrencia de hechos generadores de obligaciones no declaradas y/o inobservancia de los procedimientos aduaneros.</t>
  </si>
  <si>
    <t>Elaborar una Propuesta de Programa de Fiscalización a los UAP´s para verificación de cumplimiento de obligaciones, y, solicitar su viabilidad y seleccionados al Comité Técnico de Programas y Campañas de Control, para su ejecución a nivel nacional.</t>
  </si>
  <si>
    <t xml:space="preserve">Determinar los usuarios a verificar, dependiendo del perfilamiento de riesgo; con base en este listado de UAP´s, seleccionar operaciones de Comercio Exterior, que conlleven un posible incumplimiento de la normatividad. Y establecer los criterios para la elaboración de la propuesta de Programa  y consecuentemente oficiar ésta propuesta a la Subdirección Gestión de Fiscalización Aduanera.                                                                                                    </t>
  </si>
  <si>
    <t xml:space="preserve">Propuesta de Programa de Fiscalización que incluye Listado UAP´s. </t>
  </si>
  <si>
    <t xml:space="preserve">ABOG-PFL 
Director Seccional de Aduanas de Bogota (Jefe División Gestión de Fiscalización - Jefe GIT Investigaciones Aduaneras I y Jefe GIT Investigaciones II.) </t>
  </si>
  <si>
    <t>Revisar la propuesta de Programa Control a UAP´s y analizar la viabilidad de su ejecución a Nivel Nacional y dar el trámite respectivo ante el  Comité Técnico de Programas y Campañas de Control.</t>
  </si>
  <si>
    <t>Propuesta de Programa de Fiscalización a Nivel Nacional</t>
  </si>
  <si>
    <t xml:space="preserve">ABOG-PFL 
Subdirección de Gestión de Fiscalización Aduanera. </t>
  </si>
  <si>
    <t>5 Aud DS ADUANAS, Ipiales, Cartagena, Cucuta, Bogotá, B/ventura, Cali, Urabá Vig P.Semestre 2015</t>
  </si>
  <si>
    <t>19 04 005</t>
  </si>
  <si>
    <t>Hallazgo No. 05: Notificaciones por estado (Bogotá y Cartagena)
Con base en la muestra evaluada en Bogotá, se evidencio que en las notificaciones de estado de los siguientes consecutivos se presentaron situaciones como: inicio y fijación de la notificación con anterioridad a la terminación del  acta de aprehensión (…)
En la Dirección Seccional de Aduanas de Cartagena, se presentaron en las notificaciones de estado de los siguientes casos:
En la Dirección Seccional de Aduanas de Cartagena, se presentaron en las notificaciones de estado de los siguientes casos:
Las notificaciones por estado de las Actas de Aprehensión (…) fueron notificadas por Estado nueve, diecisiete y siete días respectivamente, después de proferido el acto</t>
  </si>
  <si>
    <t>Falta de seguimiento y control al proceso de fiscalización, pudiendo ocasionar el vencimiento de términos y por ende afecta la definición de situación jurídica de mercancías lo que conlleva a que se tenga que iniciar nuevamente el proceso</t>
  </si>
  <si>
    <t>Capacitacion a funcionarios aprehensores</t>
  </si>
  <si>
    <t xml:space="preserve">Realizar  capacitación a los funcionarios aprehensores a fin de garantizar el estricto cumplimiento del procedimiento de aprehensión de mercancías.
</t>
  </si>
  <si>
    <t xml:space="preserve">Capacitacion </t>
  </si>
  <si>
    <t>ACAR-ABOG-PFL 
DSA - BOGOTA / JEFE DIVISION DE GESTION DE FISCALIZACION Y JEFES UNIDADES APREHENSORAS.
REFORMULADO 
30/04/2016 ACTIVIDAD 1</t>
  </si>
  <si>
    <t>Obligatoriedad en el diligenciamiento de la Lista de Chequeo validada para el procedimiento de Aprehensión de Mercancías.</t>
  </si>
  <si>
    <t>Expedir un Memorando reiterando a los Jefes de las Unidades Aprehensoras el diligenciamiento y control de la lista de chequeo implementada desde el año 2013 para el procedimiento de aprehension de mercancias.</t>
  </si>
  <si>
    <t xml:space="preserve">La nueva normatividad es muy precisa en cuanto a los términos por lo cual estamos actuando de conformidad con esos lineamientos y así aplicarlos rigurosamente. </t>
  </si>
  <si>
    <t xml:space="preserve">Notificación en debida forma cumpliendo los términos.  Capacitación para las unidades aprehesoras </t>
  </si>
  <si>
    <t>Término de Notificación y desarrollo de las diligencias.ACTA DE CAPACITACION, LISTADO DE ASISTENCIA</t>
  </si>
  <si>
    <t xml:space="preserve">ACAR-ABOG-PFL  
DS ADUANAS CARTAGENA
Fiscalización Aduanera y Git. Documentación. </t>
  </si>
  <si>
    <t>Desde el Nivel Central hay modificaciones al convenio con las Almacenadoras encargadas de recepcionar la mercancía y de los movimientos de las mismas, situación que hace mas ágil los tiempos de las actuaciones y se minimizan los términos de entrega de la mercancía..</t>
  </si>
  <si>
    <t>Agilización del proceso de recepción de mercancías y elaboración del DIIAM.</t>
  </si>
  <si>
    <t>Ingreso de Mercancías a bodega.</t>
  </si>
  <si>
    <t xml:space="preserve">ACAR-ABOG-PFL 
DS. ADUANAS CARTAGENA. División Fiscalización y Git. Comercial </t>
  </si>
  <si>
    <t xml:space="preserve">Diligenciar formatos que permitan establecer la trazabilidad de la actuación para distinguir los tiempos de las actuaciones. </t>
  </si>
  <si>
    <t>Implementación del formato control a tiempos de la actuación.</t>
  </si>
  <si>
    <t>Control a tiempos de procedimientos</t>
  </si>
  <si>
    <t>ACAR-ABOG-PFL 
DS ADUANAS CARTAGENA División Gestión Fiscalización.</t>
  </si>
  <si>
    <t>CAPACITAR A LAS UNIDADES APREHENSORAS</t>
  </si>
  <si>
    <t>CAPACITAR A LAS UNIDADES APREHENSORAS EN EL NUEVO CONVENIO, LOS TIEMPOS, TIPOS DE NOTIFICACION, PROCEDMIENTOS SEGÚN LA ACCION DE MEJORA 1, DEL HALLAZGO 2. (ACTIVIDAD APOYADA CON LA DiIVISION JURIDICA Y GIT DOCUMENTACION</t>
  </si>
  <si>
    <t xml:space="preserve">CAPACITACION </t>
  </si>
  <si>
    <t>ACAR-ABOG-PFL 
DS ADUANAS CARTAGENA GIT GRUPOS APREHENSORES. ASESORES DESPACHO DIVISION.</t>
  </si>
  <si>
    <t>3 Aud Devoluciones DS. Imp Bogotá  Vig 2012 a 30/06/2016</t>
  </si>
  <si>
    <t>Hallazgo No. 3 Terceros Omisos — Declaraciones IVA
(…) la DIAN, con el fin de comprobar si los valores relacionados como descontables para el periodo objeto de solicitud de devolución, solo efectuó autos de verificación o cruce de información (…) no a todos los relacionados como omisos. (…)</t>
  </si>
  <si>
    <t>(…) falta de seguimiento y control a los terceros calificados como omisos</t>
  </si>
  <si>
    <r>
      <t>Investigar a los terceros omisos que se encontraron en el expediente</t>
    </r>
    <r>
      <rPr>
        <b/>
        <sz val="12"/>
        <rFont val="Arial"/>
        <family val="2"/>
      </rPr>
      <t xml:space="preserve"> objeto</t>
    </r>
    <r>
      <rPr>
        <sz val="12"/>
        <rFont val="Arial"/>
        <family val="2"/>
      </rPr>
      <t xml:space="preserve"> del  hallazgo</t>
    </r>
  </si>
  <si>
    <t>Abrir investigación a los terceros omisos detectados en el expediente objeto  del hallazgo que son de la jurisdicción de ésta dirección seccional.</t>
  </si>
  <si>
    <t>auto de apertura</t>
  </si>
  <si>
    <t>IBOG-PFL 
División de Gestión de Fiscalización Personas Jurídicas de la DSIB.</t>
  </si>
  <si>
    <t>Informar a las direcciones seccionales respectivas sobre los demás terceros omisos, en relación con el expediente objeto del hallazgo.</t>
  </si>
  <si>
    <t>Oficio o correo electrónico</t>
  </si>
  <si>
    <t>Solicitar a la Dirección Seccional de Impuestos de Villavicencio un informe sobre la apertura de investigación en relación  con los omisos remitidos por la Dirección Seccional de Impuestos de Bogotá</t>
  </si>
  <si>
    <t>IBOG-PFL 
Subdirección de Gestión de Fiscalización Tributaria de la DSIB.
REFORMULADO
30/09/2017</t>
  </si>
  <si>
    <t>Impartir Lineamientos con el fin de que los funcionarios de las áreas de Fiscalización den cumplimiento al procedimientos PR-FL-0220, en la parte correspondiente a Terceros Omisos</t>
  </si>
  <si>
    <t>Elaborar Memorando con los lineamientos en relación con la investigación de terceros omisos y socializarlo.</t>
  </si>
  <si>
    <t>Memorando y una jornada de socialización en cada una de las Diivisiones</t>
  </si>
  <si>
    <t>IBOG-PFL 
División de Gestión de Fiscalización Personas Jurídicas.       División de Gestión de Fiscalización Personas Naturales de la DSIB.</t>
  </si>
  <si>
    <t xml:space="preserve">Revisar  mensualmente en cada una de las Divisiones (6  revisiones por cada División) y de manera aleatoria el cumplimiento de los lineamientos impartidos 
</t>
  </si>
  <si>
    <t>IBOG-PFL 
División de Gestión de Fiscalización Personas Jurídicas.       División de Gestión de Fiscalización Personas Naturales de la DSIB.
REFORMULADO
30/09/2017</t>
  </si>
  <si>
    <t>5 Aud Devoluciones DS. Imp Bogotá  Vig 2012 a 30/06/2016</t>
  </si>
  <si>
    <t>Hallazgo No. 5 Deudor Solidario (D) 
 (…) no se pueda vincular al deudor solidario lo que incrementa el riesgo de pérdida de recursos económicos ineficacia de las actuaciones institucionales y puede incidir en que se produzcan fallos desfavorables por violación del debido proceso.
(…) tardanza en la notificación del requerimiento especial y la liquidación oficial como actos administrativos que fundamentan la  responsabilidad solidaria del garante, causando que la compañía de seguros perdiera la calidad de responsable solidario y siendo desvinculado por la misma entidad del cobro de esta devolución improcedente.</t>
  </si>
  <si>
    <t>(…)deficiencias en la falta de coordinación de los procedimientos y procesos en las actuaciones que se deben ser notificadas o comunicadas y a falta de oportunidad</t>
  </si>
  <si>
    <t>Verificar que se esté dando  cumplimiento al inciso 2do. Del Artículo 860 del Estatuto Tributario - Corrección voluntaria de la Declaración o Notificacaicón del Requerimiento Especial dentro de los dos (2) años de la vigencia de la garantia.</t>
  </si>
  <si>
    <t xml:space="preserve">Revisar  mensualmente y de manera aleatoria que las investigaciones adelantadas por el programa DG, se realicen dentro de los dos años de vigencia de la Garantía.  </t>
  </si>
  <si>
    <t>IBOG-PFL 
División de Gestión de Fiscalización Personas Jurídicas.
REFORMULADO
30/09/2017</t>
  </si>
  <si>
    <t>3 Aud Devoluciones DS. Imp Grandes Contribuyentes  Vig 2012 a 30/06/2016</t>
  </si>
  <si>
    <t xml:space="preserve">
Hallazgo No. 3 Planes de Auditoria
Revisados los expedientes No. DI 2013 2016 0037 y DI 2014 2015 3140 a los que se adelantó investigación y correspondientes a renta, de los periodos 2013-1 y 2014-1, donde por Resoluciones No. 62829000515797 y 6289000457061 de fecha 16 de marzo de 2016 y 17 de diciembre de 2015 se devolvió $4.159.6 millones y $36.910.3 millones respectivamente, se evidenció que los planes de auditoria que reposan dentro de cada uno de los expedientes, no contienen las actividades a desarrollar.
(…) en los expedientes citados, en los cuales no se diligenció el plan de auditoria que, como bien lo establece el sistema de gestión de calidad en el numeral 6 de la caracterización del proceso (…)
(…) los planes no contienen las actividades que permitieran establecer los aspectos técnicos sobre los cuales se iban a centrar las investigaciones. 
</t>
  </si>
  <si>
    <t>(…)  deficiencias en la aplicación de procedimientos del Sistema de Gestión de Calidad y del proceso de fiscalización, (…)</t>
  </si>
  <si>
    <t xml:space="preserve">1. Capacitar a los funcionarios al interior de la División sobre el diligenciamiento del  FORMATO 1814 PLAN DE AUDITORIA, con énfasis en el nivel de detalle de las actividades a desarrollar frente al caso concreto y el tipo de impuesto.
DSIGC
</t>
  </si>
  <si>
    <t>1. Adelantar en la División de Gestión de Fiscalización una actividad de capacitación  y retroalimentación sobre las actividades minimas a plasmar al momento de elaborar el plan de auditoría, de forma tal que quede claro, en cada clase de impuesto (Renta, CREE, VENTAS), teniendo en cuenta el sector económico al que pertenezca el contribuyente, cuales son los aspectos sobre los que se va a auditar.</t>
  </si>
  <si>
    <t>Jornada de capacitación para auditores, revisores y jefes de GIT</t>
  </si>
  <si>
    <t>IGRA-PFL 
Jefe de División de Gestión de Fiscalización</t>
  </si>
  <si>
    <t>2. Realizar mensualmente revisión de los expedientes con el fin de determinar si el Plan de Auditoría fue diligenciado conforme a los requisitos establecidos, dejando evidencia en un documento de verificación.</t>
  </si>
  <si>
    <t>Documento que certifica el resultado de la revisión</t>
  </si>
  <si>
    <t>IGRA-PFL 
Jefe de División de Gestión de Fiscalización / Jefes Grupos Internos de Trabajo de Fiscalización</t>
  </si>
  <si>
    <t>5 Aud Devoluciones DS. Imp Grandes Contribuyentes  Vig 2012 a 30/06/2016</t>
  </si>
  <si>
    <t xml:space="preserve">Hallazgo No. 5 Sanción por Improcedencia
(…) a la fecha, el contribuyente no ha cancelado el 50% de los intereses de mora ($14.2 millones), ni la DIAN imputó pliego de cargo para adelantar el cobro de los intereses, correspondiente a la sanción por solicitud de devolución improcedente, dentro de los dos años siguientes a la declaración de corrección; término que prescribió el 25 de agosto de 2016. Así mismo no ha vinculado a la aseguradora
</t>
  </si>
  <si>
    <t>Falta de seguimiento</t>
  </si>
  <si>
    <t xml:space="preserve">Revisar mensualmente  las correcciones de los expedientes PD y DG.
</t>
  </si>
  <si>
    <t xml:space="preserve">Revisar mensualmente los expedientes de los programas PD y DG que se archivaron con GESTIÓN, a fin de verificar la apertura del expediente IX SANCION POR DEVOLUCION IMPROCEDENTE 
</t>
  </si>
  <si>
    <t>IGRA-PFL 
Jefe Grupo Interno de Trabajo Auditoria Especializada de Devoluciones</t>
  </si>
  <si>
    <t xml:space="preserve">Realizar mensualmente revisión de los expedientes con el fin de determinar si se aperturaron los correspondientes expedientes por el programa  IX SANCION POR DEVOLUCION IMPROCEDENTE, dejando evidencia en un documento de verificación.
</t>
  </si>
  <si>
    <t xml:space="preserve">IGRA-PFL 
Jefe Grupo Interno de Trabajo de Secretaría de la División de Fiscalización </t>
  </si>
  <si>
    <t>3 Aud Función recaudadora Vig  2014</t>
  </si>
  <si>
    <t>Hallazgo No. 3 Plan de Auditoría: 
En las Direcciones Seccionales de Impuestos de Barranquilla y Medellín  se evidenciaron debilidades en la elaboración de planes de auditoría observándose falta de precisión de los aspectos fundamentales sobre los cuales se debe centrar y desarrollar la investigación, no establecimiento de pautas de tipo técnico, insuficiencia en el registro de los elementos mínimos establecidos en el Manual de lineamientos de Fiscalización, encontrándose inclusive la inexistencia de planes en 6 expedientes de la muestra. (Ver detalle en el informe)</t>
  </si>
  <si>
    <t>Deficiencias de supervisión y control en cumplimiento de los lineamientos establecidos en el proceso de fiscalización y liquidación</t>
  </si>
  <si>
    <t>Retroalimentar a los funcionarios de la División de Gestión de Fiscalización acerca de los documentos,  y etapas del proceso de Fiscalización y Liquidación de acuerdo con el formato PR-FL-0220</t>
  </si>
  <si>
    <t>Realizar nicho al 100% de los funcionarios de la División de Gestión de Fiscalización sobre el documento del Proceso de Fiscalización y Liquidación PR-FL-0220</t>
  </si>
  <si>
    <t>Nicho de comunicación. Formato 1674 de asistencia al evento</t>
  </si>
  <si>
    <t>IMED-PFL 
Jefe División y de Grupo Interno de Trabajo de la División de Gestión de  Fiscalización de la Dirección Seccional de Impuestos de Medellín</t>
  </si>
  <si>
    <t>Realizar por parte del Jefe de División de Fiscalización, revisión mensual y aleatoria al 2% los expedientes en cada uno de los grupos, para verificar que se haya elaborado el respectivo plan de auditoria. Dejando  plasmado en el informe respectivo de manera clara y precisa cual es el 100% del cual se toma ese 2%</t>
  </si>
  <si>
    <t xml:space="preserve">Realizar por parte del Jefe de División de Gestión de Fiscalización,   revisión mensual y aleatoria al 2% de  los Planes de Auditoría, que se suscriben cada mes, en cada uno de los 3 Grupos de la División de Gestión de Fiscalización documentando el resultado de la revisión,  en   informe que se remite mensualmente al Despacho del Director Seccional de Impuestos de Medellín. </t>
  </si>
  <si>
    <t>4 Aud Función recaudadora Vig  2014</t>
  </si>
  <si>
    <t>Hallazgo No. 4 Actos preparatorios y soportes incorporados: 
En expedientes de la muestra auditada en la Dirección Seccional de Impuestos de Medellín se observó insuficiencia en la incorporación de soportes correspondientes a casos investigados, tanto en revisión de antecedentes como de realización de pruebas. 
(Ver detalle en el informe)</t>
  </si>
  <si>
    <t>Deficiencia en la gestión y recopilación de los soportes</t>
  </si>
  <si>
    <t>Retroalimentar a los funcionarios de la División de Gestión de Fiscalización y Liquidación acerca de los documentos,  y etapas del proceso de Fiscalización y Liquidación de acuerdo con el  procedimiento descrito en el formato PR-FL-0220, enfatizando en el correcto recaudo de las pruebas, acorde con los hechos que se investigan.</t>
  </si>
  <si>
    <t>Realizar capacitación al 100% de funcionarios en materia probatoria tributaria (apoyo de la División Jurídica)</t>
  </si>
  <si>
    <t>IMED-PFL 
Jefe División y de Grupo Interno de Trabajo de la División de Gestión de  Fiscalización, y Liquidación de la Dirección Seccional de Impuestos de Medellín</t>
  </si>
  <si>
    <t>Realizar por parte del Jefe de División de Fiscalización,  revisión mensual y aleatoria al 2% de  los expedientes en cada uno de los grupos, para verificar el acervo probatorio. Dejando  plasmado en el informe respectivo de manera clara y precisa cual es el 100% del cual se toma ese 2%</t>
  </si>
  <si>
    <t xml:space="preserve">Realizar por parte del Jefe de División de Fiscalización,  una revisión mensual y aleatoria al 2% a los expedientes que cursan en cada uno de los 3 Grupos de la División de Gestión de Fiscalización verificando el aspecto probatorio. </t>
  </si>
  <si>
    <t>5 Aud Funcion recaudadora Vig  2014</t>
  </si>
  <si>
    <t>Hallazgo No. 5. Inicio de la acción de fiscalización: En cinco expedientes de la muestra auditada en la Dirección Seccional de Impuestos de Medellín se evidenció apertura de las investigaciones en fecha posterior a la establecida dentro del procedimiento para tal efecto (dentro de los 10 días siguientes a la fecha de asignación). En dos expedientes de la muestra se observó que la apertura se registra meses antes de la asignación. (Ver detalle en el informe).</t>
  </si>
  <si>
    <t>Omisiones de la supervisión y control sobre vencimiento de términos, lo que genera inobservancia de lo preceptuado por la normativa aplicable.</t>
  </si>
  <si>
    <t>1.Realizar nicho al 100% de los funcionarios de la División de Gestión de Fiscalización sobre el documento del Proceso de Fiscalización y Liquidación PR-FL-0220. Enfatizar en el término de que se dispone para apertura de los expedientes.</t>
  </si>
  <si>
    <t>Realizar por parte del Jefe de División de Fiscalización, revisión mensual y aleatoria al 2%  de  los expedientes en cada uno de los grupos, para verificar la oportunidad de expedición de los autos  de apertura de las investigaciones. Dejando  plasmado en el informe respectivo de manera clara y precisa cual es el 100% del cual se toma ese 2%</t>
  </si>
  <si>
    <t xml:space="preserve">Realizar por parte del Jefe de División de Fiscalización, una revisión mensual y aleatoria al 2% de  los expedientes que cursan en cada uno de los 3 Grupos de la División de Gestión de Fiscalización verificando la oportunidad con la cual se expiden los autos de apertura. </t>
  </si>
  <si>
    <t>16 Aud DS ADUANAS, Ipiales, Cartagena, Cucuta, Bogotá, B/ventura, Cali, Urabá Vig P.Semestre 2015 Aud Funcion recaudadora Vig  2014</t>
  </si>
  <si>
    <t>Hallazgo No.16: Identificación de mercancías en el acta de aprehensión y documento de ingreso al Depósito (DHAM)
De las veintiséis (26) actas de aprehensión de mercancías evaluadas, se identificó que estas no contienen una descripción detallada de la mercancía aprehendida, las mercancías se registran en el acta de aprehensión y en el DIIAM de manera general, sin especificaciones particulares en cada caso, como: producto, marca, modelo, serial, capacidad, tamaño, material básico del producto, color, unidad de medida y demás características básicas que permitan individualizar los productos. (…)
Aunado a lo anterior, no se deja registro fotográfico o fílmico que complemente el acta de aprehensión o documento de ingreso, que permita identificar adecuadamente las mercancías objeto de la medida, registros que se aportarían en el evento de decreto de pruebas ante objeciones presentadas al acta de aprehensión.
Por otra parte, el 90% de los casos evaluados, en lo que corresponde al documento DIIAM, este no es firmado por los empleados públicos aprehensores, al no coincidir la firma del funcionario que entrega las mercancías al Depósito con la cédula, nombre y firma consignada en el acta de hechos y acta de aprehensión, hecho que evidencia el no cumplimiento de los requisitos exigidos en cuanto a la suscripción del documento DIIAM por las partes ¡intervinientes, suplida por una rúbrica legible para el caso del funcionario de la policía fiscal y aduanera.
(…) se genera riesgo de cambio de mercancía, que la valoración no sea precisa y que las decisiones que se tomen con base en esta información pueden ser erradas.</t>
  </si>
  <si>
    <t>Deficiente descripcion e individualizacion de las mercancías registradas en el acta de aprehension que posteriormente se registran en el documento DIIAM.</t>
  </si>
  <si>
    <t>Homologar las descripciones minimas que la mercancía requiere para su correcta individualización.</t>
  </si>
  <si>
    <t>Expedir un memorando a nivel local que estandarice la descripción de las marcancías aprehendidas para su correcta individualización.</t>
  </si>
  <si>
    <t>Memorando de nivel local</t>
  </si>
  <si>
    <t xml:space="preserve">IAIPI-PFL 
Despacho </t>
  </si>
  <si>
    <t>Talleres de entrenamiento práctico a las unidades aprehensoras.</t>
  </si>
  <si>
    <t>Realizar talleres respecto de mercancías específicas que apunten a la correcta descripcion de mercancías.</t>
  </si>
  <si>
    <t>Talleres</t>
  </si>
  <si>
    <t xml:space="preserve">IAIPI-PFL 
Jefes de las unidades aprehensoras </t>
  </si>
  <si>
    <t>17 Aud DS ADUANAS, Ipiales, Cartagena, Cucuta, Bogotá, B/ventura, Cali, Urabá Vig P.Semestre 2015</t>
  </si>
  <si>
    <t>Hallazgo No.17: Aprehensión de mercancías amparadas con documentos que acreditan su legal ingreso al territorio aduanero nacional
En el análisis realizado a los procesos iniciados con actas de aprehensión de equipos (celulares, tabletas, ropa y calzado), se evidenció que la Policía Fiscal y Aduanera aprehende mercancías sin tener en cuenta los documentos que acreditan que la misma está amparada en una planilla de envío, factura de nacionalización o declaración de importación.
(…) se presenten objeciones en las que se deja constancia de los documentos que acreditan que las mercancías están amparada en una Planilla de Envío, Factura de Nacionalización o Declaración de Importación, documentos que no se les dio el valor probatorio correspondiente, hecho que incide en la definición de la situación jurídica de las mercancías.</t>
  </si>
  <si>
    <t>IAIPI-PFL 
Despacho</t>
  </si>
  <si>
    <t>IAIPI-PFL 
Jefes de las unidades aprehensoras</t>
  </si>
  <si>
    <t>1 Aud. Reg. F. Recaudadora Vig. 2009
AEF - Seguimiento PM 2014</t>
  </si>
  <si>
    <t>Existen discrepancias entre las fechas y lugar de la visita realizada por cuanto en el acta de verificación de impuestos a las ventas, presenta como lugar y fecha de la visita a la ciudad de Plato y el 28/08/2009; cuando la dirección reportada en el expediente corresponde a la calle 18 No. 8-94 (Gaira) Santa Marta, así mismo la fecha de la visita es anterior a la fecha del auto de verificación o cruce No. 19238200900900.027 de 31/08/2009, con el cual se autoriza dicha visita. Así mismo para el expediente No. MR- 08- 09- 000304, con NIT 819.004.516-8, el acta de verificación de impuestos a las rentas, presenta como fecha de la visita el 20/03/2009; cuando esta es anterior a la fecha del auto de verificación o cruce No. 192382009000116, de 2009/03/26, con el cual se autoriza dicha visita.</t>
  </si>
  <si>
    <t>Lo anterior evidencia la falta de monitoreo y seguimiento a los registros que se generan durante el proceso de investigación, presentado por deficiencias en el Control Interno.</t>
  </si>
  <si>
    <t>Establecer un mecanismo de revisión y autocontrol para asignar los expedientes previa inclusión del auto de apertura.</t>
  </si>
  <si>
    <t xml:space="preserve">"Revisar cada bimestre   los expedientes para verificar el cumplimiento y requisitos de los planes de auditoría, la elaboración de papeles de trabajo, informes finales y actos  administrativos, en los porcentajes señalados en el  Memorando 508 del 21 de diciembre de 2012 , o los porcentajes que se señalen en el Memorando o mecanismo que lo reemplace
</t>
  </si>
  <si>
    <t>IASMAR-PFL 
División de Fiscalización</t>
  </si>
  <si>
    <t>4 Aud Regular Vig 2009  F. Recaudadora
AEF - Seguimiento PM 2014</t>
  </si>
  <si>
    <t>Formatos Trimestrales de Evaluación de  Gestión.                                                                                                                                                                                                               Confrontados los Formatos 74508 Trimestrales de Evaluación de  Gestión manejados por la Subdirección de Gestión de Fiscalización Tributaria con los diligenciados a nivel local por la correspondiente División, identificados como Anexo Detallado del SEGG, Valledupar. (Ver Anexo No. 03)</t>
  </si>
  <si>
    <t>Ausencia de conciliación entre los aplicativos sistematizados y la información alimentada manualmente por el área correspondiente.</t>
  </si>
  <si>
    <t>Implementar controles a los reportes de información para asegurar la confiabilidad de la misma</t>
  </si>
  <si>
    <t>El Jefe de la División de Gestión de Fiscalización, una vez generada cada mes la información de gestión por el aplicativo gestor, informará los resultados de esta a la Subdirección de Gestión de Fiscalización, indicando las causas del cumplimiento o incumplimiento. Así mismo en los meses que se generen actos de informe de gestión por contingencia y no se incluyan dentro del mismo mes, se deberá sumar el valor de la gestión generada por el aplicativo gestor de los actos no incluidos en cada mes, toda vez que los actos por contingencia incluidos en el mes al gestor automáticamente la toma el aplicativo gestor.</t>
  </si>
  <si>
    <t>Informe mensual de control de gestión, el cual debe coincidir con los valores que se reportan en el SIE de cada mes</t>
  </si>
  <si>
    <t xml:space="preserve">IAVALL-PFL 
División de Gestión de  Fiscalización </t>
  </si>
  <si>
    <t>INSP. 17-07-00-03-41 
H 1,2,3,4,5</t>
  </si>
  <si>
    <t>Hallazgo 1. "Incumplimiento del procedimiento y controles definidos en el procedimiento PR-FL- 0220 “Investigación de obligaciones tributarias sustanciales y formales” y los lineamientos establecidos por la Dirección Seccional de Impuestos y Aduanas de Pereira".
Hallazgo 2. "Se expidieron actos administrativos dentro de los procesos de fiscalización tributaria, por funcionarios que no tenían la facultad dentro de las funciones asignadas, al igual que actos administrativos por un funcionario en su periodo de disfrute de vacaciones".
Hallazgo 3. "No se están cumpliendo los controles establecidos en la Dirección Seccional de Impuestos y Aduanas de Pereira para la gestión documental ni el procedimiento para la “Organización de documentos en el Archivo de Gestión” PR- FI – 0163 versión 1, el numeral 4 del PR-FL-0220 y el literal G del acuerdo 08 de 2014".
Hallazgo 4. "No se están cumpliendo con el Código de Buen Gobierno y de Ética de la DIAN CG-IC-0001 “Políticas de gestión y control de la información – sobre los Usuarios y sobre los procedimientos de flujo, procesamiento y análisis”, al igual que lo estipulado en la Circular 034 Política de uso de medios removibles".
Hallazgo 5. "No se están cumpliendo con los principios de integridad de la información y el Procedimiento PR-FL-0220” Investigaciones Obligaciones Tributarias Sustanciales Formales” V2, ítem 3.1 Generalidades – Literal 7".</t>
  </si>
  <si>
    <t>ID del Riesgo de Gestión  :  RG 1. N/A
ID del Riesgo de Corrupción :  RFC 1. Direccionamiento de la investigación de obligaciones tributarias sustanciales en la Dirección Seccional de Impuestos y Aduanas de Pereira</t>
  </si>
  <si>
    <t xml:space="preserve">Elaborar Memorando a través del cual se reiterará la aplicación del procedimiento  PR-FL-220 Investigaciones obligaciones tributarias sustanciales y formales, así como los controles que deben observar los jefes de División y/o Grupo frente a  conformación de expedientes; archivo  en orden cronológico de  todas las actuaciones  generadas con ocasión de la investigación, entre otras , listas de chequeo, plan de auditoría e  informe final ( en el que se incluyan todas las verificaciones y hallazgos),  documento  de revisión expediente con actuación final en secretaría   y reporte de datos del expediente etc.,  las cuales deben estar elaboradas en los formatos institucionalizados para dicho procedimiento. Así mismo,  se reiterará el autocontrol en la expedieicón de los actos administrativos y la implementación de controles que hacen parte de la matriz de riesgo del proceso de fscalización y liquidación la conservación de evidencias.
</t>
  </si>
  <si>
    <t>Garantizar el cumplimiento del procedimiento PR-FL-0220  "Investigaciones obligaciones tributarias sustanciales y formales "e implementación de controles por parte de jefes y funcionarios responsables.</t>
  </si>
  <si>
    <t>NC-PFL 
Subdirección de Gestión de Fiscalización Tributaria.</t>
  </si>
  <si>
    <t xml:space="preserve">Elaborar Instructivo relacionado con  la  actividad 9 del PR-FL-220 , que consiste en realizar Reunión de Nivel Directivo,   por parte de las Direcciones Seccionales, que contemplará revisión, seguimiento de las decisiones adoptadas , acciones a adoptar en caso de incumplimiento  e información de la decisión adoptada por el Comité frente al caso a aperturar por el funcionario a quien se le haya correspondido  reparto. Documento que deberá hacer parte del Sistema de Gestión de Calidad y Control Interno.
</t>
  </si>
  <si>
    <t xml:space="preserve">Ejercer control por parte de los Directores Seccionales frente al cumplimiento de las decisiones adoptadas en la Reunión del Nivel Directivo. y adoptar las medidas necesarias </t>
  </si>
  <si>
    <t>Instructivo  para las reuniones del Nivel Directivo en las Direcciones seccionales, avalado por el SGCCI.</t>
  </si>
  <si>
    <t xml:space="preserve">Realizar jornadas de capacitación a través de videoconferencias a fin de socializar y dar a conocer las modificaciones a los procedimientos del Subproceso de control Tributario del proceso de Fiscalización y Liquidación,  actualización de la malla curricular y los aspectos que comprende tanto la  inducción como la reinducción. </t>
  </si>
  <si>
    <t xml:space="preserve">Garantizar que los funcionarios que pertenezcan al proceso de Fiscalización y Liquidación esten actualizados y  apliquen permanentemente  en ejercicio de sus funciones los procedimientos vigentes y utilicen los formatos diseñados para facilitar la gestión y la trzabilidad. </t>
  </si>
  <si>
    <t>Reporte de la  asistencia de cada una de las Direcciones Seccionales a la videoconferencia realizada.</t>
  </si>
  <si>
    <t xml:space="preserve">Capacitar sobre manejo de expedientes y normatividad referente a Gestión Documental - Archivos.
</t>
  </si>
  <si>
    <t>Realizar seguimiento y/o monitoreo a la implementación de la normatividad vigente y documentación interna relacionada con el tema de archivo</t>
  </si>
  <si>
    <t>Funcionarios de la  Dirección Seccional de Impuestos y Aduanas Nacionales  de Pereira  capacitados en normatividad relacionada con la gestión documental y el manejo de expedientes
Formatos: FT-GH-1722 de aistencia a capacitación interna, FT-GH-1910 Evaluación de Reacción y del Desempeño del Docente y FT-FI-1902 Evaluación de Impacto.</t>
  </si>
  <si>
    <t xml:space="preserve">NC-PFL 
Subdirección de Gestión de Recursos Físicos </t>
  </si>
  <si>
    <t>Acompañar para verificar la efectividad de las capacitaciones</t>
  </si>
  <si>
    <t>Fortalecer las capacitaciones frente la política de gestión documental y Tablas de Retención Documental, asegurando que el funcionario realice la aplicabilidad de la misma, adicional, los parámetros y controles de seguridad, estableciendo el uso de los formatos institucionales y en la información obtenida en las visitas</t>
  </si>
  <si>
    <t>Informe de Efectividad</t>
  </si>
  <si>
    <t xml:space="preserve">Solicitar al Centro de Despacho  la generación (impresa)  de la consulta   del expediente  que contenga todas las actuaciones y actos administrativos  producidos en dasarrollo de la investigación, del  SIE-SALI, documento que tiene como  propósito ser incorporado en el expediente por el funcionario responsable al momento de su  entrega para  revisión, una vez concluya la investigación
</t>
  </si>
  <si>
    <t>Ejercer control por parte del funcionario competente en el momento de la revisión o firma del acto administrativo, con la verificación versus el expediente físico, de  que todos los actos generados en el aplicativo GESTOR  o el que se encuentre vigente, hallan sido incluidos por el funcionario responsable al momento de ser entregado para su revisión, una vez concluya la investigación.</t>
  </si>
  <si>
    <t xml:space="preserve">Solicitud  para que se genere de manera impresa la consulta  del expediente del SIE-SALI que contiene todas las actuaciones y actos administrativos  producidas en dasarrollo de la investigación.
</t>
  </si>
  <si>
    <t>NC-PFL 
Subdirección de Getión de Fiscalización Tributaria.</t>
  </si>
  <si>
    <t xml:space="preserve">Solicitar al Centro de Despacho  la generación del Plan de Auditoría, en el  SIE-SALI, documento que tiene como  propósito ser incorporado en el expediente por el funcionario responsable para que haga parte del expediente y se cumplan las normas de Gestión documental sobre la conformación de expedientes.
</t>
  </si>
  <si>
    <t>Cumplir con las normas de Gestión Documental, relativas a la conformación de expedientes y facilitar el  control por parte del funcionario competente en el momento de la revisión o firma del acto administrativo, con la verificación versus el expediente físico, de  que todos los actos generados en el aplicativo GESTOR  o el que se encuentre vigente, hallan sido incluidos por el funcionario responsable al momento de ser entregado para su revisión, en el transcurso de la investigación y una vez concluya esta.</t>
  </si>
  <si>
    <t xml:space="preserve">Solicitud  para que se genere el documento denominado "Plan de Auditoría "en el SIE-SALI.
</t>
  </si>
  <si>
    <t>Incluir en el Memorando  que reiterará la aplicación del procedimiento  PR-FL-220 Investigaciones obligaciones tributarias sustanciales y formales y los controles que deben observar los jefes de División y/o Grupo frente a  conformación de expedientes, a que hace referencia la accion de mejoramiento uno (1) del presente plan,  el Reporte de Datos que genere el SIE-GESTOR.</t>
  </si>
  <si>
    <t>Reiterar la aplicación del procedimiento  PR-FL-220 Investigaciones obligaciones tributarias sustanciales y formales y los controles que deben observar los jefes de División y/o Grupo frente a  conformación de expedientes</t>
  </si>
  <si>
    <t xml:space="preserve">Incluir en el SIE-  SALI,  la figura de REASIGNACIÓN , eliminando  así los autos inclusorios y exclusorios, teniendo en cuenta que en el mencionado aplicativo se reasigna el caso, con la motivación pertinente eliminando la situación que observa la agencia, en la recomendación estratégica No.10 del informe de inspección No.17-07-02-03-41. Modificación que será comunicada por esta Subdirección en las capacitaciones virtuales programadas. 
</t>
  </si>
  <si>
    <t xml:space="preserve">Ejercer control por parte del funcionario competente frente a las reasignaciones y motivación que las genera, en  el curso de toda la investigación.
</t>
  </si>
  <si>
    <t xml:space="preserve">Formato de Reasignación </t>
  </si>
  <si>
    <t xml:space="preserve">NC-PFL 
Subdirección de Getión de Fiscalización Tribuataria.
Subdirección de Gestión de Procesos y Competencias Laborales </t>
  </si>
  <si>
    <t>Incluir en el  PLAN de autoevaluación y Supevisión,  una estrategia para las autoevaluaciones a realizar por parte de  las Direcciones Seccionales de Impuestos y Aduanas con componente tributario a nivel nacional, así como una estrategia para las supervisiones que realizará la Subdirección de Gestión de Fiscalización Tributaria.</t>
  </si>
  <si>
    <t xml:space="preserve">Ejercer control y autocontrol por parte de las Direcciones  Seccionales con componente tributario a nivel nacional  y control por parte de la Subdirección de Gestión de Fiscalización Tributaria, frente a la aplicación y cumplimiento del procedimiento PR-Fl-220  </t>
  </si>
  <si>
    <t>Realizar  jornada de capacitación en los aplicativos Gestor, Obligación Financiera, Registro Ünico Tributario, Análisis Operacional y SALI cuando entre en producción.</t>
  </si>
  <si>
    <t>Garantizar que los funcionarios que pertenezcan al proceso de Fiscalización y Liquidación poseen los conocimientos requeridos en los aplicativos utilizados por el área en desarrollo de sus funciones.</t>
  </si>
  <si>
    <t>Inducción y Reinducción en los SIE de Fiscalización coordinado por el GIT de Personal</t>
  </si>
  <si>
    <t>NC-PFL 
Dirección Seccional, División Gestión de Fiscalización, GIT de Personal</t>
  </si>
  <si>
    <t>Elaborar lineamiento  para que en el control  del riesgo la Dirección Seccional de Impuestos y Aduanas de Pereira, incluya  evidencia puntual para el  seguimeinto  periódico de la actualización  de roles por situación administrativa.</t>
  </si>
  <si>
    <t>Garantizar que las actuaciones administrativas sean proferidas por los funcionarios competentes.</t>
  </si>
  <si>
    <t xml:space="preserve">Lineamiento  para la inclusión en el informe del cumplimiento </t>
  </si>
  <si>
    <t>Solicitar a la Subdirección de Recursos Fisicos la dotación de archivadores, con la seguridad requerida.</t>
  </si>
  <si>
    <t>Garantizar el control frente a la custodia de los expedientes</t>
  </si>
  <si>
    <t>Solicitud a la Subirección de Gestión de Recursos Físicos de dotación de archivadores con las seguridades requeridas</t>
  </si>
  <si>
    <t>NC-PFL 
Dirección  Seccional de Impiuestos y Aduanas de Pereira</t>
  </si>
  <si>
    <t>Realizar Transferencias Primarias del archivo de gestión del grupo interno de trabajo de fiscalización hacia el archivo central.</t>
  </si>
  <si>
    <t>Verificar los tiempos de retención contra las tablas de retención documental para realizar transferencias de forma que se optimice el uso de las áreas de archivo</t>
  </si>
  <si>
    <t>Formato FT-FI-1990 Formato Único de inventario documental, con las propuesta de eliminación y acta del comité interno de archivo, aprobando eliminación.</t>
  </si>
  <si>
    <t>NC-PFL 
Grupo Interno de Trabajo de Gestión de Fiscalización Tributaria, Grupo interno de trabajo de documentación de la Dirección seccional de Impuestos y aduanas de Pereira, Coordinación de Comunicaciones Oficiales y Control de Registros.</t>
  </si>
  <si>
    <t>Evaluar el resultado de las transferencias documentales realizadas por la Dirección Seccional de Impuestos y Aduanas de Pereira.</t>
  </si>
  <si>
    <t>Establecer las necesidades reales de ampliación de los espacios de archivo y serificar las condiciones de seguridad en el acceso al área donde se salvaguardan los expedientes.</t>
  </si>
  <si>
    <t>NC-PFL 
Suibdirección de Gestión de Recursos Físicos.</t>
  </si>
  <si>
    <t xml:space="preserve">Solicitar a la Coordinación de Administración y Perfilamiento del Riesgo  de la Subdirección de Gestión de Análisis Operacional, la revisión de la MATRIZ DE RIESGOS del proceso de Fiscalización y Liquidación, acorde con establecio en el procedimeinto PR-IC-243 "IMPLEMENTACION DE LA GESTION DE RIESGOS", soportando dicha solicitud en el Informe Final de Valoración de Riesgos de Gestión, Fraude y Corrupción -Inspección No.17-07-02-03-41  de la Unidad Administrativa Especial- Agencia del Inspector de Tributos, Rentas y Contribuciones Parafiscales- ITRC -Subdirección de Auditoría Y Gestión del Riesgo. 
Dicha revisión  tendrá como propósito , evaluar si el riesgo que identifica  la Agencia, "de direccionamiento de la investigación de obligaciones tributarias sustanciales" ,esta contemplada en  la matriz del proceso,  sea con otra denominación o se constituye en causa o consecuencia, así como los controles y eficiencia de los mismos;  cumplido el procedimiento de revisión, se ajustará la matriz si se considera necesario.
</t>
  </si>
  <si>
    <t>Mitigar o erradicar la (s) causa (s) que generen o puedan generar la materialización de un riesgo .</t>
  </si>
  <si>
    <t>Solicitud de Revisión de la Matriz de Riesgo del Proceso de Fiscalización y Liquidación.
Documentos soporte de la revisión y conclusionres frente a la Matriz de Riesgo del Proceso de Fiscalización y Liquidación.</t>
  </si>
  <si>
    <t>Recordar el uso de la política de Medios Removibles</t>
  </si>
  <si>
    <t>Comunicación interna con Política de Medios Removibles</t>
  </si>
  <si>
    <t>NC-PFL 
Dirección de Gestión Organizacional</t>
  </si>
  <si>
    <t>Realizar auditorías en los equipos de área de Fiscalización  de la Ciudad de Pereira sobre el software instalado en las maquinas utilizadas por los funcionarios de la DIAN</t>
  </si>
  <si>
    <t>Un reporte hallazgos encontrados en el periodo</t>
  </si>
  <si>
    <t>NC-PFL 
Subdirección de Gestión de Tecnología de Información y Telecomunicaciones</t>
  </si>
  <si>
    <t>Realizar divulgación en Pereira y en Fiscalización Nivel Central,  sobre el uso de carpetas y temas generales de seguridad de la información</t>
  </si>
  <si>
    <t>Reforzar los lineamientos establecidos en el manejo de temas generales de seguridad y el uso de carpetas.</t>
  </si>
  <si>
    <t>Formato de asistencia capacitación</t>
  </si>
  <si>
    <t>Evaluación a la Administración de  Riesgos asociados a los procedimientos de Devoluciones y/o Compensaciones y Tráfico Postal y envios urgentes
H9
Periodo 01/01/2016 al 30/09/2016</t>
  </si>
  <si>
    <t xml:space="preserve">Deficiente cobertura en la investigación de solicitudes de devolución en la División de Gestión de Fiscalización. 
En la revisión 94 actas del Comité de Evaluación y Control de Devoluciones y/o Compensaciones, realizadas en el período auditado, se observó mínima cobertura en la investigación debido a que se seleccionaron para ser investigadas 56 solicitudes de 4.185 marcadas por el Sistema SIE devoluciones, lo que corresponde al 1,34% del total y se ordenó levantar las marcas al 98.66% (4.129 solicitudes) para proceder a la devolución, sin la correspondiente investigación.
Criterio: Con lo anterior se afecta el cumplimiento de los principios que guían la gestión de la administración pública señalados en el artículo 3 del Código de Procedimiento Administrativo y de lo Contencioso Administrativo, Ley 1437 del 2011, y el Módulo de Control de Planeación y Gestión, componentes Direccionamiento Estratégico y Administración del Riesgo, elementos Indicadores de Gestión y Análisis y Valoración del Riesgo respectivamente del MECI 2014.
</t>
  </si>
  <si>
    <t xml:space="preserve">a)  No se ha establecido un porcentaje mínimo de solicitudes que se deben investigar en fiscalización, que garantice un adecuado control de las devoluciones.
b) No se han establecido rangos de valoración esperados para el indicador de riesgo incluido en la matriz de riesgos del proceso de fiscalización (Número de seleccionados efectivamente investigados / número de seleccionados del programa).
c) Medidas de contingencia aplicadas permanentemente, producto de planes de contingencia formulados por el nivel central y seccional, que conllevan al  levantamiento de marcas del SIE para investigación, sin evaluar los efectos de la disminución del control en fiscalización, y sin solucionar los problemas de capacidad operativa deficiente.
Sugerida de la Acción de Mejoramiento 1: La División de Gestión de Fiscalización no cuenta con un Grupo de Auditores que gestionen exclusivamente las investigaciones  previas a la devolución (Programa DI) lo que dificulta la definición de metas de evacuación de casos.
Sugerida: Eliminar la cuasa b) plantaeada teniendo en cuenta que los indicadores de riesgo del Mapa  de Riesgos del Procesos de Fiscalizacion y Liquidacion para el riesgo 1  apuntan a los seleccionados por programas de control formulados en la Coordinacion de  Prgramas de Control y Facilitacion.  </t>
  </si>
  <si>
    <t>a) Ajustar los procedimientos PR RE 0124  y PR RE 0125 , a fin de establecer tiempo máximo de cinco (5) días hábiles para la sustanciación de requisitos formales de solicitudes de devolución marcadas para Auditoría de Fiscalización o seleccioandas por inclusión forzosa, a fin de garantizar  que a más tardar el día 6 hábil el expediente de la solicitud de devolución pase a Fiscalización.</t>
  </si>
  <si>
    <t>a) Procedimientos PR RE 0124 y PR RE 0125, ajustados y publicados.</t>
  </si>
  <si>
    <t>NC-PFL 
Jefe Coordinac ión Devoluciones y Compensaciones</t>
  </si>
  <si>
    <t>b) Ajustar el procedimiento PR FL 0220 , a fin de establecer tiempo máximo cinco (5) días hábiles antes del vencimiento del término para decidir la solicitud de devolución, para el envío del expediente de la solicitud al subproceso de devoluciones y compensaciones.</t>
  </si>
  <si>
    <t>b) Procedimiento PR FL 0220, ajustado y publicado.</t>
  </si>
  <si>
    <t xml:space="preserve"> 
NC-PFL 
Subdirección de Gestión de Fiscalización Tributaria</t>
  </si>
  <si>
    <t xml:space="preserve">c) Revisar la estructura interna del  GIT Auditoría Tributaria II de la División de Gestión de Fiscalización, para reasignar la carga de trabajo de las investigaciones de devoluciones y conformar una subgrupo de auditores que asuman de manera exclusiva las auditorias de las solicitudes de devolución por el programa "DI", fijando una meta de reparto y evacuación mínima semanal.
</t>
  </si>
  <si>
    <t xml:space="preserve">Documento que evidencie la reorganización interna para el manejo de las investigaciones del programa "DI".
</t>
  </si>
  <si>
    <t xml:space="preserve">NC-IMED-PFL  
Jefe División de Gestión de Fiscalización de la Dirección Seccional de Impuestos de Medellín.
y
Subdirección de Gestión de Fiscalización Tributaria- Coordinación de Gestión Operativa-
</t>
  </si>
  <si>
    <t xml:space="preserve">d) Dar cumplimiento al cupo establecido como cantidad mínima de expedientes aperturados mensualmente por el programa DI (Investigación previa la devolución) establecido en el oficio No.100211229_1798 de la Subdirección de Gestión de Fiscalización Tributaria. Esto en coherencia con las modificaciones efectuadas al procedimiento PR-FL-0220 vigente a partir de octubre 1/2016 (Versión 3) que prevé la posibilidad de priorizar las solicitudes asignadas a fiscalización cuando no hay capacidad operativa para adelantar las auditorías.
</t>
  </si>
  <si>
    <t xml:space="preserve">Informe trimestral de seguimiento a los actos proferidos por la Dirección Seccional de Impuestos de Medellín para verificar el cumplimiento de los compromisos de Autos de Aperturas por el Programa DI y a la aplicación del procedimiento PR-FL-0220. 
</t>
  </si>
  <si>
    <t xml:space="preserve">NC-IMED-PFL  
Jefe División de Gestión de Fiscalización de la Dirección Seccional de Impuestos de Medellín.
y
Subdirección de Gestión de Fiscalización Tributaria- Coordinación de Gestión Operativa- Reformulada el día 21/11/2018 con correo remitido Por el Director de Gestión de Fiscalización sin número 
</t>
  </si>
  <si>
    <t xml:space="preserve">e) Realizar revisión de los indicadores previstos en el Módulo de Selectividad que consulta el SIE_Devoluciones a efectos de priorizar y afinar la selección de casos a revisar en fiscalización, con el apoyo de la Subdirección de Gestión de Fiscalización Tributaria; y,si fuere necesario solicitar a la Subdirección de Gestión de Tecnología de la Información y Telecomunicaciones los ajustes al SIE. Esta tarea se inició en cumplimiento de las estrategias previstas para la finalización de Plan de Contingencia (30/09/2016).
</t>
  </si>
  <si>
    <t xml:space="preserve">Informe de resultados de revisión de los indicadores con los ajustes efectuados, y documento de requerimientos técnico de ajuste solicitados solicitados a la Subdirección de Gestión de Tecnología de la Información y Telecomunicaciones, si fuere del caso </t>
  </si>
  <si>
    <t>NC-PFL 
Subdirección de Gestión de Análisis Operacional -Coordinación de Administración y Perfilamiento de Riesgos-
y
Subdirección de Gestión de Fiscalización Tributaria</t>
  </si>
  <si>
    <t>AUDITORIA DE SEGUIMIENTO A PLANES INTEGRADOS DE  MEJORAMIENTO DEL PROCESO DE FISCALIZACIÓN Y LIQUIDACIÓN (TRIBUTARIA E INTEGRAL) ASF2017004
H1
Período 01/01/2015 al 2/8/02/2017</t>
  </si>
  <si>
    <t>ASF 2017004</t>
  </si>
  <si>
    <t>OCI - Auditoria Programas de Fiscalización "APF-2015 001 - 1 
Hallazgo 6. Procedimiento para investigaciones de control integral, TACI: 
No se ha adoptado dentro el SGCCIGA un procedimiento que describa las actividades y roles de los diferentes actores institucionales en la ejecución de programas y/o acciones de control integral que involucren verificaciones de control tributario, aduanero, cambiario e internacional, lo que sumado a la inexistencia de grupos de auditores TACI en las Direcciones Seccionales dificulta el desarrollo de investigaciones integrales, no siendo posible la entrega de resultados que efectivamente recojan los diferentes controles previstos."
PRUEBA DE AUDITORÍA: 
De la revisión documental efectuada en el SGCCIGA y los soportes allegados por la DGO con ocasión del segundo seguimiento al plan de mejoramiento de la Auditoría APF 2015 001, se establece que aunque mediante Resoluciones 134 de 2015 y 001 de 2017 se crea y se le asignan funciones a la Coordinación Integral de Lucha Contra el Contrabando y la Evasión Fiscal,  no existe procedimiento, instructivo, cartilla o documento similar dentro del SGCCIGA que establezca las actividades y roles de los diferentes actores institucionales en la ejecución de programas y/o acciones de control integral, regulando entre otros los siguientes aspectos:
- Interacción de la Coordinación citada con las diferentes Direcciones Seccionales,  
- Articulación de las Direcciones Seccionales con competencia en una sola materia (tributaria o aduanera) en el desarrollo de las investigaciones y 
- Responsabilidad frente al seguimiento y reporte de resultados de las investigaciones originadas en los programas y acciones de tipo integral. 
Según lo observado la situación persiste.</t>
  </si>
  <si>
    <t>1. Falta de formalización en el SGCCIGA de los documentos que establezcan los lineamientos administrativos para la organización de los programas y acciones de control integral que defina entres otros: 
  • Actividades para la ejecución de programas y/o acciones de control integral y los responsables 
  • La forma en que se deben conformar y coordinar el grupo de trabajo que involucre auditores TACI de las áreas interesadas en el programa y/o acciones de control.
  • Controles y seguimientos al cumplimiento de los programas y/acciones de Control
  • Definición de indicadores de medición de resultado cuantitativos y cualitativos .
  • Definición de objetivos y metas de gestión para las áreas que participan.
  • Plantillas, formatos e informes.</t>
  </si>
  <si>
    <t xml:space="preserve">Definir e implementar  los documentos del SGCCIGA  que establezcan la interacción entre la  Coordinación Intergral de Lucha Contra el Contrabando y la Evasión Fiscal y los Subprocesos del Proceso de Fiscalización y Lliquidación </t>
  </si>
  <si>
    <t>Documentos definidos e incluidos en el SGCCIGA</t>
  </si>
  <si>
    <t>100% de documentos definidos</t>
  </si>
  <si>
    <t xml:space="preserve">NC-PFL 
Dirección de Gestión de Fiscalización (Despacho/ Coordinación Integral de LCCEF); Subdirección de Gestión de Procesos y Competencias laborales (Coordinación de Organización y Gestión de Calidad)  Reformulada el día 21/11/2018 con correo remitido Por el Director de Gestión de Fiscalización sin número </t>
  </si>
  <si>
    <t>OCI - Auditoria Programas de Fiscalización APF-2015 001 - 1
"Hallazgo 8. Deficiencias en la información requerida como insumo para los programas de fiscalización
En desarrollo de la auditoría se evidenció que existe deficiencia en la información base para el diseño de los programas de fiscalización por falta de un procedimiento que establezca actividades relacionadas con actualización, depuración, administración, uso y disposición de la información exógena y endógena, que garantice la calidad de la información para el diseño de programas de fiscalización en términos de oportunidad, completitud y confiabilidad.
Lo anterior da lugar a que en el momento de diseño del programa no se tenga certeza sobre la identificación total del universo o población  objeto de control, así como de la información relativa a los mismos y a que no se determinen todos los posibles seleccionados que presentan riesgo de incumplimiento o se seleccionen contribuyentes que no cumplen con los criterios del programa, afectando la focalización de la fiscalización y generando desgaste administrativo en la ejecución de los programas.
Desatendiendo lo establecido en el Modelo Estándar de Control Interno: Modulo Eje Transversal Información y Comunicación, Componente: Información y Comunicación y Elementos: Información y Comunicación Interna y externa y Sistema de Información y Comunicación."
PRUEBA DE AUDITORÍA: 
En entrevista al Coordinador de Programas de Control y Facilitación se estableció que a la fecha de esta Auditoría (un año y tres meses después de la definición de acciones de mejora de la Auditoría APF-2015 001) no se ha aprobado la Resolución mediante la cual se fijarán competencias en cuanto a la gestión de la información exógena, para mejorar su calidad como insumo para el diseño de programas. Por lo anterior el hallazgo persiste.</t>
  </si>
  <si>
    <t>1. Falta de un procedimiento o instructivo que establezca actividades relacionadas con actualización, depuración, administración, uso y disposición de la información exógena y endógena, así como los riesgos que  puedan afectar los resultados; para garantizar la información para el diseño de programas de fiscalización en términos de oportunidad, completitud y confiabilidad.
2. Deficiencias en controles a la información insumo para  el diseño de los programas.</t>
  </si>
  <si>
    <t>Procedimiento adoptado y publicado en el listado maestro de documentos del SGCCIGA.</t>
  </si>
  <si>
    <t>NC-PFL 
Subdirección de Gestión de Análisis Operacional, Subdirección de Gestión de Procesos y Competencias Laborales, Subdirección de Gestión de Tecnología de Información y Telecomunicaciones.</t>
  </si>
  <si>
    <t>OCI - Auditoria Programas de Fiscalización APF-2015 001 - 1
"Hallazgo 13. Debilidad en cumplimiento de las revisiones de tipo Tributario e Internacional incluidas en los lineamientos del programa CES.
Ver detalle en el informe
PRUEBA DE AUDITORÍA: 
Revisados los expedientes PT201320151741, PT201320151756, PT201420161781, PT201420161780 y PT201420161785, terminados en la vigencia 2016, con el fin de establecer si se atienden los lineamientos del procedimiento, las verificaciones de tipo formal y las revisiones de fondo requeridas (Memorandos 234 de 2015, 256 de 2015 y 076 de 2016), se observó que persisten las siguientes situaciones:
En los expedientes auditados, no se observaron papeles de trabajo debidamente identificados, fechados y firmados que soporten las decisiones finales de las investigaciones.
Por lo anterior el hallazgo persiste.</t>
  </si>
  <si>
    <t>1. Incumplimiento de los lineamientos establecidos para los programas. (E)
....
3. Debilidad en los mecanismos de control y seguimiento para la ejecución de las investigaciones adelantadas en desarrollo de programas de fiscalización a cargo de la SGFI. (E)</t>
  </si>
  <si>
    <t xml:space="preserve">
1. Elaborar formatos para la adecuada  identificación de los papeles de trabajo y los medios magnéticos dentro de los expedientes
</t>
  </si>
  <si>
    <t>Formatos incluidos en el Listado maestro de documentos con sus respectivos instructivos</t>
  </si>
  <si>
    <t xml:space="preserve">NC-PFL 
Subdirecctor de Gestión de Fiscalización Internacional Reformulada el día 21/11/2018 con correo remitido Por el Director de Gestión de Fiscalización sin número </t>
  </si>
  <si>
    <t>2. Incluir instructivos dentro de los formatos elaborados para la identificación de las hojas de trabajo y los medios magnéticos,  en el que se impartan los lineamientos sobre la elaboración de las hojas de trabajo y del manejo de la información guardada en medios magnéticos</t>
  </si>
  <si>
    <t xml:space="preserve">NC-PFL 
Subdirecctor de Gestión de Fiscalización Internacional/Subdirecctor de Gestión de Fiscalización TributariaReformulada el día 21/11/2018 con correo remitido Por el Director de Gestión de Fiscalización sin número </t>
  </si>
  <si>
    <t>OCI - Auditoria Programas de Fiscalización APF-2015 001 - 1
"Hallazgo 14. Deficiencias en la gestión documental de las investigaciones del programa CES en la SGFI.
De un universo de 28 expedientes aperturados en investigación preliminar por el programa CES en la SGFI, se auditaron 7 expedientes que representan el 25 % del total, y corresponden a los NITs: 800.200.934; 900.010.450; 900.095.648; 900.301.302; 805.006.014; 900.377.163; 900.185.315 en los cuales se observaron las siguientes situaciones:
a) Documentos físicos: Ver detalle en informe
b) Medios Virtuales:  
En los  expedientes PT-201220141641 a folio 12, PT-201220141650 folio 12 y 118,   PT-201220141637 folio 625, PT-201220141628 folio 9 y 181, PT-201220141635 folio 10, PT-201220141653 folio 9 y PT201220141654 a folio 9 y 77 se encuentra la información comprobatoria y otra en medio electrónico CD, la cual no se encuentra plenamente identificada,  situación que  dificulta las labores de auditoria y limita el grado de certeza por falta de  referencia del  contenido,  que permita a los entes de control internos, externos y partes  interesadas poder determinar  la información en ella incluida,  aumentando la exposición al riesgo de pérdida y/o alteración de la información."
PRUEBA DE AUDITORÍA: 
Revisados los expedientes PT201320151741, PT201320151756, PT201420161781, PT201420161780 y PT201420161785, se observa que persiste la situación que dio origen al hallazgo en cuanto al literal b):
Medios Virtuales, por cuanto en los expedientes PT201320151741 a folio 269, PT201320151756 folios 177 y 318, PT201420161781 folio 98, se encuentra que la información en medio magnético (CD), no está plenamente identificada.</t>
  </si>
  <si>
    <t xml:space="preserve">...
3. Falta de estándares para el manejo e identificación adecuada de la información contenida en medios virtuales, que hacen parte de los expedientes de los programas de Fiscalización y Control.  
</t>
  </si>
  <si>
    <t>Incluir instructivos dentro de los formatos elaborados para la identificación de las hojas de trabajo y los medios magnéticos,  en el que se impartan los lineamientos sobre la elaboración de las hojas de trabajo y del manejo de la información guardada en medios magnéticos</t>
  </si>
  <si>
    <t xml:space="preserve">NC-PFL 
Subdirecctor de Gestión de Fiscalización Internacional/Subdirecctor de Gestión de Fiscalización Tributaria Reformulada el día 21/11/2018 con correo remitido Por el Director de Gestión de Fiscalización sin número </t>
  </si>
  <si>
    <t xml:space="preserve">
Realizar verificación a una muestra de diez (10) expedientes de la Subdirección de Gestión de Fiscalización Internacional a fin de verificar la debida identificación de los medios magnéticos..
</t>
  </si>
  <si>
    <t>Acta de Autoevaluación</t>
  </si>
  <si>
    <t>NC-PFL 
Subdirecctor de Gestión de Fiscalización Internacional</t>
  </si>
  <si>
    <t>CGR - 20 Aud Vig 2011 Reg Imptos Bta y Grandes (Recaudadora)
AEF - Seguimiento PM 2014
"Hallazgo 164. Proceso de Contingencia: En la Seccional de Grandes Contribuyentes, se encontró que no se encuentran debidamente registrados en el aplicativo GESTOR 938 actos de fiscalización y liquidación para las vigencias comprendidas entre el 2009,2010 y 2011. Adicionalmente, se presenta incertidumbre acerca del total de actos generados por contingencia en la Seccional Bogotá, toda vez que realizadas las verificaciones en el sistema gestor de las contingencias relacionadas en libro radicador suministrado a la comisión, se estableció que de la muestra seleccionada un 80% no figuran en el sistema. Aunado a lo anterior, en la Dirección Seccional Bogotá el libro radicador que se lleva para el registro de las contingencias, presenta espacios en blanco relacionados con las fechas, números de expedientes, tachones y enmendaduras, que no generan confianza acerca del registro de esta información. (INCUMPLIDA NIVEL CENTRAL)"
PRUEBA DE AUDITORÍA: 
Revisado los reportes de actos administrativos proferidos por contingencia enviados por las divisiones de gestión de fiscalización y de liquidación de las Direcciones Seccionales de Grandes Contribuyentes y de Impuestos de Bogotá, se evidenció que a 31/12/2016 aún existen actos proferidos por contingencia que no han sido incluidos en ningún sistema de información que garantice su trazabilidad y confiabilidad. 
Por lo anterior se considera que la situación observada en el hallazgo persiste.</t>
  </si>
  <si>
    <t>Solicitar a  las Direcciones Seccionales la inclusión de las contingencias, correspondientes a los impuestos incuidos en el aplicativo GESTOR, a fin de realizar su  cargue en el aplicativo e informar a la Subdirección, el resultado en el  formato definido.</t>
  </si>
  <si>
    <t>Ofcio a las Direcciones Seccionales</t>
  </si>
  <si>
    <t>NC-PFL 
 Coordinación de Proyectos Especiales  de la Subdirección de Gestión de Fiscalización Tributaria.</t>
  </si>
  <si>
    <t xml:space="preserve">Informe de reporte de cargue de contingencias, por parte de la División de Gestión  de Liquidación de la Dirección Seccional de Impuestos de Bogotá 
</t>
  </si>
  <si>
    <t xml:space="preserve">NC-IBOG-PFL 
Dirección Seccional de Impuestos de Bogotá. División de Gestión de liquidación, Jefe División de Gestión de LiquidaciónReformulada el día 21/11/2018 con correo remitido Por el Director de Gestión de Fiscalización sin número </t>
  </si>
  <si>
    <t>Auditoría a la Efectividad de la Gestión por Fiscalización  ( AGF-2017 014)
Período 01/01/2016 al 30/06/2017
H1</t>
  </si>
  <si>
    <t>AGF-2017 014</t>
  </si>
  <si>
    <r>
      <rPr>
        <b/>
        <sz val="12"/>
        <rFont val="Arial"/>
        <family val="2"/>
      </rPr>
      <t>Inconsistencia en la Información reportada por la SGFT sobre la Gestión de Fiscalización Tributaria:</t>
    </r>
    <r>
      <rPr>
        <sz val="12"/>
        <rFont val="Arial"/>
        <family val="2"/>
      </rPr>
      <t xml:space="preserve">
Verificada la información reportada  por la Subdirección de Gestión de Fiscalización Tributaria a la Oficina de Control Interno, sobre la gestión efectiva por correcciones y presentación de declaraciones,  códigos 901, 902, 903, 904 correspondiente al año 2016 y la  suministrada por la  División de Fiscalización de las Personas Jurídicas y Asimiladas de la Dirección Seccional de Impuestos de Bogotá, se evidenció Inconsistencia en la Información reportada  por la SGFT, dado que la Subdirección reportó 1.698 casos  por valor de $191,946 millones de pesos y la División de Personas Jurídicas y Asimiladas reportó 1.904 casos por valor de $ 218,440 millones de pesos, presentándose un número mayor de casos y valores reportados por la División de Fiscalización de Personas Jurídicas y Asimiladas (206 casos por valor de $ 26.494 millones de pesos)  frente a lo reportado por la SGFT. 
Inconsistencia en la Información reportada por la SGFT sobre la Gestión de Fiscalización Tributaria:
Verificada la información reportada  por la Subdirección de Gestión de Fiscalización Tributaria a la Oficina de Control Interno, sobre la gestión efectiva por correcciones y presentación de declaraciones,  códigos 901, 902, 903, 904 correspondiente al año 2016 y la  suministrada por la  División de Fiscalización de las Personas Jurídicas y Asimiladas de la Dirección Seccional de Impuestos de Bogotá, se evidenció Inconsistencia en la Información reportada  por la SGFT, dado que la Subdirección reportó 1.698 casos  por valor de $191,946 millones de pesos y la División de Personas Jurídicas y Asimiladas reportó 1.904 casos por valor de $ 218,440 millones de pesos, presentándose un número mayor de casos y valores reportados por la División de Fiscalización de Personas Jurídicas y Asimiladas (206 casos por valor de $ 26.494 millones de pesos)  frente a lo reportado por la SGFT. 
Con lo anterior, se incumple el </t>
    </r>
    <r>
      <rPr>
        <i/>
        <sz val="12"/>
        <rFont val="Arial"/>
        <family val="2"/>
      </rPr>
      <t>“Principio de la calidad de la información”</t>
    </r>
    <r>
      <rPr>
        <sz val="12"/>
        <rFont val="Arial"/>
        <family val="2"/>
      </rPr>
      <t xml:space="preserve">, contenido en el artículo 3 de la Ley 1712 de 2014, el numeral 9 artículo 38 del Decreto 4048 de 2008, numeral 10 artículo 1 de la Resolución No. 136 del 22 de diciembre de 2015 y el componente de “Información y Comunicación" del Modelo Estándar de Control Interno (MECI).
</t>
    </r>
  </si>
  <si>
    <r>
      <rPr>
        <sz val="12"/>
        <rFont val="Arial"/>
        <family val="2"/>
      </rPr>
      <t xml:space="preserve">La situación descrita, se presentó debído a que la Subdirección de Gestíon de Fiscalización Tributaria, en desarrollo de esta auditoría  envío de manera parcial  la información solicitada  por la OCI, en razòn a  que no se cuenta con una única aplicación sistematizada en la que se incorpore toda la información para generar los  reportes de la Gestión .
</t>
    </r>
    <r>
      <rPr>
        <strike/>
        <sz val="12"/>
        <rFont val="Arial"/>
        <family val="2"/>
      </rPr>
      <t xml:space="preserve">
</t>
    </r>
  </si>
  <si>
    <t>Remitir la información que soliciten los Entes de control en desarrollo de futuras  auditorías, previa revisión de la Coordinación de Gestión de Proyectos Especiales.</t>
  </si>
  <si>
    <t>Información remitida con la totalidad de lo requerido</t>
  </si>
  <si>
    <t xml:space="preserve">NC-PFL 
Jefe de Coordinación de Gestión Operativa
Jefe de Coordinación de Gestión Técnica
Jefe de Coordinación de Proyectos Especiales
Subdirector de Gestión de Fiscalización Tributaria
</t>
  </si>
  <si>
    <t>Auditoría a la Efectividad de la Gestión por Fiscalización  ( AGF-2017 014)
Período 01/01/2016 al 30/06/2017
H2</t>
  </si>
  <si>
    <t xml:space="preserve">Deficiencias en la planeación para la ejecución de los Programas enviados por la SGFT: 
Verificado el cumplimiento de los lineamientos y cronogramas para los cinco programas de la muestra:  I1 Impuesto a la Riqueza Renta años gravables 2013 y 2014,  FZ control a los créditos fiscales impuesto sobre la Ventas  año gravable 2014, FS Control a los créditos fiscales Impuesto sobre la Renta año gravable 2014, XB programa de control a Costos y Deducciones por transacciones con personas naturales que figuren fallecidas del Impuesto sobre la Renta y CREE 2014;  se observa que se presentan deficiencias en la planeación y coordinación entre la SGFT y las Direcciones Seccionales auditadas, frente a la programación de los tiempos de ejecución de los programas enviados por la SGFT.
Con lo anterior, se incumple los numerales 1, 2 y 3 del artículo 31 del Decreto 4048 de 2008 relacionado con la planeación y control de los programas, artículo 3 de la Resolución No. 136 del 22 de diciembre de 2015, así mismo con los componentes Información y comunicación y de Control y Monitoreo o Supervisión Continua del Modelo Estándar de Control Interno (MECI). 
</t>
  </si>
  <si>
    <t>La Subdirección de Gestión de Fiscalización Tributaria, no cuenta con un sistema informatico que permita controlar las cargas de trabajo, en tiempo real  y ;  los términos señalados en los cronogramas, no son suficientes para la evacuación de las investigaciones.</t>
  </si>
  <si>
    <t>Revisar y ajustar los plazos señalados en los cronogramas de ejecución de los programas y acciones de control enviados por la Subdirección.</t>
  </si>
  <si>
    <t>Cronogramas ajustados en los lineamientos que profiera la Subdirecciòn.</t>
  </si>
  <si>
    <t xml:space="preserve">NC-PFL 
Jefe Coordinación de Gestión Técnica.
Subdirector de Gestión de Fiscalización Tributaria
</t>
  </si>
  <si>
    <t>Auditoría a la Efectividad de la Gestión por Fiscalización  ( AGF-2017 014)
Período 01/01/2016 al 30/06/2017
H3</t>
  </si>
  <si>
    <t xml:space="preserve">Insuficiencia en el seguimiento y control de la información que las Direcciones Seccionales reportan en el SIE de Planeación:
Las Direcciones Seccionales de Impuestos de Bogotá y de Impuestos y Aduanas de Pereira, reportaron información inconsistente en el SIE de Planeación por el año 2016, correspondiente al concepto de Gestión por menor pérdida líquida código 904. El cálculo de la gestión se efectuó aplicando el 33% al menor valor de la pérdida líquida, y no el 25 % como lo establecen los lineamientos de Fiscalización, sin que la SGFT hubiese identificado y corregido dicha información.
Con lo anterior, se incumple el “Principio de la calidad de la información”, contenido en el artículo 3 de la Ley 1712 de 2014, numeral 6 del artículo 3 de la Resolución No. 136 del 22 de diciembre de 2015, así mismo con los componentes de Control y Monitoreo o Supervisión Continua del Modelo Estándar de Control Interno (MECI). 
</t>
  </si>
  <si>
    <t xml:space="preserve">La situación descrita, se presentó debido a que se consideró en el documento de evaluación de la gestión, el porcentaje del 25% para la disminución de la perdida líquida, y se hizo la solicitud de ajuste de la fórmula en el sistema, pero la SGTIT, no implementó con la debida oportunidad, el ajuste solicitado.
</t>
  </si>
  <si>
    <t>Comunicar a las Direcciones Seccionales , en el evento en que se modifiquen indicadores de medición de la Gestión, que impliquen ajustes al sistema de información, que se aplicaran a partir de la fecha en que se implemente dicha modificación a los sistemas.</t>
  </si>
  <si>
    <t>oficio cada vez que se presente la modificación</t>
  </si>
  <si>
    <t>NC-PFL 
Subdirector de Gestión de Fiscalización Tributaria
Coordinación de Gestión Operativa</t>
  </si>
  <si>
    <t>Auditoría a la Efectividad de la Gestión por Fiscalización  ( AGF-2017 014)
Período 01/01/2016 al 30/06/2017
H4</t>
  </si>
  <si>
    <r>
      <rPr>
        <b/>
        <sz val="12"/>
        <rFont val="Arial"/>
        <family val="2"/>
      </rPr>
      <t>Deficiente Evaluación y seguimiento de los programas de fiscalización tributaria:</t>
    </r>
    <r>
      <rPr>
        <sz val="12"/>
        <rFont val="Arial"/>
        <family val="2"/>
      </rPr>
      <t xml:space="preserve">
Al verificar la presentación de los informes de Evaluación y seguimiento de los programas ante el Comité Técnico de Programas y Campañas de Control (CTPCC), se observó que la SGFT  no presentó  la  información establecida en la Cartilla para la elaboración de los informes de Seguimiento y Evaluación de los programas y Campañas de Control del 16 de Noviembre de 2016: Código CT- IC - 0082 correspondiente a los trimestres con corte a 31 de diciembre de 2016, 31 de marzo de 2017 y 30 de junio de 2017.
Con lo anterior, se incumple parcialmente con el numeral 2 del artículo 31 del Decreto 4048 de 2008 relacionado con la evaluación a los programas y propuestas de modificaciones necesarias cuando a ello hubiere lugar,  Manual de Fiscalización y Liquidación expedido por medio del Memorando 287 del 30/04/2013, acápite 3.5.2 Gestión de los Programas de Fiscalización, numeral 3.5.2.2 de la Evaluación de los Programas por parte del área ejecutora y lo reglamentado en la Cartilla # 82 del 16 de noviembre de 2016 y con el componente de Monitoreo o Supervisión Continua del Modelo Estándar de Control Interno (MECI).
</t>
    </r>
  </si>
  <si>
    <t>Debido a la falta de Coordinación entre la SGFT y la Subdirección de Gestión de Análisis Operacional.</t>
  </si>
  <si>
    <t>Presentar la información requerida para la elaboración del informe de seguimiento y evaluación ante el CTPCC, en las fechas señaladas por la Secretaría Técnica del Comité Técnico de Programas y acorde con lo señalado en la cartilla CT-IC-0082 "Cartilla para la elaboración de los informes de seguimiento y evaluación de los programas y campañas de control” o la que haga sus veces.”</t>
  </si>
  <si>
    <t xml:space="preserve">Información presentada Vs información solicitada </t>
  </si>
  <si>
    <t>NC-PFL 
Subdirector de Gestión de Fiscalización Tributaria
Coordinación de Gestión Operativa.</t>
  </si>
  <si>
    <t>Auditoría a la Efectividad de la Gestión por Fiscalización  ( AGF-2017 014)
Período 01/01/2016 al 30/06/2017
H5</t>
  </si>
  <si>
    <r>
      <rPr>
        <b/>
        <sz val="12"/>
        <rFont val="Arial"/>
        <family val="2"/>
      </rPr>
      <t>Deficiencias en la conceptualización referente a la gestión del proceso de Fiscalización y Liquidación</t>
    </r>
    <r>
      <rPr>
        <sz val="12"/>
        <rFont val="Arial"/>
        <family val="2"/>
      </rPr>
      <t xml:space="preserve">: 
No se encuentra en el listado maestro de documentos del sistema de SGCCIGA del proceso de Fiscalización y Liquidación un documento, instructivo, procedimiento, manual o cartilla que garantice la estandarización, coherencia y claridad del lenguaje utilizado y de las cifras registradas en la definición de los conceptos de gestión de Fiscalización que:
 a) Defina los diferentes conceptos que componen la Gestión de Fiscalización como: Gestión efectiva, propuesta, perceptiva, masiva, por mejoramiento del recaudo, por actos de liquidación, por terminaciones por mutuo acuerdo y/o conciliaciones, por mejoramiento del comportamiento, por riesgo subjetivo, derivada de investigaciones adelantadas, por reclasificación de responsables inscritos en régimen simplificado, entre otros. 
 b) Que establezca y formalice la metodología utilizada para cuantificar y medir los diferentes conceptos de gestión de fiscalización, códigos, porcentajes y variables que se utilizan, y documentos soportes que conforman las evidencias. 
c) Determine con claridad los conceptos que conforman la gestión comprometida en el objetivo recaudatorio del Plan de choque contra la evasión que se formula anualmente. 
d) Incluya las instrucciones para diligenciar las variables estadísticas al SIE de Planeación y el Reporte detallado. 
Lo anterior, desatiende lo dispuesto en el Procedimiento PR-IC- 0001 </t>
    </r>
    <r>
      <rPr>
        <i/>
        <sz val="12"/>
        <rFont val="Arial"/>
        <family val="2"/>
      </rPr>
      <t>"Control de Documentos de los Sistemas de Gestión”</t>
    </r>
    <r>
      <rPr>
        <sz val="12"/>
        <rFont val="Arial"/>
        <family val="2"/>
      </rPr>
      <t xml:space="preserve"> y en los componentes de Control e Información y Comunicación del Modelo Estándar de Control Interno (MECI)
</t>
    </r>
  </si>
  <si>
    <t xml:space="preserve">Debido a la falta de definición, uniformidad y estandarización de los diferentes conceptos de gestión de Fiscalización.
Insuficiencia de los documentos del proceso en el SGCCIGA.
</t>
  </si>
  <si>
    <t xml:space="preserve">Solicitar asesoramiento a la Coordinación de Gestión de Calidad de la Subdirección de Gestión de Procesos y Competencias Laborales, para establecer si es necesario crear un documento, que garantice la estandarización, coherencia y claridad del lenguaje utilizado en relación con la gestión de Fiscalización, tal como lo describe en la columna “situación Encontrada “la Oficina de Control Interno.
</t>
  </si>
  <si>
    <t xml:space="preserve">Documento enviado a calidad </t>
  </si>
  <si>
    <t>NC-PFL 
Subdirector de Gestión de Fiscalización Tributaria
Jefe Coordinación de Proyectos Especiales</t>
  </si>
  <si>
    <t>Adelantar la recomendación remitida por calidad</t>
  </si>
  <si>
    <t>Respuesta de Calidad y/o documento según recomendación de calidad</t>
  </si>
  <si>
    <t>Auditoría a la Efectividad de la Gestión por Fiscalización  ( AGF-2017 014)
Período 01/01/2016 al 30/06/2017
H6</t>
  </si>
  <si>
    <r>
      <rPr>
        <b/>
        <sz val="12"/>
        <rFont val="Arial"/>
        <family val="2"/>
      </rPr>
      <t>Incumplimiento de lineamientos de Programas de Fiscalización Tributaria- Dirección de Impuestos y Aduanas de Pereira:</t>
    </r>
    <r>
      <rPr>
        <sz val="12"/>
        <rFont val="Arial"/>
        <family val="2"/>
      </rPr>
      <t xml:space="preserve">
En la Dirección Seccional de Impuestos y Aduanas de Pereira, auditada  una muestra de 14 expedientes para  verificar el cumplimiento de los lineamientos y cronogramas de cinco programas de la muestra:  I1 Impuesto a la Riqueza Renta año gravable 2013 y 2014,  FZ control a los créditos fiscales impuesto sobre la Ventas  año gravable 2014,   FS Control a los créditos fiscales Impuesto sobre la Renta año gravable 2014,  XB  Programa de control a costos y deducciones por transacciones con personas naturales que figuran fallecidas año gravable 2014,  se estableció que: 
I)  Plan de Auditoría:
a)  En 9 expedientes que equivalen al 64 % del total de la muestra:  I1 2013 2016 169, I1 2013 2016 177, XB 2014 2017 724, FZ 2014 2016 514, FZ 2014 2016 516, FZ 2014 2016 518, FZ 2014 2016 519, FZ 2014 2017 85, FZ 2014 2017 90, no se incluye en el plan de auditoría los lineamientos del programa para definir las tareas a realizar en la investigación.  
b) En 3 Expedientes: XB 2014 2016 724, FZ 2014 2016 514 y FZ 2014 2016 519 el Plan de Auditoría se elaboró entre 2 y 6 meses después de aperturado el expediente.
II)  Cronogramas 
a) En 6 expedientes que equivalen al 42% de la muestra:   XB 2014 2016 724, FZ 2014 2016 481, FZ 2014 2016 514, FZ 2014 2016 516, FZ 2014 2016 518, FZ 2014 2016 519 la apertura se realizó por fuera de las fechas de los cronogramas. 
b) En 7 expedientes que equivalen al 50 % de la muestra:  I1 2013 2016 169, I1 2013 2016 177, FS 2014 2016 419, FZ 2014 2016 514, FZ 2014 2016 519, FZ 2014 2016 516, FZ 2014 2016 518, el cierre se realizó por fuera de las fechas de los cronogramas. 
III)  Papeles de trabajo: 
a) En 6 expedientes que representan el 42 % de la muestra:  I1 2013 2016 167, XB 2014 2016 724, FZ 2014 2016 481, FZ 2014 2016 514, FZ 2014 2017 85, FZ 2014 2017 90, no se cumple con los requisitos mínimos de los papeles de trabajo establecidos en el numeral 2.6 del Manual de Fiscalización expedido mediante Memorando No. 287 del 30 de julio de 2013.
Con lo anterior,  se incumple lo establecido en los Memorandos 042 del 11/02/2016, 106 del 7 de abril de 2017 para el Programa Control Tributario de la Riqueza en materia de impuesto de renta año gravable 2013 y 2014; Memorando 171 del 17 de junio de 2016 del Programa Control a los Créditos Fiscales del Impuesto sobre la Renta año gravable 2014; Memorandos 199 del 6 de julio de 2016 y 225 del 1 de agosto de 2016 del Programa Control a los Créditos Fiscales en el Impuesto sobre las Ventas año gravable 2014; Memorando 326 del 2 de diciembre del 2016 del Programa Control a Costos y Deducciones por Transacciones con Personas Fallecidas; numeral 20 del  Procedimiento PR-FL-0220</t>
    </r>
    <r>
      <rPr>
        <i/>
        <sz val="12"/>
        <rFont val="Arial"/>
        <family val="2"/>
      </rPr>
      <t xml:space="preserve"> " Investigación de Obligaciones Tributarias Sustanciales y Formales"</t>
    </r>
    <r>
      <rPr>
        <sz val="12"/>
        <rFont val="Arial"/>
        <family val="2"/>
      </rPr>
      <t xml:space="preserve">, Memorando No. 287 del 30 de julio de 2013 y  los componentes de Control y Monitoreo o Supervisión Continua  del Modelo Estándar de Control Interno (MECI).
</t>
    </r>
  </si>
  <si>
    <t>Debido a la falta de revisión y control en la ejecución de los programas de fiscalización tributaria.</t>
  </si>
  <si>
    <t xml:space="preserve">1. Diseñar el Instructivo para la elaboración del Plan de Auditoría en desarrollo del PR FL 220 Investigaciones obligaciones tributarias sustanciales y formales.
</t>
  </si>
  <si>
    <t>Instructivo</t>
  </si>
  <si>
    <t xml:space="preserve">NC-PFL 
Subdirector de Gestión de Fiscalización Tributaria. Reformulada el día 21/11/2018 con correo remitido Por el Director de Gestión de Fiscalización sin número </t>
  </si>
  <si>
    <t xml:space="preserve">2. Solicitar la inclusión en el Sistema de Gestión de Calidad, Control Interno y Gestión Ambiental del Instructivo sobre elaboración del Plan de Auditoría en desarrollo del PR FL 220 Investigaciones obligaciones tributarias sustanciales y formales.
</t>
  </si>
  <si>
    <t>1</t>
  </si>
  <si>
    <t xml:space="preserve">NC-PFL 
Jefe  Coordinación de Gestión Operativa 
Jefe Coordinación de Gestión Técnica
JefeJefe Coordinación de  Proyectos Especiales 
Subdirector de Gestión de Fiscalización Tributaria. Reformulada el día 21/11/2018 con correo remitido Por el Director de Gestión de Fiscalización sin número </t>
  </si>
  <si>
    <t>3. Controlar mensualmente en expedientes en curso y terminados, la aplicación del Instructivo sobre elaboración del Plan de Auditoría, a través de la verificación de los documentos que conforman el expediente, de las muestras aleatorias para revisar en el año el 60% de las Direcciones Seccionales con componente tributario. Con la información recibida de las Direcciones Seccionales, los supervisores de la SGFT, analizarán el cumplimiento y dejarán las observaciones en el formato diseñado para tal fin por esta Subdirección.</t>
  </si>
  <si>
    <t>Formato diseñado por la SGFT, debidamente diligenciado</t>
  </si>
  <si>
    <t xml:space="preserve">NC-PFL 
Jefe  Coordinación de Gestión Operativa  
Jefe Coordinación de Gestión Técnica
Jefe Coordinación de  Proyectos Especiales 
Subdirector de Gestión de Fiscalización Tributaria.
Direcciones Seccionales </t>
  </si>
  <si>
    <t>4. Elaborar formatos para la adecuada  identificación de los papeles de trabajo y los medios magnéticos dentro de los expedientes</t>
  </si>
  <si>
    <t xml:space="preserve">NC-PFL 
Subdirector de Gestión de Fiscalización Internacional Reformulada el día 21/11/2018 con correo remitido Por el Director de Gestión de Fiscalización sin número </t>
  </si>
  <si>
    <t>5. Incluir instructivos dentro de los formatos elaborados para la identificación de las hojas de trabajo y los medios magnéticos,  en los que se impartan los lineamientos sobre la elaboración de las hojas de trabajo y del manejo de la información guardada en medios magnéticos</t>
  </si>
  <si>
    <t xml:space="preserve">NC-PFL 
Subdirector de Gestión de Fiscalización Internacional/Subdirector de Gestión de Fiscalización Tributaria Reformulada el día 21/11/2018 con correo remitido Por el Director de Gestión de Fiscalización sin número </t>
  </si>
  <si>
    <t>Auditoría a la Efectividad de la Gestión por Fiscalización  ( AGF-2017 014)
Período 01/01/2016 al 30/06/2017
H7</t>
  </si>
  <si>
    <r>
      <rPr>
        <b/>
        <sz val="12"/>
        <rFont val="Arial"/>
        <family val="2"/>
      </rPr>
      <t>Inconsistencia en el reporte de las cifras en el SIE de Planeación-Dirección de Impuestos y Aduanas de Pereira:</t>
    </r>
    <r>
      <rPr>
        <sz val="12"/>
        <rFont val="Arial"/>
        <family val="2"/>
      </rPr>
      <t xml:space="preserve"> 
En una muestra de 24 expedientes seleccionados para verificar la consistencia de las cifras de gestión por actos reportadas en el SIE de planeación,  se observó que en 8 expedientes: GO 2012 2014 630, GO 2013 2014 969, GO 2014 2015 746, R1 2014 2016 160 , R1 2014 2016 161, PQ 2013 2014 721, PQ 2013 2014 740 y  PQ 2013 2014 742, que contienen Informe de gestión por Menor Pérdida Liquida código 904, se calculó la gestión reportada en el SIE, aplicando el 33% al menor valor de la pérdida líquida y no el 25 % como lo establecen los lineamientos de Fiscalización, lo que significó un mayor valor de Gestión efectiva reportada de $ 1.022 millones de pesos.
Con lo anterior se contraviene lo reglamentado en el documento de </t>
    </r>
    <r>
      <rPr>
        <i/>
        <sz val="12"/>
        <rFont val="Arial"/>
        <family val="2"/>
      </rPr>
      <t>"Metas de Fiscalización Tributaria y Lineamientos para la Evaluación de la Gestión año 2016”</t>
    </r>
    <r>
      <rPr>
        <sz val="12"/>
        <rFont val="Arial"/>
        <family val="2"/>
      </rPr>
      <t xml:space="preserve">, expedido por la SGFT y los componentes Control y Monitoreo o Supervisión Continua e Información y Comunicación del Modelo Estándar de Control Interno (MECI).
</t>
    </r>
  </si>
  <si>
    <t>La situación descrita, se presentó debido a que se consideró en el documento de evaluación de la gestión, el porcentaje del 25% para la disminución de la perdida líquida, y se hizo la solicitud de ajuste de la fórmula en el sistema, pero la SGTIT, no implementó con la debida oportunidad, el ajuste solicitado.</t>
  </si>
  <si>
    <t>Auditoría a la Efectividad de la Gestión por Fiscalización  ( AGF-2017 014)
Período 01/01/2016 al 30/06/2017
H8</t>
  </si>
  <si>
    <r>
      <rPr>
        <b/>
        <sz val="12"/>
        <rFont val="Arial"/>
        <family val="2"/>
      </rPr>
      <t>Incumplimiento de lineamientos de Programas de Fiscalización Tributaria- Dirección de Impuestos de Bogotá:</t>
    </r>
    <r>
      <rPr>
        <sz val="12"/>
        <rFont val="Arial"/>
        <family val="2"/>
      </rPr>
      <t xml:space="preserve">
En la Dirección Seccional de Impuestos de Bogotá, auditada  una muestra de 18 expedientes para  verificar el cumplimiento de los lineamientos y cronogramas de cinco programas de la muestra:  I1 Impuesto a la Riqueza Renta año gravable 2013 y 2014,  FZ control a los créditos fiscales impuesto sobre la Ventas  año gravable 2014, FS Control a los créditos fiscales Impuesto sobre la Renta año gravable 2014,  XB  Programa de control a costos y deducciones por transacciones con personas naturales que figuran fallecidas año gravable 2014,  se estableció que: 
I)  Plan de Auditoría:
a)  En 9 expedientes que equivale al 50 % del total de la muestra: correspondientes a 3 expedientes de la División de Gestión de Fiscalización de las Personas Naturales y Asimiladas:  I1 2013 2016 1234, I1 2013 2016 1409,  I1 2013 2016 1450 y  6 expedientes en la  División de Gestión de Fiscalización de las Personas Jurídicas y Asimiladas:  FS 2014 2016 2772,  FS 2014 2016 2801, FS 2014 2016 2792, FZ 2014 2016 3985, FZ 2014 2016 3544, FZ 2014 2016 3611 no se incluye en el plan de auditoría los lineamientos del programa para  definir las tareas a realizar en la investigación.  
b) En 2 expedientes, 1 de la División de Gestión de Fiscalización de las Personas Naturales y Asimiladas XB 2014 2016 229 y 1 de la División de Gestión de Fiscalización de las Personas Jurídicas y Asimiladas XB 2014 2016 235; el plan de auditoría se elaboró un mes después de aperturado el expediente.
c) En el expediente I1 2013 2016 1409 de la División de Gestión de Fiscalización de las Personas Naturales y Asimiladas no se encontró el plan de auditoría.
II)  Cronogramas 
a) En 17  expedientes que equivalen al 94% de la muestra:  9 expedientes de la  División de Gestión de Fiscalización de las Personas Naturales y Asimiladas : I1 2014 2017 557, I1 2013 2016 1409, I1 2013 2016 1815, I1 2014 2016 1827, I1 2013 2016 1234, I1 2013 2016 1376, I1 2013 2016 1450, XB 2014 2016 229, FZ 2014 2016 1563 y 8 expedientes de la División de Gestión de Fiscalización de las Personas Jurídicas y Asimiladas:  XB 2014 2016 235, XB 2014 2017 93, FS 2014 2016 2772, FS 2014 2016 2801, FZ 2014 2016 3985, FZ 2014 2016 3584, FZ 2014 2016 3544, FZ 2014 2016 3611,  la apertura se realizó por fuera de las fechas  establecidas en los cronogramas. 
b) En 11 expedientes que equivalen al 61% de la muestra: 5 expedientes de la  División de Gestión de Fiscalización de las Personas Naturales y Asimiladas: I1 2013 2016 1409,  I1 2013 2016 1234, I1 2013 2016 1376, I1 2013 2016 1450, XB 2014 2016 229 y  6 expedientes de la División de Gestión de Fiscalización de las Personas Jurídicas y Asimiladas:  XB 2014 2016 235,  XB 2014 2017 93, FS 2014 2016 2772, FS 2014 2016 2801, FZ 2014 2016 3584, FZ 2014 2016 3611, el cierre  se realizó por fuera de las fechas establecidas en los cronogramas. 
III)  Papeles de trabajo: 
a) En  5 expedientes  que representan el 28% de la muestra:  2  de la  División de Gestión de Fiscalización de las Personas Naturales y Asimiladas: I1 2014 2017 1557, XB 2014 2016 229, y 3 de la División de Gestión de Fiscalización de las Personas Jurídicas y Asimiladas:  FZ 2014 2016 3584, FZ 2014 2016 3544, FZ 2014 2016 3611,  no se  cumple con los requisitos mínimos de los papeles de trabajo establecidos en el numeral 2.6 del Manual de Fiscalización expedido mediante Memorando No. 287 del 30 de julio de 2013.
Con lo anterior,  se incumple lo establecido en los Memorandos 042 del 11/02/2016, 106 del 7 de abril de 2017 para el Programa Control Tributario de la Riqueza en materia de impuesto de renta año gravable 2013 y 2014; Memorando 171 del 17 de junio de 2016 del Programa Control a los Créditos Fiscales del Impuesto sobre la Renta año gravable 2014; Memorandos 199 del 6 de julio de 2016 y 225 del 1 de agosto de 2016 del Programa Control a los Créditos Fiscales en el Impuesto sobre las Ventas año gravable 2014; Memorando 326 del 2 de diciembre del 2016, correspondiente al Programa Control a Costos y Deducciones por Transacciones con Personas Fallecidas, numeral 20 del  Procedimiento PR-FL-0220 </t>
    </r>
    <r>
      <rPr>
        <i/>
        <sz val="12"/>
        <rFont val="Arial"/>
        <family val="2"/>
      </rPr>
      <t>" Investigación de Obligaciones Tributarias Sustanciales y Formales"</t>
    </r>
    <r>
      <rPr>
        <sz val="12"/>
        <rFont val="Arial"/>
        <family val="2"/>
      </rPr>
      <t xml:space="preserve">, Memorando No. 287 del 30 de julio de 2013 y el componente  de Control y Monitoreo o Supervisión Continua  del Modelo Estándar de Control Interno (MECI).
</t>
    </r>
  </si>
  <si>
    <t>1. Diseñar el Instructivo para la elaboración del Plan de Auditoría en desarrollo del PR FL 220 Investigaciones obligaciones tributarias sustanciales y formales.</t>
  </si>
  <si>
    <t>Formato diseñado por la SGFT, debidamente diligenciado.</t>
  </si>
  <si>
    <t>NC-PFL 
Jefe  Coordinación de Gestión Operativa  
Jefe Coordinación de Gestión Técnica
Jefe Coordinación de  Proyectos Especiales 
Subdirector de Gestión de Fiscalización Tributaria.
Directores Seccionales</t>
  </si>
  <si>
    <t xml:space="preserve">
4. Elaborar formatos para la adecuada  identificación de los papeles de trabajo y los medios magnéticos dentro de los expedientes
</t>
  </si>
  <si>
    <t>Auditoría a la Efectividad de la Gestión por Fiscalización  ( AGF-2017 014)
Período 01/01/2016 al 30/06/2017
H9</t>
  </si>
  <si>
    <r>
      <rPr>
        <b/>
        <sz val="12"/>
        <rFont val="Arial"/>
        <family val="2"/>
      </rPr>
      <t>Inconsistencia en el reporte de las cifras en el SIE de Planeación- Dirección de Impuestos de Bogotá:</t>
    </r>
    <r>
      <rPr>
        <sz val="12"/>
        <rFont val="Arial"/>
        <family val="2"/>
      </rPr>
      <t xml:space="preserve">
En una muestra de 28 expedientes seleccionados para verificar la consistencia de las cifras de Gestión por actos reportadas en el SIE de planeación, se observó que en 5 expedientes: AD 2013 2015 5025, DI 2014 2016 121, PQ 2013 2015 2514, R1 2013 2015 3488, DI 2014 2016 221, que contienen Informe de gestión por Menor Pérdida Liquida código 904, se calculó la gestión reportada en el SIE, aplicando el 33% al menor valor de la pérdida líquida y no el 25 % como lo establecen los lineamientos de Fiscalización, lo que significó un mayor valor de Gestión efectiva reportada de $ 6.296 millones de pesos, en los meses de febrero, marzo y abril de 2016.
Con lo anterior, se contraviene lo reglamentado en el documento de </t>
    </r>
    <r>
      <rPr>
        <i/>
        <sz val="12"/>
        <rFont val="Arial"/>
        <family val="2"/>
      </rPr>
      <t>"Metas de Fiscalización Tributaria y Lineamientos para la Evaluación de la Gestión año 2016"</t>
    </r>
    <r>
      <rPr>
        <sz val="12"/>
        <rFont val="Arial"/>
        <family val="2"/>
      </rPr>
      <t xml:space="preserve">, expedido por la SGFT y los componentes de Control, Monitoreo o Supervisión Continua e Información y Comunicación del Modelo Estándar de Control Interno (MECI).
</t>
    </r>
  </si>
  <si>
    <t>NC-PFL 
Subdirector de Gestión de Fiscalización Tributaria
Jefe Coordinación de Gestión Operativa</t>
  </si>
  <si>
    <t>AUDITORIA DE SEGUIMIENTO A PLANES INTEGRADOS DE  MEJORAMIENTO DE LOS PROCESOS DE OPERACIÓN ADUANERA Y DE FISCALIZACIÓN Y LIQUIDACIÓN (ADUANERA) ASO 2017-009</t>
  </si>
  <si>
    <t>ASO 2017-009</t>
  </si>
  <si>
    <t xml:space="preserve">CGR - Hallazgo No. 30. Mecanismo de asignación automática de la numeración de las Actas de Aprehensión. DSA Urabá (Aud DS ADUANAS, Ipiales, Cartagena, Cúcuta, Bogotá, B/ventura, Cali, Urabá Vig P.Semestre 2015):
"La Dirección Seccional de Aduanas de Urabá, no cuenta con un mecanismo que permita la asignación automática de la numeración de las Actas de Aprehensión, y de las demás actas que hacen parte del expediente indispensable para llevar un control numérico como los autos comisorios, actas de hechos, autos de apertura y auto de archivo aduanero. Esta labor es llevada manualmente no hay una persona responsable de realizarla, los funcionarios que hacen parte de la División de Fiscalización, informan vía telefónica la numeración a las diferentes unidades aprehensoras durante las 24 horas del día, para cumplir con esta labor; en días festivos y en horas nocturnas el funcionario lleva consigo la numeración que asigna a las diferentes unidades y al día siguiente procede a registrar la información en el libro radicador dispuesto para el efecto."
PRUEBA DE AUDITORÍA - DSA URABÁ (Escritorio): 
Verificado el mecanismo de control en la asignación de la numeración consecutiva de los actos administrativos del Procedimiento de Aprehensión y Definición de Situación Jurídica de Mercancías, en la Dirección Seccional de Aduanas de Urabá, se evidenció que en la actualidad no existe un mecanismo de control automatizado para la asignación del número consecutivo de las Actas de Aprehensión, la cual se realiza por medio de una planilla con sus correspondientes números consecutivos, asignándose a un funcionario para esta función.
Por lo anterior, la situación evidenciada en el hallazgo persiste.
</t>
  </si>
  <si>
    <t>En el Informe de Auditoría de la CGR no se identifica la causa de la situación descrita.</t>
  </si>
  <si>
    <t>1- Presentar por parte de la Subdirección de Gestión de Fiscalización Aduanera para el estudio y la evaluación del Centro de Despacho de la Coordinación de Dinamica de los Procesos, la solicitud de un aplicativo que permita la asignación automática de las actas de aprehensión en la Dirección Seccional de Impuestos y Aduanas de Uraba</t>
  </si>
  <si>
    <t>Oficio enviando el formato 2206 diligenciado</t>
  </si>
  <si>
    <t>NC-PFL 
Subdirección de Gestión de Fiscalización Aduanera</t>
  </si>
  <si>
    <t xml:space="preserve">2. Efectuar por parte de la Coordinación Dinamica de los Procesos el análisis de impacto funcional, normativo y procedimental a las solicitudes de ajuste o creación de servicios informáticos aduaneros, de manera previa a la realización del centro de despacho </t>
  </si>
  <si>
    <t>Analisis de impacto y pronunciamiento técnico por parte de la Coordinación de Dinámica de los Procesos</t>
  </si>
  <si>
    <t>NC-PFL 
Coordinación Dinamica de los Procesos de la Subdirección de Gestión de Procesos y Competencias laborales</t>
  </si>
  <si>
    <t xml:space="preserve">3. Efectuar por parte de la División de Gestión de Fiscalización de la Dirección Seccional de Impuestos y Aduanas de Urabá una revisión de control trimestral al libro consecutivo de Actas de Aprehensión </t>
  </si>
  <si>
    <t>Informe de revisión trimestral</t>
  </si>
  <si>
    <t>NC-PFL 
Jefe Division de Fiscalización de la DSIA de Uraba</t>
  </si>
  <si>
    <t>Auditoría a la Definición de Situación Jurídica de Mercancías ASJ2018003
Periodo
01/01/2017 al 31/12/2017
H7</t>
  </si>
  <si>
    <t>ASJ 2018003</t>
  </si>
  <si>
    <r>
      <rPr>
        <b/>
        <sz val="12"/>
        <rFont val="Arial"/>
        <family val="2"/>
      </rPr>
      <t>Deficiencias en la aplicación del procedimiento Aprehensión y Definición Situación Jurídica.</t>
    </r>
    <r>
      <rPr>
        <sz val="12"/>
        <rFont val="Arial"/>
        <family val="2"/>
      </rPr>
      <t xml:space="preserve">
</t>
    </r>
    <r>
      <rPr>
        <b/>
        <sz val="12"/>
        <rFont val="Arial"/>
        <family val="2"/>
      </rPr>
      <t>• Dirección Seccional de Impuestos y Aduanas de Bucaramanga</t>
    </r>
    <r>
      <rPr>
        <sz val="12"/>
        <rFont val="Arial"/>
        <family val="2"/>
      </rPr>
      <t xml:space="preserve">
En revisión de la muestra de 20 expedientes, se observó lo siguiente: 
a. En 5 casos, la acción de control no se finalizó en el mismo sitio sin que se justificara el motivo en el Acta de Hechos, en el expediente DD 201720170001315 con acta de aprehensión No. 1297 del 2/08/2017 y de Hechos No. 5353 del 28/07/2017, se inició en las instalaciones de una transportadora y se finalizó en la "Almacenadora Almagrario" el 2/08/2017; en los expedientes Nos. DP 20172017002133, DP 20172017002134, DP 20172017002136 que corresponden a las Actas de Aprehensión de Decomiso Directo Nos. 2111 del 4/12/2017; 2112 del 4/12/2017 y 2114 del 4/12/2017, se inició en el "Centro Comercial “La Isla" y se finalizó en la "Almacenadora Almagrario”; en el expediente DM 201620160002337, Acta de Aprehensión 1637 del 13/09/2016, con Acta de Hechos 1986 del 7/09/2016, se inició en una empresa de transporte de mensajería y finalizó en la almacenadora.
Adicionalmente en los expedientes Nos. DP 201720170002133, DP 201720172134, DP 20172017002136 que corresponden a las Actas anteriormente mencionadas, las cuales fueron suscritas por funcionarios de Fiscalización Aduanera, erradamente en los autos de apertura se les asignó el código "DP" (Decomiso Directo POLFA), y no el código "DD" (Decomiso Directo Fiscalización).
 b. En el Expediente PF 201720170000206 con Acta de Aprehensión 203 del 2/02/2017, se presentó error en la diligencia de reconocimiento de la mercancía, por parte del funcionario de la POLFA, al retirarle a la mercancía la plaqueta de identificación del serial y entregarla como elemento anexo del acta referida, lo que impidió la plena identificación técnica de esta mercancía por parte de los técnicos de automotores de la Policía Nacional y de la Fiscalía General de la Nación, quienes conceptuaron que “al haber sido retirada la plaqueta del lugar donde se acostumbra a estampar esta identificación, no es viable conceptualizar sobre la originalidad de la maquina objeto de aprehensión”.
Con lo anterior, se incumplen el artículo 562 del Decreto 390 de 2016, artículo 20 de la Resolución 64 de 2016, Memorando 000251 del 25/08/2017, los numerales 4.4 y 4.6 de las condiciones generales, las actividades: 9, 10, 11, 13, 15, 17, 19 y 20 del PR-FL-0225 “Aprehensión y Definición de Situación Jurídica de Mercancías”.
</t>
    </r>
    <r>
      <rPr>
        <b/>
        <sz val="12"/>
        <rFont val="Arial"/>
        <family val="2"/>
      </rPr>
      <t>• Dirección Seccional de Aduanas de Medellín</t>
    </r>
    <r>
      <rPr>
        <sz val="12"/>
        <rFont val="Arial"/>
        <family val="2"/>
      </rPr>
      <t xml:space="preserve">
En la revisión de una muestra de 40 expedientes, 20 del Proceso de Gestión Fiscalización y Liquidación y 20 del Proceso de Gestión Jurídica se observó: 
a. En el Expediente DM 201620170001525, no se realizó acta de aprehensión y se tramitó con Acta de Hechos No. 8964 del 28/11/2016;  adicionalmente, se presentó demora en la continuidad del trámite de aprehensión de la mercancía; evidenciándose que 4 meses después de la fecha del acta de hechos, se expidió el Requerimiento Ordinario de Información No. 597 del 28/03/2017, para que el interesado pusiera a disposición de la DIAN la mercancía y finalmente 2 meses después se aceptó la legalización, mediante el Auto de Archivo de Legalización de las Mercancías No. 967 del 30/05/2017.
b. En el expediente DM 201720170001053, obra auto de archivo por improcedencia de la investigación, motivado en que el Acta de Aprehensión 18 del 24/02/2017 en la casilla de explicaciones de la causal de aprehensión se presentó incongruencia al consignar simultáneamente las causales 1.6 artículo 502 del Decreto 2685/99 y 550 del Decreto 390/2016.
c. En los expedientes Nos. PF 2016201602687 y PF201720170004172 con Actas de Aprehensión Nos. 1276 del 9/06/2016 y 4092 del 24/10/2017, se expidieron autos de archivo por improcedencia de las investigaciones, por cuanto la diligencia de control fue efectuada por funcionarios de la División de Gestión Control Operativo, en un lugar diferente al que estaban comisionados en el auto comisorio. 
d. En el expediente No. PF201720170002868, se practicó inspección de la mercancía y en el DM201720170001318, se solicitó certificación de las facturas sin la expedición del auto de pruebas que las decretaran. 
e. En 5 casos de Autos Comisorios N° 190-201-249-1292, 190-201-249-5455, 190-201-249-2033, 190-201-249-3612 y 190-201-249-136 no se registró la fecha de expedición del auto.
f. En el expediente DD201720170000933, el acta de aprehensión 932 del 04/03/2017 no registró la causal de aprehensión ni observación alguna. 
g. En 5 expedientes existe indebida notificación del acta de aprehensión así:
- En los expedientes PF201620160004362 el acta de aprehensión y en el DD20162017000004, el auto aclaratorio no se notificaron por correo o personalmente sino por estado.
- En el Expediente DT201720170100021 con acta de aprehensión de decomiso directo del 09/03/2017, de mercancía puesta a disposición por otra autoridad, con ocasión del recurso se toma la notificación por conducta concluyente al interesado.
- En el Expediente DP201720170002182, no se vinculó al administrador del establecimiento de comercio en acta de aprehensión No. 2078 del 31/05/2017, ni se le notificó por correo o personalmente, no obstante, es quien atendió la diligencia según acta de hechos, e interpuso el recurso de reconsideración.
- En el expediente DP201720170001872 con acta de aprehensión de decomiso directo No. 1863 de 15/05/2017, sobre mercancía puesta a disposición por otra autoridad, se notificó por publicación en página Web de la DIAN y no por correo o personalmente al interesado a la dirección que reposaba en los documentos aportados al momento de la diligencia. 
h. En 4 expedientes DP201720170002182, DP201720170002937, DP201720170003209 y DP201720170003336, no se vinculó a todos los interesados desde el acta de aprehensión.
Con lo anterior, se incumplen los artículos 501, 550, 554, 562, 567, 565, 568, 569, 570, 573 y 659 del Decreto 390 de 2016, artículos 19, 20, 27, 29 y 40 de la Resolución 0064 del 28 de septiembre de 2016, Resolución 000078 de diciembre 13 de 2016, Circular Externa 000003 de marzo 22 de 2016, numeral 4 Condiciones Generales, 4.2; 4.6 y las actividades 7, 8, 9, 10, 17, 19 y 32 del Procedimiento PR-FL-0225 “Aprehensión y Definición de Situación Jurídica de Mercancías”.
</t>
    </r>
  </si>
  <si>
    <r>
      <rPr>
        <b/>
        <sz val="12"/>
        <rFont val="Arial"/>
        <family val="2"/>
      </rPr>
      <t>• Dirección Seccional de Impuestos y Aduanas de Bucaramanga</t>
    </r>
    <r>
      <rPr>
        <sz val="12"/>
        <rFont val="Arial"/>
        <family val="2"/>
      </rPr>
      <t xml:space="preserve">
Estos hechos se presentaron por inobservancia de los controles del Procedimiento PR-FL-0225, para la codificación de los expedientes y para dar cumplimiento a los lineamientos que las diligencias de control aduanero inicien y terminen en el mismo sitio o lugar donde se efectúen.
•</t>
    </r>
    <r>
      <rPr>
        <b/>
        <sz val="12"/>
        <rFont val="Arial"/>
        <family val="2"/>
      </rPr>
      <t xml:space="preserve"> Dirección Seccional de Aduanas de Medellín</t>
    </r>
    <r>
      <rPr>
        <sz val="12"/>
        <rFont val="Arial"/>
        <family val="2"/>
      </rPr>
      <t xml:space="preserve">
Estos hechos se presentaron por deficiencias en los controles de aplicación del Procedimiento PR-FL-0225, y por inobservancia o incumplimiento a lineamientos: para que la adopción de las medidas cautelares de aprehensión se efectúe el mismo día, sitio y lugar en que se realice la diligencia de control; en la expedición de autos comisorios para que la acción de control, se desarrolle en lugar o sitio a donde se ordena; desconocimiento de etapa procesal para ordenar y practicar pruebas. </t>
    </r>
  </si>
  <si>
    <t>1. Capacitar a las Unidades Aprehensoras en la manipulación de las mercancías y en lo contenido en la Resolución 64 de 2016, relacionado con el procedimiento de Decomiso y Notificación especial de Acta de Aprehensión.</t>
  </si>
  <si>
    <t xml:space="preserve">Listado de Asistencia a Capacitaciones </t>
  </si>
  <si>
    <t xml:space="preserve">NC-PFL 
1. Subdirector de Gestión Control Operativo Policial
 2. Subdirector de Getión de Fiscalización Aduanera </t>
  </si>
  <si>
    <t>2. Mesas de trabajo entre la Subdirección de Control Operativo y la Subdirección de Gestión Fiscalización Aduanera para establecer puntos de control, seguimiento y monitoreo a las acciones realizadas en control posterior.</t>
  </si>
  <si>
    <t xml:space="preserve">Ayuda de Memoria de la Mesa de Trabajo 
</t>
  </si>
  <si>
    <t xml:space="preserve">1
</t>
  </si>
  <si>
    <t>NC-PFL 
1. Subdirector de Gestion Control Operativo Policial
2. Subdirector de Gestion de Fiscaliación Aduanera</t>
  </si>
  <si>
    <t xml:space="preserve">3. Adoptar como resultado de las mesas de trabajo, las  directrices o lineamientos conjuntos  a partir de las conclusiones y recomendaciones generadas. </t>
  </si>
  <si>
    <t>Reporte consolidado de las Directrices y lineamientos generados con ocasión de las mesas de trabajo</t>
  </si>
  <si>
    <t xml:space="preserve">NC-PFL 
1. Subdirector de Gestion Control Operativo Policial
2. Subdirector de Gestion de Fiscaliación Aduanera </t>
  </si>
  <si>
    <t>Auditoría a la Definición de Situación Jurídica de Mercancías ASJ2018003
Periodo
01/01/2017 al 31/12/2017
H14</t>
  </si>
  <si>
    <r>
      <rPr>
        <b/>
        <sz val="12"/>
        <rFont val="Arial"/>
        <family val="2"/>
      </rPr>
      <t>Deficiencia en el control gerencial de la Información Registrada en el RUE y en el Formato FT-FL-2205 Control y seguimiento a las Aprehensiones.
Nivel Central:</t>
    </r>
    <r>
      <rPr>
        <sz val="12"/>
        <rFont val="Arial"/>
        <family val="2"/>
      </rPr>
      <t xml:space="preserve">
En la verificación al control gerencial de los reportes RUE remitidos por las Direcciones Seccionales auditadas a la Subdirección de Gestión de Fiscalización Aduanera, respecto de los expedientes evacuados y a los términos de actas de aprehensión, se observó que las Subdirecciones de Gestión de Fiscalización Aduanera y de Control Operativo Policial, no presentaron evidencias relacionadas con el seguimiento y retroalimentación a la calidad y oportunidad de los reportes mensuales del RUE y del Formato FT-Fl-2205 “Control y Seguimiento a las Aprehensiones”, siendo éstas herramientas de gestión, para facilitar el mejoramiento institucional, respecto del control al movimiento de expedientes, cálculo de indicadores y evaluación del resultado de los programas de control implementados,  así como el control en las diferentes etapas del Procedimiento de Aprehensión.
Con lo anterior, se incumplen los lineamientos establecidos con los Memorandos Nos. 922 del 9 de diciembre de 2004; 193 del 23 de mayo de 2014; 273 del 11 de agosto de 2014 y 304 del 8 de septiembre de 2014.</t>
    </r>
  </si>
  <si>
    <t xml:space="preserve">
Los hechos obedecen a la falta de revisión de los reportes del Procedimiento PR-FL-0225 y a la inobservancia en la aplicación de la evaluación y seguimiento establecidos en los lineamientos adoptados mediante los memorandos, en ausencia de controles específicos en el procedimiento.
</t>
  </si>
  <si>
    <t xml:space="preserve">1. Revisar los Formatos de Informe RUE  y FT-FI-2205 para establecer los ajustes correspondientes.
</t>
  </si>
  <si>
    <t xml:space="preserve">1. Informe de revisión y conclusiones </t>
  </si>
  <si>
    <t xml:space="preserve">NC-PFL 
Subdireccion de Gestión de Fiscalización Aduanera </t>
  </si>
  <si>
    <t xml:space="preserve">2. Verificar bimensualmente por parte de la Subdirección de Gestión de Fiscalización Aduanera la completitud y consistencia de la información registrada en los  Formatos RUE y 2205  por las Direcciones Seccionales de Barranquilla, Medellin y Bucaramanga, acorde con lo establecido en el Memorando 281 del 1o de octubre de 2018.
</t>
  </si>
  <si>
    <t>Informe del resultado de la revisión efectuada al formato  RUE  y FT-FI-2205 y retroalimentación a las Seccionales auditadas</t>
  </si>
  <si>
    <t xml:space="preserve">NC-IABUC-PFL 
Subdirección de Gestión de Fiscalización Aduanera/ Direcciones Seccionales de Aduanas de Medellin, Barranquilla y  de Impuestos y Aduanas de Bucaramanga </t>
  </si>
  <si>
    <t>Auditoría a la Definición de Situación Jurídica de Mercancías ASJ2018003
Periodo
01/01/2017 al 31/12/2017
H15</t>
  </si>
  <si>
    <r>
      <t xml:space="preserve">
</t>
    </r>
    <r>
      <rPr>
        <b/>
        <sz val="12"/>
        <rFont val="Arial"/>
        <family val="2"/>
      </rPr>
      <t>Desactualización del Procedimiento de Aprehensión y Definición de Situación Jurídica de Mercancías.
Nivel Central:</t>
    </r>
    <r>
      <rPr>
        <sz val="12"/>
        <rFont val="Arial"/>
        <family val="2"/>
      </rPr>
      <t xml:space="preserve">
En la revisión del Procedimiento PR–FL–0225 (versión 1 de 2014), se observó que éste no se encuentra en concordancia con los cambios normativos establecidos en el Decreto 390 de 2016 y la Resolución 64 de 2016 y sus modificaciones, entre otras: Numeral 5. “MARCO LEGAL Y REGLAMENTARIO”, menciona el Decreto 2685 de 1999 y no el Decreto 390 de 2016 con sus modificaciones, la norma más reciente en este acápite es del año 2009; en el numeral 6. “DOCUMENTOS RELACIONADOS” enuncia documentos que ya no están vigentes en el listado maestro; en el numeral 8.2. “Descripción de actividades”, no están incluidos los controles introducidos en los cambios normativos.
Con lo anterior, se incumplen el numeral 3.2.4. Política de Calidad del Código de Buen Gobierno y de Ética CG-IC-0001, el Procedimiento PR-IC-0001 “CONTROL DE DOCUMENTOS DE LOS SISTEMAS DE GESTIÓN” en los puntos: 3.1.1 Elaboración y aprobación de los documentos y 3.1.4.1 Situaciones que pueden originar revisión y/o actualización de los documentos del Sistema de Gestión de Calidad, Control Interno y Gestión Ambiental; Art. 3 y 5 de la Resolución 159 del 21 de diciembre de 2012. 
</t>
    </r>
  </si>
  <si>
    <t xml:space="preserve">La desactualización del procedimiento, se origina en la falta de control oportuno para realizar las modificaciones de las actividades conforme a los cambios normativos e incompleta recopilación de información relativa al procedimiento. </t>
  </si>
  <si>
    <t xml:space="preserve">1. Actualizar el procedimiento PR-FL -0225 y gestionar con el area competente la incorporación en el  sistema de Gestion de Calidad. </t>
  </si>
  <si>
    <t xml:space="preserve">Procedimiento de Decomiso actualizado e incorporado en sistema de gestion de calidad </t>
  </si>
  <si>
    <t>NC-PFL 
Subdirector de Gestión de Fiscalización Aduanera / Subdirector de Gestión de Procesos y Competencias</t>
  </si>
  <si>
    <t xml:space="preserve">
2.Divulgar y  socializar  los procedimientos actualizados.</t>
  </si>
  <si>
    <t xml:space="preserve">
 Procedimiento de Decomiso actualizado y publicado</t>
  </si>
  <si>
    <t xml:space="preserve">
1</t>
  </si>
  <si>
    <t>Auditoría a la Definición de Situación Jurídica de Mercancías ASJ2018003
Periodo
01/01/2017 al 31/12/2017
H16</t>
  </si>
  <si>
    <r>
      <t xml:space="preserve">
</t>
    </r>
    <r>
      <rPr>
        <b/>
        <sz val="12"/>
        <rFont val="Arial"/>
        <family val="2"/>
      </rPr>
      <t>Desactualización de los procedimientos PR-GJ-0117 y PR-GJ-120 y desarticulación con el PR-FL-0225, en la Definición de Situación Jurídica de mercancía</t>
    </r>
    <r>
      <rPr>
        <sz val="12"/>
        <rFont val="Arial"/>
        <family val="2"/>
      </rPr>
      <t xml:space="preserve">.
</t>
    </r>
    <r>
      <rPr>
        <b/>
        <sz val="12"/>
        <rFont val="Arial"/>
        <family val="2"/>
      </rPr>
      <t>Nivel Central</t>
    </r>
    <r>
      <rPr>
        <sz val="12"/>
        <rFont val="Arial"/>
        <family val="2"/>
      </rPr>
      <t xml:space="preserve">
De la revisión de los procedimientos de las áreas auditadas en el marco y alcance de esta auditoría, se observó lo siguiente:
a. En relación con el término de traslado del informe a la Unidad Penal de las conductas penalizables, originadas en actas de aprehensión, se presentan incongruencias, así:
En la actividad 17 del PR-FL-00225 “Trasladar carpeta al grupo de secretaría (…) informes remitidos a la unidad penal”, no se establece término para el mencionado traslado.
El inciso 4° del artículo 562 del Decreto 390 de 2016 y el numeral 4.1 del Protocolo para el cumplimiento de los artículos 49 y 53 de la Ley 1762 de 2015 suscrito el 22 de julio de 2016 entre la Fiscalía General de la Nación, Policía Nacional y la DIAN, señalan que el término de entrega de dicho informe debe ser inmediatamente se aprehenden o decomisan las mercancías. 
El artículo 21 de la Resolución 64 de 2016 establece el término de 3 días hábiles siguientes a la finalización de la diligencia de aprehensión para el envío del mencionado informe.
En el numeral 3.2 del PR-GJ-0120 “Remisión de insumos para denunciar” señala que las áreas y/o funcionarios que tengan conocimiento de la comisión de presuntas conductas punibles deben remitir de forma inmediata a la Unidad Penal o quien haga sus veces la totalidad de insumos necesarios para efectos de la formulación de la respectiva denuncia, o en el término de 3 días hábiles siguientes a la finalización de la aprehensión cuando se produzca en diligencias de aforo.
b. Desarticulación entre los formatos establecidos en el PR-FL-0225, frente a los señalados en los Memorandos números 197 de 27/06/2017, 00250 de 24/08/2017, 303 de 8/11/2016, 000042 del 14/02/2017, 000104 del 4/04/2017, 000132 del 26/04/2017, 000140 de 8/05/2017 y 274 de 27/06/2017, los cuales no están mencionados en el PR-FL-00225, no obstante, estos formatos, estar publicados en el listado maestro de documentos. 
c. Inconsistencia entre los artículos 15, 25 y 26 de la Resolución 204 de 2014 y los numerales 7.2 “Descripción de Actividades” actividad 51 del PR-GJ-0117 y de la actividad 5 del PR-GJ-0120, así:
- La resolución mencionada crea el “Comité Seccional de Gestión Jurídica”, y le asigna funciones al “Comité Seccional de Dirección Jurídica” para “el estudio, análisis y decisión (…) que se consideren relevantes”; adicionalmente, establece como integrantes permanentes al “Director Seccional o su delegado, el jefe de División de Gestión Jurídica, el abogado que tiene a su cargo la representación de la entidad, los profesionales de la División de Gestión Jurídica y el Secretario Técnico”.
- La actividad 51 del PR-GJ-0117 establece “Analizar en reunión de unificación de criterios o Comité Seccional de Recursos Jurídicos”, para todos los proyectos con el fin de mantener la unidad de criterio y exige como registro “ACTA DE REUNIÓN”, la cual solo se genera para órganos asesores o comités. 
- La actividad 5 del PR-GJ-0120, exige “Analizar en reunión” (…) “en el Comité Seccional de Dirección Jurídica o en que haga sus veces…” para todos los casos antes de instaurar o no la denuncia y exige como registro un “Acta de Unificación de criterios”.
Con las situaciones evidenciadas, se incumple los artículos 3 y 5 de la Resolución 159 del 21 de diciembre de 2012, los numerales: “3.1.1 Elaboración y aprobación de los documentos” y “3.1.4.1 Situaciones que pueden originar revisión y/o actualización de los documentos del Sistema de Gestión de Calidad, Control Interno y Gestión Ambiental”, del Procedimiento PR-IC-0001.  
</t>
    </r>
  </si>
  <si>
    <t xml:space="preserve">Lo anterior, se presenta por deficiente técnica normativa y procedimental, falta de control oportuno para realizar las modificaciones de las actividades conforme a los cambios normativos e incompleta recopilación de la información relativa al proceso y procedimiento.
</t>
  </si>
  <si>
    <t xml:space="preserve">1. Actualizar y ajustar los procedimientos PR-GJ-0117, PR-GJ-120 y PR-FL-0225, atendiendo la normatividad vigente e incorporarlos al Sistema de Gestión de Calidad.
</t>
  </si>
  <si>
    <t xml:space="preserve">1. Procedimientos actualizados y publicados .
</t>
  </si>
  <si>
    <t xml:space="preserve">NC-PFL 
1. Subdirector de Gestión Representacion Externa, Subdirección de Gestion de Recuros Juridicos, Subdirección de Gestión de Fiscaliazión Aduanera.
2. Subdirector de Gestion de Representación Externa.
3. Subdirector de Gestion de Fiscalizacion Aduanera 
4. Subdirector de Gestión de Procesos y Competencias
</t>
  </si>
  <si>
    <t>2. Registro de asistencia a reunión entre la DIAN, la Fiscalia Genaral de la Nación y la Policia Nacional a fin de ajustar el protocolo para el cumplimiento de los articulos 49 y 53 de la Ley 1762 de 2015, con registro de compromisos y cronograma correspondiente.</t>
  </si>
  <si>
    <t>2. Control de registro  de asistencia con compromisos adquiridos .</t>
  </si>
  <si>
    <t xml:space="preserve">
3. .Divulgar y  socializar  los procedimientos actualizados.</t>
  </si>
  <si>
    <t xml:space="preserve">
3. Procedimiento de Decomiso actualizado y publicado</t>
  </si>
  <si>
    <t>Auditoría a la Definición de Situación Jurídica de Mercancías ASJ2018003
Periodo
01/01/2017 al 31/12/2017
H17</t>
  </si>
  <si>
    <r>
      <rPr>
        <b/>
        <sz val="12"/>
        <rFont val="Arial"/>
        <family val="2"/>
      </rPr>
      <t>Inexistencia de un sistema de información integral.
NIVEL CENTRAL</t>
    </r>
    <r>
      <rPr>
        <sz val="12"/>
        <rFont val="Arial"/>
        <family val="2"/>
      </rPr>
      <t xml:space="preserve">
En la verificación realizada en las Direcciones Seccionales auditadas y en la Subdirección de Gestión de Fiscalización Aduanera, en relación con la seguridad de la información y acceso a la misma, registro de la gestión y la generación de reportes para el apoyo al Proceso Fiscalización y Liquidación en el Procedimiento de Definición de la Situación Jurídica de Mercancías, se observó que las actividades se realizan de manera manual y no brindan seguridad de la información.
Con lo anterior, se incumplen las actividades 1 y 2 del Procedimiento PR-SI-0002 “</t>
    </r>
    <r>
      <rPr>
        <i/>
        <sz val="12"/>
        <rFont val="Arial"/>
        <family val="2"/>
      </rPr>
      <t>GESTIÓN DE SOLICITUDES PARA LA CREACIÓN O AJUSTE DE SISTEMAS DE INFORMACIÓN</t>
    </r>
    <r>
      <rPr>
        <sz val="12"/>
        <rFont val="Arial"/>
        <family val="2"/>
      </rPr>
      <t>”; Objetivo de control A.14. A</t>
    </r>
    <r>
      <rPr>
        <i/>
        <sz val="12"/>
        <rFont val="Arial"/>
        <family val="2"/>
      </rPr>
      <t>dquisición, desarrollo y mantenimiento de sistemas</t>
    </r>
    <r>
      <rPr>
        <sz val="12"/>
        <rFont val="Arial"/>
        <family val="2"/>
      </rPr>
      <t>, Norma Técnica Colombiana NTC-ISO-IEC 27001:2013  y el Lineamiento LI.SIS.22 - Seguridad y privacidad de los sistemas de información, Estrategia Gobierno Digital, antes Estrategia GEL. Igualmente, se desatiende el Objetivo Táctico TG1 “</t>
    </r>
    <r>
      <rPr>
        <i/>
        <sz val="12"/>
        <rFont val="Arial"/>
        <family val="2"/>
      </rPr>
      <t>Desarrollar y mantener la tecnología de la información y las telecomunicaciones para optimizar la gestión institucional y la Estrategia de Gobierno en Línea, en función de un mejor servicio al ciudadano</t>
    </r>
    <r>
      <rPr>
        <sz val="12"/>
        <rFont val="Arial"/>
        <family val="2"/>
      </rPr>
      <t xml:space="preserve">”.
</t>
    </r>
  </si>
  <si>
    <t xml:space="preserve">La situación evidenciada obedece a la carencia de un SIE    corporativo que apoye la gestión del Proceso de Fiscalización y Liquidación, en relación con la medida cautelar de Aprehensión en la Definición de la Situación Jurídica de Mercancías, que garantice la oportunidad y confiabilidad de la información y a la falta de priorización en el desarrollo de proyectos informáticos para estas acciones.
</t>
  </si>
  <si>
    <t xml:space="preserve">
1. Identificar la necesidad y elaborar la solicitud de crear o ajustar un Sistema de Información para el procedimiento de decomiso
</t>
  </si>
  <si>
    <t xml:space="preserve">Solicitud de creación de sistema informático </t>
  </si>
  <si>
    <t xml:space="preserve">NC-PFL 
Subdirector de Gestión de Fiscalización Aduanera </t>
  </si>
  <si>
    <t xml:space="preserve">2. Presentar y priorizar solicitud en el Centro de Despacho </t>
  </si>
  <si>
    <t>Acta de Centro de Despacho</t>
  </si>
  <si>
    <t>NC-PFL 
Subdirección de Fiscalización Aduanera</t>
  </si>
  <si>
    <t>3. Definir cronograma de actividades para la puesta en producción del SIE evidencia un cronograma. Responsables Subdirección de Gestión de Fiscalización Aduanera, Subdirección de Gestión de Tecnología de la Información y Telecomunicaciones</t>
  </si>
  <si>
    <t xml:space="preserve"> un cronograma</t>
  </si>
  <si>
    <t>NC-PFL 
Subdirección de Fiscalización Aduanera y Subdirección de Gestión de Tecnología</t>
  </si>
  <si>
    <t>Auditoría a la Definición de Situación Jurídica de Mercancías ASJ2018003
Periodo
01/01/2017 al 31/12/2017
H1</t>
  </si>
  <si>
    <r>
      <rPr>
        <b/>
        <sz val="12"/>
        <rFont val="Arial"/>
        <family val="2"/>
      </rPr>
      <t xml:space="preserve">Inoportunidad en la entrega de las actas de aprehensión, su registro en el SIE NOTIFICAR, la apertura del expediente para la definición de situación jurídica de la mercancía.
</t>
    </r>
    <r>
      <rPr>
        <sz val="12"/>
        <rFont val="Arial"/>
        <family val="2"/>
      </rPr>
      <t xml:space="preserve">En la revisión de una muestra de 60 expedientes físicos frente al registro en el RUE (Registro Único de Expedientes), se evidenció en las Direcciones Seccionales auditadas lo siguiente:
• </t>
    </r>
    <r>
      <rPr>
        <b/>
        <sz val="12"/>
        <rFont val="Arial"/>
        <family val="2"/>
      </rPr>
      <t xml:space="preserve">Dirección Seccional de Aduanas de Barranquilla
</t>
    </r>
    <r>
      <rPr>
        <sz val="12"/>
        <rFont val="Arial"/>
        <family val="2"/>
      </rPr>
      <t xml:space="preserve">
 a.  En 20 casos, un promedio de 20 días, después de efectuada la notificación del acta de aprehensión, para la entrega de la misma y sus documentos soportes por parte de las unidades aprehensoras . (Ver Anexo No. 1)  .
b.  En 8 casos, un promedio de 10 días, después de recibidos los documentos para expedir el auto de apertura correspondiente, por parte del GIT de Secretaría de Fiscalización. (Ver Anexo No. 1). 
c. En 8 casos, un promedio de 10 días, entre la fecha de la aprehensión y la fecha de registro de la planilla en el SIE NOTIFICAR, para efectuar el trámite de Notificación. (Ver Anexo No. 1).
Adicionalmente en la verificación de los expedientes se observó:
d. En 6 casos, un promedio de 27 días entre la fecha entrega de los Decomisos Directos y/o la fecha actas de aprehensión ejecutoriados, por parte del GIT de Documentación al GIT de Comercialización, así: expedientes de Decomiso Directo Nos. DP171701005; DP171701537; DD171700990; DP171703074; DP171702694 y DP171703382, con actas de aprehensión ejecutoriadas No. 112; 432; 759; 1533; 1666 y 2099 de 2017. 
e. De 9 casos, un promedio de 20 días después de la fecha ejecutoria, fueron entregadas las copias de las resoluciones de decomiso por el GIT de Documentación al GIT de Comercialización, así: Expedientes Nos. DM171700388; DM171700372; DM171700529; DM171700533; DM171700564; DM171700632; PF171700601; PF171700610; PF171700266, ejecutoriadas Nos. 636-0472; 636-01354; 636-0620; 636-0623; 636-00756; 636-00830; 636-00837; 636-00829; 636-01088. 
•</t>
    </r>
    <r>
      <rPr>
        <b/>
        <sz val="12"/>
        <rFont val="Arial"/>
        <family val="2"/>
      </rPr>
      <t xml:space="preserve"> Dirección Seccional de Impuestos y Aduanas de Bucaramanga</t>
    </r>
    <r>
      <rPr>
        <sz val="12"/>
        <rFont val="Arial"/>
        <family val="2"/>
      </rPr>
      <t xml:space="preserve">
a. En 5 casos, con promedio de 6 días después de la fecha del acta de aprehensión, se efectuó el registro en la planilla del NOTIFICAR, para realizar las respectivas notificaciones a los interesados por parte del GIT de Documentación, en los expedientes Nos. DD20172017001315; DP201720170001524; DP201720170002134; DP201720170002133 y DP201720170002136, que corresponden a las Actas de Aprehensión Nos. 1297; 1524; 2112; 2111; 2114 de fechas 08/08/2017; 07/09/2017; 04/12/2017; 04/12/2017 y 04/12/2017, respectivamente.
b. En 2 casos, no se finalizaron los registros hasta ejecutoria de las actuaciones, en el SIE Notificar, quedando en los estados de: "PLANILLA DE CORRESPONDENCIA” y “EN PLANILLA DEVOLUCION AL AREA TECNICA”, de los expedientes Nos. PF201720170000206 con Acta de Aprehensión No.  203 del 02/02/2017, Auto de Entrega No. 2490 del 25/08/2017 y PF201720170000548 con Acta de Aprehensión No.  538 del 31/03/2017 Auto de Entrega No. 2491 del 25/08/2018.
c. En el expediente No. PF201720170001104, la Resolución de Decomiso No.1343 del 11/10/2017, con ejecutoria de fecha 08/11/2017, figura "EN PLANILLA DEVOLUCIÓN AL ÁREA TÉCNICA" en el registro SIE Notificar sin fecha de ejecutoria.
• Dirección Seccional Aduanas de Medellín 
a. En 9 casos, un promedio de 9 días después de efectuada la acta de aprehensión, se hizo registro de la planilla en SIE Notificar para efectuar el trámite de notificación, en los expedientes Nos: DD 201720170002154; DM 201720170002994; DM 201720170002867; DM 201720170001624; DM 201720170002067; DM 201720170000820, DM 201720170002566, PF 201720170002868 y PF201720170002700, que corresponde a las actas Nos. 1924; 2669; 2692; 1615; 1916; 714 , 2435, 2672 y  2557 de fecha 19/05/2017; 17/07/2017; 19/07/2017; 25/04/2017; 18/05/2017; 20/02/2017; 28/06/2017;  28/07/2017 y 07/07/2017,  las cuales fueron incluidas en la planilla del registro de Notificar el  6/06/2017; 8/08/2017; 2/08/2017; 11/05/2017; 30/05/2017; 2/03/2017; 10/07/2017, 27/07/2017 y 13/07/2017 respectivamente.
b. En 5 casos, un promedio de 8 días después de expedida la resolución de decomiso se hizo registro de la planilla en SIE Notificar, para efectuar el trámite de notificación, expedientes Nos.  DM 201720170001053 con auto de archivo 836 del 8/05/2017 y DM 201720170002067; PF 201720170001183; DM 201720170001318 y DM 201720170002566, en los que se expidieron las Resoluciones de Decomiso Nos. 1075; 605; 980 y 1312 de fechas 28/06/2017; 24/04/2017; 15/06/2017 y 31/07/2017 respectivamente.
c. </t>
    </r>
    <r>
      <rPr>
        <b/>
        <sz val="12"/>
        <rFont val="Arial"/>
        <family val="2"/>
      </rPr>
      <t>En el Expediente PF201720170002700, el Auto de Archivo 1662 del 31/08/2017, se incluyó en la planilla de Notificar del 31/08/2017, sin que se haya registrado la fecha de la ejecutoria.</t>
    </r>
    <r>
      <rPr>
        <sz val="12"/>
        <rFont val="Arial"/>
        <family val="2"/>
      </rPr>
      <t xml:space="preserve">
Con lo anterior se incumple el artículo 562 del Decreto 390 de 2016, artículo 20 de la Resolución 64 de 2016, Memorando 000251 del 25/08/2017, las actividades: 15, 17, 19 y 20 del PR-FL-0225, “Aprehensión y Definición de Situación Jurídica de Mercancías" y 1, 21, 24 y 45 del PR-FI-0159 “Notificación, Comunicación y/o Publicación”.</t>
    </r>
  </si>
  <si>
    <t xml:space="preserve">Estos hechos se presentaron por deficiencias en el control del Procedimiento PR-FL-0225, así como, por ineficiencia en el control de oportunidad de la entrega de las actas de aprehensión, en el envío de los actos administrativos para su notificación con su correspondiente registro en aplicativo Notificar y la remisión de copias una vez ejecutoriados los mismos; respecto de oportunidad en el envío y registro aplicativo Notificar de los actos administrativos, así como por fallas en los controles del Procedimiento PR-FI-0159.
</t>
  </si>
  <si>
    <r>
      <t>1.  Expedir una comunicación dirigida a las Direcciones Seccionales del país con competencia aduanera, reiterando la obligatoriedad de entrega y devolución de las actas de aprehensión notificadas y/o ejecutoriadas y el cumplimiento a los demás términos establecidos en los Memorandos 251 de 2017 y 09 de 2018</t>
    </r>
    <r>
      <rPr>
        <i/>
        <sz val="12"/>
        <rFont val="Arial"/>
        <family val="2"/>
      </rPr>
      <t>.</t>
    </r>
  </si>
  <si>
    <t>Comunicación (1) dirigida a todas las Direcciones Seccionales del país con competencia aduanera (3).</t>
  </si>
  <si>
    <t xml:space="preserve">1
</t>
  </si>
  <si>
    <t xml:space="preserve">NC-PFL 
Subdirector de Recursos Físicos -Coordinación de Notificaciones 
Subdirector de Gestion de Fiscalizacion </t>
  </si>
  <si>
    <t>2. Realizar jornadas de capacitación a los funcionarios de las unidades aprehensoras sobre los términos establecidos en la Resolución 64 de 2016, los Memorandos 360 de 2017 y 009 de 2018 y retroalimentación a través de envío por correo electrónico de la normatividad aplicable por parte de los jefes de las unidades aprehensoras a los funcionarios que realizan actividades dentro del procedimiento de Decomiso</t>
  </si>
  <si>
    <t xml:space="preserve">
Listados de asistencias a capacitación y copia de correo de envío de la normatividad aplicable. 
</t>
  </si>
  <si>
    <t xml:space="preserve">1
</t>
  </si>
  <si>
    <t xml:space="preserve">NC-AMED-ABAR-IABUC-PFL
Directores Seccionales de Aduanas de  Medellin, Barranquilla y de Impuestos y Aduanas de Bucaramanga ; Jefes de  División de Gestión de Fiscalización Aduanera de las seccionales auditadas  y de las Seccionales del pais con competencia aduanera 
</t>
  </si>
  <si>
    <t>3. Enviar a la Subdirección de Gestión de Fiscalización Aduanera un informe del autocontrol realizado al Formato RUE y Formato FT-FL-2205 en el cual se evidencie el resultado de la revisión efectuada y las medidas que se adoptaron para solucionar las inconsistencias o errores que se hayan detectado.</t>
  </si>
  <si>
    <t>Informe bimensual del autocontrol efectuado a los formatos RUE y 2205 con acciones de mejora implementadas por parte de las Direcciones Seccionales de Barranquilla y Bucaramanga.</t>
  </si>
  <si>
    <t xml:space="preserve">NC-PFL 
Directores Seccionales y Jefes de las Divisiones de Gestion de Fiscalizacion del pais con competencia aduanera
Subdirector de Gestion de Fiscalizacion Aduanera </t>
  </si>
  <si>
    <t>4.Generar por parte del "Rol Corregir" y Directores Seccionales los informes correspondientes del aplicativo NOTIFICAR, e informar a las áreas técnicas sobre hechos como los evidenciados por la Auditoria, con el fin de aplicar los correctivos a que haya lugar.</t>
  </si>
  <si>
    <t xml:space="preserve">Informe semestral del ROL Corregir de las Direcciones Seccionales de Medellin, Bucaramanga y Barranquilla. </t>
  </si>
  <si>
    <t xml:space="preserve">NC-AMED-ABAR-IABUC-PFL
Directores Seccionales de Medellin, Bucaramanga y Barranquilla y funcionarios responsables del Rol Corregir de las Seccionales del pais con competencia aduanera </t>
  </si>
  <si>
    <t>5. Realizar Capacitación y/o video conferencia a las áreas misionales y a Documentación, sobre la captura, notificación y/o ejecutoria de las actas de aprehensión.</t>
  </si>
  <si>
    <t>Formato de capacitación /listados de asistencia</t>
  </si>
  <si>
    <t xml:space="preserve">NC-AMED-ABAR-IABUC-PFL 
Subdirector de Recursos Físicos -Coordinación de Notificaciones, Direcciones seccionales de Aduanas de  Medellin, Barranquilla y de Impuestos y Aduanas de Bucaramanga y jefes de División de Fiscalizacion Aduanera </t>
  </si>
  <si>
    <t>Auditoría a la Definición de Situación Jurídica de Mercancías ASJ2018003
Periodo
01/01/2017 al 31/12/2017
H4</t>
  </si>
  <si>
    <r>
      <rPr>
        <b/>
        <sz val="12"/>
        <rFont val="Arial"/>
        <family val="2"/>
      </rPr>
      <t>Inconsistencias en el acta de aprehensión del procedimiento de definición de situación jurídica y de los actos administrativos que deciden recursos de reconsideración.</t>
    </r>
    <r>
      <rPr>
        <sz val="12"/>
        <rFont val="Arial"/>
        <family val="2"/>
      </rPr>
      <t xml:space="preserve">
• Dirección Seccional de Aduanas de Barranquilla
De una muestra de 20 expedientes de recursos de reconsideración y solicitudes de revocatoria directa, se encontraron inconsistencias en 4 expedientes, referidos a:  la parte resolutiva de los actos administrativos, en los valores consignados en las actas de aprehensión y en los DIIAM, fallas en la determinación del avalúo de las mercancías aprehendidas, tales como:
a. En el expediente DM16162688, el acta de aprehensión 235 del 03/03/2017 se diligenció con los valores de la declaración de importación cuestionada y no con los valores establecidos en la base de precios de la DIAN, lo que generó inconsistencia alegada en el recurso de reconsideración presentado por el interesado.
b. En el expediente DP17170481 el acta de aprehensión 792 de 25/03/2017 duplicó el valor de un ítem, aumentó el valor total aprehendido, lo que generó inconsistencia, alegada en el recurso de reconsideración presentado por el interesado.
c. En el expediente DP17171365, el acta de aprehensión 1394 del 12/06/2017 registró error en la casilla del valor total acumulado, dicha situación no fue subsanada por la División de Gestión Jurídica, por la aceptación del desistimiento para la legalización de dicha mercancía.
d. En el expediente PF17170598, el acta de aprehensión No. 1133 de 08/05/2017 y el DIIAM 19021100143 de 09/05/2017, tienen inconsistencias entre las casillas de total de mercancía aprehendida y el valor de la aprehensión consignados con respecto a las registradas en el acta de hechos No. 5581 de 08/05/2017.
Lo anterior incumple los artículos 554, 562, 565 y 569 del Decreto 390 de 2016, artículos 19, 20, 29 y 40 de la Resolución 00064 de septiembre 28 de 2016, Circular Externa-DIAN- 003 de marzo 22 de 2016, numerales 4; 4.2; 4.5 y 4.6 del PR-FL-0225 Aprehensión y Definición de Situación Jurídica de Mercancías.</t>
    </r>
  </si>
  <si>
    <t xml:space="preserve">Estos hechos obedecen a fallas del control de revisión sobre: valores de la mercancía, fundamentos fácticos y la coherencia en los considerandos y parte resolutiva de los actos administrativos en la aplicación del procedimiento PR-FL-0225.
</t>
  </si>
  <si>
    <t xml:space="preserve">1. Realizar jornadas de capacitación a los funcionarios de las unidades aprehensoras sobre el debido diligenciamiento de los formatos de Actas de Aprehensión y demás medidas cautelares .
</t>
  </si>
  <si>
    <t xml:space="preserve">1. Listados de asistencia FT-GH-1722
</t>
  </si>
  <si>
    <t xml:space="preserve">NC-ABAR-PFL 
1. Subdirector de Gestion de Fiscalización Aduanera.
2. Director Seccional de Aduanas de Barranquilla, Jefe División de Gestión de Fiscalización, Control Operativo y Operación Aduanera. 
</t>
  </si>
  <si>
    <t xml:space="preserve">2. Los Jefes de las Unidades aprehensoras deberán revisar los insumos que se remiten a las areas de Fiscalización a fin de detectar posibles errores en el diligenciamiento de las actas y demás documentos que hacen parte de los insumos </t>
  </si>
  <si>
    <t xml:space="preserve">2. Dejar evidencia de revisión de los insumos en el  oficio remisorio del mismo por parte del Jefe de la Unidad aprehensora. (copias de oficios remisorios aleatorios mensuales) </t>
  </si>
  <si>
    <t xml:space="preserve">2
</t>
  </si>
  <si>
    <t>NC-ABAR-PFL 
Directores Seccionales de Aduanas de Barranquilla, Jefe División de Gestión de Fiscalización, Control Operativo y Operación Aduanera</t>
  </si>
  <si>
    <t>Auditoría a la Definición de Situación Jurídica de Mercancías ASJ2018003
Periodo
01/01/2017 al 31/12/2017
H5</t>
  </si>
  <si>
    <r>
      <rPr>
        <b/>
        <sz val="12"/>
        <rFont val="Arial"/>
        <family val="2"/>
      </rPr>
      <t>Inoportunidad en la remisión de informes de presuntas conductas punibles y de las reuniones de unificación de criterio y/o Comité Seccional para el trámite de denuncias.
• Dirección Seccional de Aduanas de Barranquilla</t>
    </r>
    <r>
      <rPr>
        <sz val="12"/>
        <rFont val="Arial"/>
        <family val="2"/>
      </rPr>
      <t xml:space="preserve">
De una muestra de 22 informes sobre presuntas conductas punibles originadas en actas de aprehensión, en 9 se evidenció inoportunidad en la remisión de dichos informes a la División de Gestión Jurídica y en el sometimiento de éstos a las reuniones de unificación de criterio jurídico por parte de esta división, como se detalla a continuación:
a. En 5 casos la remisión de los informes de las Unidades Aprehensoras a la División de Gestión Jurídica fueron superiores a los términos establecidos así: 
- Acta 938 de 10/04/2017 radicado el 20 /09/2017. (107 días)
- Acta 374 de 14/02/2017 radicado el 02/03/2018. (160 días)
- Actas 379 y 383 del 14/02/2017 radicadas el 09/03/2018 (401 días)
- Acta 390 del 15/02/2017 radicada el 09/03/2018. (400 días) 
- Acta 1138 del 09/05/2017 radicada el 09/03/2018. (300 días).
b. El estudio del acta de aprehensión 38 de 10/01/2017 se realizó mediante acta de comité No. 042 de 29/12/2016, no obstante, indagada la dirección seccional se estableció que obedeció a error de transcripción. 
c. En 7 informes se observó el no sometimiento a las reuniones de unificación de criterio y/o Comité Seccional, hasta la fecha de la auditoría, así:
- Actas de aprehensión 237 de 01/02/2017, 378 del 14/02/2017, 374 de 14/02/2017, 379 del 14/02/2017, 383 del 14/02/2017, 390 del 15/02/2017 y 1138 del 09/05/2017.
•</t>
    </r>
    <r>
      <rPr>
        <b/>
        <sz val="12"/>
        <rFont val="Arial"/>
        <family val="2"/>
      </rPr>
      <t xml:space="preserve"> Dirección Seccional de Impuestos y Aduanas de Bucaramanga</t>
    </r>
    <r>
      <rPr>
        <sz val="12"/>
        <rFont val="Arial"/>
        <family val="2"/>
      </rPr>
      <t xml:space="preserve">
De una muestra de 19 informes sobre presuntas conductas punibles originadas de actas de aprehensión, en 17 se evidenció inoportunidad en la remisión de dichos informes al GIT de Unidad Penal de la División de Gestión Jurídica, en el sometimiento de éstos a las reuniones de unificación de criterio jurídico por parte de esta división y en instaurar la denuncia, como se detalla a continuación: (Ver Anexo No. 3).
a. En los 17 casos las Unidades aprehensoras se demoraron en remitir los informes sobre presuntas conductas punibles originadas de actas de aprehensión al GIT de Unidad Penal, entre 7 y 61 días.
b. En 12 informes el GIT de Unidad Penal se demoró en instaurar la correspondiente denuncia, entre 62 y 276 días.
c. En 4 informes el sometimiento a las reuniones de unificación de criterio jurídico y/o Comité Seccional, que dieron lugar a no instaurar denuncia, se demoró entre 27 y 334 días.
Con lo anterior, se incumple lo establecido en el artículo 53 de la Ley 1762 de 2015, artículo 562  del Decreto 390 de 2016, artículos 20 y 21 de la Resolución 64 de 2016, numerales 4.1 del Protocolo para el cumplimiento de los artículos 49 y 53 de la Ley 1762 de 2015, suscrito el 22 de julio de 2016 entre la Fiscalía General de la Nación, Policía Nacional y la Dirección de Impuestos y Aduanas Nacionales; Numerales 8.2 Descripción de actividades, actividades 17 y 19; 3.2 Remisión de insumos para denunciar del PR-FL- 0225 Aprehensión y Definición de Situación Jurídica de mercancías; 7.2 Descripción de actividades, actividades 4, 5, 6 , 7, 8 y 9 del  PR-GJ-0120.
</t>
    </r>
  </si>
  <si>
    <t xml:space="preserve">Estos hechos obedecen a fallas del control en los términos para remisión de insumos relacionados con conductas punibles y el estudio de las mismas en aplicación de los procedimientos PR-FL-0225 y PR-GJ-0120 y falta de autocontrol en el contenido de las actas.
</t>
  </si>
  <si>
    <t xml:space="preserve">1. Realizar capacitación a las Unidades Aprehensoras sobre el procedimiento y terminos para presentar Informe a la Unidad Penal de acuerdo a lo establecido en la  Resolucion 64 de 2016  </t>
  </si>
  <si>
    <t xml:space="preserve">Planillas de Asistencia a capacitacion </t>
  </si>
  <si>
    <t xml:space="preserve">NC-ABAR-IABUC-PFL 
Directores Seccionales de Bucaramanga y Barranquilla y Jefes de División de Gestión de  Fiscalización .
Directores de las Seccionales con competencia aduanera </t>
  </si>
  <si>
    <t xml:space="preserve">2. Utilizar el Formato FT- FL- 2205 como  medida de autocontrol por parte de los jefes de las Unidades Aprehensoras para detectar demoras en la remisión de informes a la Unidad  Penal e implementar las acciones correctivas a que haya lugar. </t>
  </si>
  <si>
    <t xml:space="preserve">Remisión mensual a la Subdirección de Gestión de Fiscalización Aduanera del Informe de inconsistencias y de acciones correctivas implementadas y/o Informe de conformidades. </t>
  </si>
  <si>
    <t>NC-ABAR-IABUC-PFL 
Jefes de las Unidades Aprehensoras de las Direcciones Seccionales Aduanas de Barranquilla y de Impuestos y Aduanas de  Bucaramanga.
Jefes de las Unidades Aprehensoras de las Seccionales del pais con competencia aduanera</t>
  </si>
  <si>
    <t xml:space="preserve">3. Implementar por parte de la Coordinación Penal un formato en Excel para el control del tiempo transcurrido entre la recepción por parte de la División de Gestión Jurídica del Informe de unidad penal remitido por las unidades aprehensoras y la formulación de la denuncia penal y/o elaboración del acta para no denunciar en los casos en que haya lugar. Este formato deberá ser diligenciado por las Direcciones Seccionales y remitido a la Coordinación Penal cada cuatro meses para su revisión. </t>
  </si>
  <si>
    <t>Formato de control diligenciado y remitido a la Coordinación Penal</t>
  </si>
  <si>
    <t xml:space="preserve">NC-ABAR-IABUC-PFL 
1. Coordinacón Penal
2. Jefes de Division de Gestión Jurídica y/o GIT Unidad Penal de las Direcciones Seccionales Aduanas de Baranquilla y de Impuestos y Aduanas de Bucaramanga  </t>
  </si>
  <si>
    <t>Auditoría a la Definición de Situación Jurídica de Mercancías ASJ2018003
Periodo
01/01/2017 al 31/12/2017
H9</t>
  </si>
  <si>
    <r>
      <t xml:space="preserve">
</t>
    </r>
    <r>
      <rPr>
        <b/>
        <sz val="12"/>
        <rFont val="Arial"/>
        <family val="2"/>
      </rPr>
      <t>Deficiencia en la completitud y consistencia de la información registrada en el Registro Único de Expedientes (RUE).</t>
    </r>
    <r>
      <rPr>
        <sz val="12"/>
        <rFont val="Arial"/>
        <family val="2"/>
      </rPr>
      <t xml:space="preserve">
</t>
    </r>
    <r>
      <rPr>
        <b/>
        <sz val="12"/>
        <rFont val="Arial"/>
        <family val="2"/>
      </rPr>
      <t xml:space="preserve">• Dirección Seccional de Impuestos y Aduanas de Bucaramanga.
</t>
    </r>
    <r>
      <rPr>
        <sz val="12"/>
        <rFont val="Arial"/>
        <family val="2"/>
      </rPr>
      <t xml:space="preserve">
De la muestra de 20 expedientes físicos frente al Registro Único de Expedientes, se observó: que el RUE contiene inconsistencias o falta de completitud de información, no se diligenciaron los campos de: Fecha de recepción del acta de aprehensión, fecha de notificación del acta de aprehensión, fecha de reconocimiento y avalúo, número del oficio y fecha Informe Unidad Penal, fecha de presentación documentos de objeciones, fecha de notificación y ejecutoria de las resoluciones de decomiso y/o auto de archivo (Ver Anexo 4).
</t>
    </r>
    <r>
      <rPr>
        <b/>
        <sz val="12"/>
        <rFont val="Arial"/>
        <family val="2"/>
      </rPr>
      <t>• Dirección Seccional de Aduanas de Medellín</t>
    </r>
    <r>
      <rPr>
        <sz val="12"/>
        <rFont val="Arial"/>
        <family val="2"/>
      </rPr>
      <t xml:space="preserve">
En la muestra de 20 expedientes físicos y su registro en RUE, se observaron inconsistencias o falta de completitud, en los campos de: Número del oficio y fecha Informe Unidad Penal; Fecha de Presentación Documentos de objeciones, Fecha de Notificación y Ejecutoria de las Resoluciones de Decomiso y/o Auto de Archivo.  (Anexo No. 5) 
Con lo anterior, se incumplen los lineamientos establecidos en los Memorandos Nos. 939 del 9/12/2004, 287 del 22/08/2014 y 193 del 23/05/2014, respecto de la consistencia y completitud de la información registrada en el RUE.
</t>
    </r>
  </si>
  <si>
    <t xml:space="preserve">Estos hechos se presentaron por deficiencias del control de revisión en la oportunidad y completitud de los registros de las actuaciones del Procedimiento PR-FL-0225 en el RUE.
</t>
  </si>
  <si>
    <t>1. Verificar bimensualmente por parte de la Subdirección de Gestión de Fiscalización Aduanera la completitud y consistencia de la información registrada en el Formato RUE por las Direcciones Seccionales de Barranquilla, Medellín y Bucaramanga, acorde con lo establecido en el Memorando 281 del 1o de octubre de 2018.</t>
  </si>
  <si>
    <t xml:space="preserve">Informe del resultado de la revisión efectuada al Formato RUE </t>
  </si>
  <si>
    <t xml:space="preserve">NC-AMED-ABAR-IABUC-PFL
Subdirección de Gestión de Fiscalización Aduanera/ Direcciones Seccionales de Aduanas de Medellin, Barranquilla y de Impuestos y Aduanas de Bucaramanga </t>
  </si>
  <si>
    <t>2. Como consecuencia de la verificación efectuada a la información registrada en el Formato RUE la Subdirección de Gestión de Fiscalización Aduanera realizará la retroalimentación a las Direcciones Seccionales de Barranquilla, Medellín y Bucaramanga sobre los resultados obtenidos.</t>
  </si>
  <si>
    <t xml:space="preserve">comunicación electrónica a las direcciones seccionales sobre los resultados de las verificaciones efectuadas a la información registrada en el Formato RUE </t>
  </si>
  <si>
    <t xml:space="preserve">NC-PFL 
Subdirección de Gestión de Fiscalización Aduanera </t>
  </si>
  <si>
    <t>Auditoría a la Definición de Situación Jurídica de Mercancías ASJ2018003
Periodo
01/01/2017 al 31/12/2017
H12</t>
  </si>
  <si>
    <r>
      <t xml:space="preserve">
</t>
    </r>
    <r>
      <rPr>
        <b/>
        <sz val="12"/>
        <rFont val="Arial"/>
        <family val="2"/>
      </rPr>
      <t xml:space="preserve">Improcedencia de la medida cautelar de aprehensión por falta de competencia (D). </t>
    </r>
    <r>
      <rPr>
        <sz val="12"/>
        <rFont val="Arial"/>
        <family val="2"/>
      </rPr>
      <t xml:space="preserve">
</t>
    </r>
    <r>
      <rPr>
        <b/>
        <sz val="12"/>
        <rFont val="Arial"/>
        <family val="2"/>
      </rPr>
      <t>• Dirección Seccional de Aduanas de Barranquilla</t>
    </r>
    <r>
      <rPr>
        <sz val="12"/>
        <rFont val="Arial"/>
        <family val="2"/>
      </rPr>
      <t xml:space="preserve">
En el expediente PF2017201700384, se presentaron las siguientes situaciones: 
a. El 30/01/2017 el Jefe de la División de Gestión Control Operativo, mediante Auto Comisorio No. 1-87-201-249-340, ordenó a funcionarios de la Policía Fiscal y Aduanera (POLFA), “practicar diligencia de inspección, control, verificación (…), en el depósito habilitado de Almagrario”, sin tener ésta, la competencia para efectuar diligencias de control aduanero en este tipo de depósitos.
b. El 01/02/2017 los funcionarios comisionados realizaron la aprehensión, en el depósito público Almagrario, de una miscelánea de mercancías (perecederos, no perecederos, medicamentos, aparatos eléctricos y licores); mediante Acta de Aprehensión No. 229 de Decomiso Ordinario para el total de la mercancía ($28.420.145), ingresada al Depósito de la Unión Temporal Servicios Logísticos -UT3A- con el DIIAM 39021113451.
c. El acta de aprehensión se notificó por estado Nos. 75 y 76 fijados el 16/02/2017 y desfijados el 20/02/2017. Posteriormente fueron levantados los sellos de notificación por estado referidos, con anotación al margen “Se levantan notificaciones por estado No. 75 y 76 del 20/02/2017 mediante auto 21 del 2017 y se notifica personalmente al interesado el 10/05/2017”, lo que afectó la notificación del acta de aprehensión referida.
d. El 17/04/2017 mediante Resolución 408 el Director Seccional, con fundamento en los artículos 638 y 650 del Decreto 390 de 2016, ordenó la destrucción de parte de las mercancías aprehendidas consistentes en licores y perecederos, ingresada a UT3A con DIIAM 39021113451.
e. El 24/07/2017 el Jefe de GIT de Investigaciones Aduaneras I, expidió el auto de archivo No. 000626 por improcedencia de la investigación con fundamento en los artículos 29 de la Constitución Nacional, 35 del Decreto 4048 de 2008, numeral 5.4.2.1.1 “Manual de Lineamientos de Fiscalización Recibo y verificaciones de insumos” y argumentó que: “Teniendo en cuenta que los hechos relacionados y los fundamentos de derecho transcritos este Despacho considera que el acta de aprehensión No. 229 de fecha 01/02/2017 realizada por la Unidad Aprehensora de la Policía Fiscal y Aduanera está viciada de nulidad por competencia conforme al parágrafo del artículo 35 del Decreto 4048 de 2008 en concordancia con el numeral 3° del artículo 2 de la Resolución 64 de 2016…”  y remitió las actuaciones a la División de Gestión de Fiscalización para que subsanara la situación de ilegalidad presentada.
f. El Jefe de GIT de Investigaciones Aduaneras I, el 27/07/2017, informó al Jefe de la División de Gestión de Fiscalización sobre: “las inconsistencias dentro de la actuación de la unidad aprehensora que pueden generar un daño antijurídico por violación al principio de legalidad y debido proceso…” con fundamento en el parágrafo del artículo 35 del Decreto 4048 que establece el límite de la competencia de la Dirección de Policía Fiscal y Aduanera.
g. En consecuencia, se abrió un nuevo expediente DM 2017201702957 de Decomiso Ordinario con Acta de Aprehensión No. 910 del 24/08/2017 sobre el saldo de la mercancía relacionada en el DIIAM No. 39021113451 por valor de $18.339.626 y se expidió la Resolución de Decomiso No. 1643 del 16/12/2017, quedando sin definición de situación jurídica la mercancía destruida por valor de $8.450.549.
Con lo anterior, se incumplió el artículo 35 del Decreto 4048 de 2008, los artículos 562 y 569 del Decreto 390 de 2016, el artículo 20 de la Resolución 64 de 2016, los numerales 4.4 y 4.6 de las condiciones generales y actividad 9, 10, 11, 13, 15, 17 y 19 del Procedimiento PR-FL-0225 “Aprehensión y Definición de Situación Jurídica de Mercancías”.
</t>
    </r>
  </si>
  <si>
    <t xml:space="preserve">Estos hechos obedecen a la falta de verificación del sitio o lugar en que se realizara la acción de control objeto auto comisorio, al desconocimiento de funciones y competencias establecidos en el artículo 35 del Decreto 4048 de 2008, a las fallas en los controles del Procedimiento PR-FL-0225. Adicionalmente a fallas en control de revisión de los actos administrativos que definen la situación jurídica de la mercancía aprehendida. </t>
  </si>
  <si>
    <t>1. Capacitación mediante video conferencia sobre las facultades y funciones de la Dirección de Gestión de Policía Fiscal y Aduanera y las Divisiones de Gestión de Control Operativo.</t>
  </si>
  <si>
    <t>Listado de asistencia FT-GH-1722</t>
  </si>
  <si>
    <t>NC-PFL 
Subdirector de Gestión  Operativo Policial</t>
  </si>
  <si>
    <t>2. Dar cumplimiento a la Planeacion y Evaluación de las Acciones de control al contrabando abierto y operativos establecido en el Memorando 322 de 2017.</t>
  </si>
  <si>
    <t xml:space="preserve">Actas de reunion ( conforme al memorando 322) </t>
  </si>
  <si>
    <t>NC-ABAR-PFL 
Direccion Seccional de Aduanas de Barranquilla/Subdirector de Gestión  Operativo Policial</t>
  </si>
  <si>
    <t>3. Definir la situación Jurídica de la mercancía por valor de $8.450.549, de la cual se dispuso mediante Resolución de Destrucción No. 408 del 17/04/2017, relacionada con la aprehensión contenida en el expediente No.  PF2017201700384</t>
  </si>
  <si>
    <t xml:space="preserve">Acto de definición de situación jurídica de la mercancía a la que se hizo referencia en el hallazgo </t>
  </si>
  <si>
    <t xml:space="preserve">
1</t>
  </si>
  <si>
    <t xml:space="preserve">NC-ABAR-PFL 
Director Seccional de Aduanas de Barranquilla, Jefe de Division de Gestion de Fiscalizacion </t>
  </si>
  <si>
    <t xml:space="preserve">AUDITORIA A CONTROL CAMBIARIO - ACC 2018 007
H1
Periodo 1/01/2017 a 31/03/2018 </t>
  </si>
  <si>
    <t>ACC 2018 007</t>
  </si>
  <si>
    <r>
      <rPr>
        <b/>
        <sz val="12"/>
        <rFont val="Arial"/>
        <family val="2"/>
      </rPr>
      <t>Inoportunidad en el envío y reparto de seleccionados y en la retroalimentación de los programas de control cambiario.</t>
    </r>
    <r>
      <rPr>
        <sz val="12"/>
        <rFont val="Arial"/>
        <family val="2"/>
      </rPr>
      <t xml:space="preserve">
De la revisión de soportes de envío y análisis de seleccionados de programas de control cambiario remitidos en 2017 por parte del Nivel Central a las Direcciones Seccionales de Aduanas -DSA de Bogotá y de Medellín y a la Dirección Seccional de Impuestos y Aduanas -DSIA de Bucaramanga, se observó:
a. Operaciones de 2013 enviadas para investigación en programas de control cambiario en 2017, tres años después de la ocurrencia de los hechos, así:
- Control básico cambiario a las operaciones de comercio exterior años 2013 y 2014 – CBC, con Memorando 125 del 24/04/2017
- Control cambiario a importaciones de textiles, confecciones y calzado – CZT, con Memorando 153 de 19/05/2017
- Control cambiario al sector de hidrocarburos y minería – CSH, con Memorando 190 de 20/06/2017
- Control cambiario a los pagos internos en divisas – CPI, con Memorando 177 de 9/06/2017
- Control cambiario a los ingresos de divisas por concepto de servicios- CIS, con Memorando 178 de 12/06/2017
b. En las DSA de Bogotá y de Medellín se observó incumplimiento de los cronogramas previstos en los Memorandos 125 del 24/04/2017, 153 de 19/05/2017, 190 de 20/06/2017, 177 de 9/06/2017 y 178 de 12/06/2017 remitidos como lineamientos para los programas CBC, CZT, CSH, CPI y CIS, respecto de los tiempos definidos para análisis de insumos, presentación a Comité, apertura, desarrollo y terminación de las investigaciones. 
c. La Subdirección de Gestión de Control Cambiario SGCC, no retroalimentó a la Coordinación de Programas de Control y Facilitación respecto de depuraciones por razones de tipo técnico o jurídico efectuadas en la DSA de Bogotá en el programa CSH, que debieron ser detectadas en la fase de diseño. 
Con lo anterior se incumplen los principios de eficacia, eficiencia y celeridad contenidos en los artículos 209 de la Constitución Política de Colombia  y 3º de la Ley 489 de 1998 , los numerales 1 y 3 del artículo 33 del Decreto 4048 de 2008 ,  el acápite "Desarrollo del Programa" de los Memorandos 125 del 24/04/2017, 153 de 19/05/2017, 190 de 20/06/2017, 177 de 9/06/2017 y 178 de 12/06/2017 y las actividades 14,15 y 16 del Procedimiento PR-IC-0246 , así como las dimensiones Direccionamiento estratégico y planeación, Evaluación de resultados y la de Control Interno, componentes Monitoreo y supervisión continua e Información y comunicación, del MIPG . </t>
    </r>
  </si>
  <si>
    <t>Deficiencias en la planeación, coordinación y seguimiento entre la Subdirección de Gestión de Control Cambiario y las Direcciones Seccionales con competencia cambiaria.
Falta de retroalimentación periódica sobre la calidad y oportunidad de los programas y/o acciones de control a las áreas que intervienen en su elaboración.
Insuficiencia en los mecanismos de control, ejecución, autoevaluación y seguimiento a los programas de control cambiario por parte de la SGCC y de las DS con competencia cambiaria.
Inefectividad de la “Puesta en Producción del Sistema de Información SALI”, componente de control cambiario, reportada en plan de mejoramiento vigente con la Contraloría General de la República.</t>
  </si>
  <si>
    <t xml:space="preserve">  1.-   Adelantar un estudio de cargas de trabajo por cada Dirección Seccional, y proferir lineamiento para su administración y  evacuación oportuna </t>
  </si>
  <si>
    <t>Estudio de cargas de trabajo 
Memorando de lineamientos.</t>
  </si>
  <si>
    <t xml:space="preserve">NC-PFL 
Subdirector de Gestión Control Cambario/Director Seccional. </t>
  </si>
  <si>
    <t>2. Incluir en el informe semestral de seguimiento y evaluación de programas (cartilla código CT-IC-0082 "elaboración de los informes de seguimiento y evaluación de los programas y campañas de control"), presentado al Comité Tecnico de Programas , en el acapite de analisis cualitativo, los aspectos relacionados con la ejecución y desarrollo  de los programas.</t>
  </si>
  <si>
    <t>Informe Semestral</t>
  </si>
  <si>
    <t>NC-PFL 
Subirector de Gestión Control Cambiario</t>
  </si>
  <si>
    <t xml:space="preserve">AUDITORIA A CONTROL CAMBIARIO - ACC 2018 007
H2
Periodo 1/01/2017 a 31/03/2018 </t>
  </si>
  <si>
    <r>
      <rPr>
        <b/>
        <sz val="12"/>
        <rFont val="Arial"/>
        <family val="2"/>
      </rPr>
      <t>Vencimiento de términos (D)</t>
    </r>
    <r>
      <rPr>
        <sz val="12"/>
        <rFont val="Arial"/>
        <family val="2"/>
      </rPr>
      <t xml:space="preserve">
En la revisión de 50 expedientes en la DSA de Bogotá, 23 en la DSIA de Bucaramanga y 60 en la DSA de Medellín se evidenciaron vencimientos de términos, así:
a. Prescripción de la acción sancionatoria en los expedientes OI20112016730 / OI20112016741, DP2014127 y OI20122017394 de la DSA de Bogotá y en la DSA de Medellín en el EX20112014179.
b. Vencimiento de los términos para dar respuesta a las solicitudes de sanción reducida al 40% de los siguientes expedientes:
- DSIA de Bucaramanga:  OI20162017040 
- DSA de Bogotá: DP 2016 088 y IO 2014 2015 393
- DSA de Medellín: OI(28)20162017115 y OI(28)20162016346
Con lo anterior se incumple lo previsto en el artículo 4 del Decreto 1092 de 1996 , artículo 5 y el numeral 1.2 del artículo 23 del Decreto 2245 de 2011 . En el marco del MIPG se desatienden las dimensiones Evaluación de resultados y Control Interno, componentes Monitoreo y supervisión continua y Actividades de control.</t>
    </r>
  </si>
  <si>
    <t xml:space="preserve">Deficiente seguimiento de los términos para proferir en oportunidad los actos administrativos.
Falta de herramientas automatizadas para controlar los tiempos de los expedientes.
</t>
  </si>
  <si>
    <t>1. Reiterar a las Direcciones Seccionales  la obligación de  controlar y actualizar mensualmente las fechas de prescripción de la acción sancionatoria de las cargas de trabajo y remitirlas  en los formatos establecidos, así como  generar el reporte a las areas correspondientes (Control Disciplinario y Gestión del Riesgo) cuando se materialice un riesgo.</t>
  </si>
  <si>
    <t xml:space="preserve">Memorando de lineamientos </t>
  </si>
  <si>
    <t>NC-PFL 
Subdirector de Gestión Control Cambiario</t>
  </si>
  <si>
    <t>2. Diligenciar el formato FT IC- 2097 reportando  la materialización del riesgo vencimiento de terminos, de acuerdo con lo establecido en procedimiento PR IC 0293 "Monitoreo y Mejoramiento de la Gestión de riesgos"</t>
  </si>
  <si>
    <t xml:space="preserve">Reporte  materialización del riesgo. </t>
  </si>
  <si>
    <t xml:space="preserve">NC-PFL 
Direcctor Seccional /Subdirector de Gestión Control Cambiario- </t>
  </si>
  <si>
    <t>3. En las visitas de autoevaluación que se hagan a las Direcciones Seccionales,  realizar revisión a la aplicación de los controles establecidos  en la matriz de riesgo del proceso.</t>
  </si>
  <si>
    <t>informe y formato FT-CI-1996</t>
  </si>
  <si>
    <t xml:space="preserve">AUDITORIA A CONTROL CAMBIARIO - ACC 2018 007
H3
Periodo 1/01/2017 a 31/03/2018 </t>
  </si>
  <si>
    <r>
      <rPr>
        <b/>
        <sz val="12"/>
        <rFont val="Arial"/>
        <family val="2"/>
      </rPr>
      <t>Inactividad procesal</t>
    </r>
    <r>
      <rPr>
        <sz val="12"/>
        <rFont val="Arial"/>
        <family val="2"/>
      </rPr>
      <t xml:space="preserve">
En la revisión de 50 expedientes en la DSA de Bogotá, 23 en la DSIA de Bucaramanga y 60 en la DSA de Medellín, se evidenció inactividad procesal, así:
DSA Bogotá:
- OI20152017706, desde la devolución para corrección de NIT hasta el Acto que corrige AFC, entre 18/09/17 y 23/08/18 (11 meses).
- IM20122017-17 entre el 24/11/2015 y el 27/12/2016 (13 meses).
- IM2014201725 entre el 12/12/2014 y el 5/08/2016 (20 meses).
DSIA Bucaramanga:
- OIOI20122016078, entre el ROI 000184 del 16/05/2014 y el Auto de Apertura Preliminar No. 052 del 04/05/2016 (24 meses).
- EX20122015001 entre 6/07/2015 y 19/04/2016 (10 meses). 
DSA Medellín:
- IM2014201503, entre 13/07/2015 y 9/3/2016 (9 meses).
- OI(28)20162016138, entre el vencimiento del término de traslado de AFC y el envío a DG de Liquidación, 22/11/2016 y 02/08/2017 (9 meses); similar situación en OI20162016258, entre el 23/11/2016 y 2/08/2017. 
Con lo anterior se incumplen los principios de eficacia, eficiencia y celeridad contenidos en los artículos 209 de la Constitución Política de Colombia y 3º de la Ley 489 de 1998 y la dimensión de Control Interno, componente Actividades de control del MIPG.</t>
    </r>
  </si>
  <si>
    <t xml:space="preserve">Deficiente seguimiento de los tiempos para proferir en oportunidad los actos administrativos 
Falta de herramientas automatizadas para controlar los tiempos de los expedientes
</t>
  </si>
  <si>
    <t>1.-   Adelantar el estudio de cargas de trabajo por cada dirección seccional y proferir lineamiento de administración y  evacuación oportuna.</t>
  </si>
  <si>
    <t>Estudio de cargas
un (1) Memorando de lineamientos.</t>
  </si>
  <si>
    <t xml:space="preserve">2.- Concertar reunión con la Dirección de Gestión Organizacional y la Dirección de Gestión de Fiscalización para definir cronograma y acciones a seguir para el desarrollo y puesta en producción del SIE - SALI   </t>
  </si>
  <si>
    <t>NC-PFL 
Subdirector de Gestión Control Cambiario/Director de Gestión de Fiscalización</t>
  </si>
  <si>
    <t xml:space="preserve">AUDITORIA A CONTROL CAMBIARIO - ACC 2018 007
H4
Periodo 1/01/2017 a 31/03/2018 </t>
  </si>
  <si>
    <r>
      <rPr>
        <b/>
        <sz val="12"/>
        <rFont val="Arial"/>
        <family val="2"/>
      </rPr>
      <t xml:space="preserve">Materialización del riesgo “Inconsistencias o irregularidades en la determinación de las sanciones” </t>
    </r>
    <r>
      <rPr>
        <sz val="12"/>
        <rFont val="Arial"/>
        <family val="2"/>
      </rPr>
      <t xml:space="preserve">
En la revisión de 50 expedientes en la DSA de Bogotá, 23 en la DSIA de Bucaramanga y 60 en la DSA de Medellín, se evidenciaron deficiencias en la formulación de cargos o en la imposición de sanciones que originaron terminaciones por no mérito o revocatorias, materializándose el riesgo “Inconsistencias o irregularidades en la determinación de las sanciones”, identificado en la matriz de riesgos del Proceso de Fiscalización y Liquidación, como se presenta en el Anexo 1.
Lo observado incumple los artículos 3 y 11 del Decreto 2245 de 2011, el Procedimiento PR-FL-0223 Investigación de Infracciones Cambiarias y las dimensiones Gestión con valores para resultados y Control Interno, componente Actividades de control del MIPG. 
</t>
    </r>
  </si>
  <si>
    <t xml:space="preserve">Fallas en los controles de revisión 
Insuficiente valoración de las pruebas. 
Desconocimiento de la normatividad vigente e insuficiente sustentación jurídica. 
Carencia de una herramienta que integre las diferentes fuentes de información y control.
</t>
  </si>
  <si>
    <t xml:space="preserve">1 Diligenciar el formato FT IC 2097 reportando  la materialización del riesgo “Inconsistencias o irregularidades en la determinación de las sanciones” de acuerdo con lo establecido en procedimiento PR IC 0293 "Monitoreo y Mejoramiento de la Gestión de Riesgos" </t>
  </si>
  <si>
    <t xml:space="preserve">NC-ABOG-AMED-IABUC-PFL 
Directores Seccionales de Aduanas de Bogota, Medellin e Impuestos y Aduanas de Bucaramanga </t>
  </si>
  <si>
    <t xml:space="preserve">
2  Realizar  en las visitas de autoevaluación que se hagan a las Direcciones Seccionales,  revisión a la aplicación de los controles establecidos  en la matriz de riesgo del proceso.
</t>
  </si>
  <si>
    <t>31/12/209</t>
  </si>
  <si>
    <t xml:space="preserve">AUDITORIA A CONTROL CAMBIARIO - ACC 2018 007
H5
Periodo 1/01/2017 a 31/03/2018 </t>
  </si>
  <si>
    <r>
      <rPr>
        <b/>
        <sz val="12"/>
        <rFont val="Arial"/>
        <family val="2"/>
      </rPr>
      <t xml:space="preserve">Deficiencia en actuaciones dentro de investigaciones de control cambiario. </t>
    </r>
    <r>
      <rPr>
        <sz val="12"/>
        <rFont val="Arial"/>
        <family val="2"/>
      </rPr>
      <t xml:space="preserve">
En la revisión de 50 expedientes en la DSA de Bogotá, 23 en la DSIA de Bucaramanga y 60 en la DSA de Medellín, se evidenció:
a. Requerimientos ordinarios de información (ROI) concediendo al investigado un término de respuesta inferior al previsto en el procedimiento.
b. Indebida utilización del ROI. Se utilizó el ROI para invitar al pago de sanción reducida del 40%, contrario al fin previsto del mismo, desvirtuando el reconocimiento voluntario de los presuntos infractores.
c.  Reprocesos por errores e inconsistencias en Actos de Formulación de Cargos. 
d. Reprocesos originados por envío de actos administrativos a notificar a direcciones diferentes a las registradas en el RUT.
e. No se profiere AFC previo a la expedición de la resolución de terminación por aceptación del pago del 60%.
f. Revocatoria improcedente de AFC.
g. Notificación de AFC con posterioridad a la terminación de la investigación por aceptación de sanción reducida al 40%, dejando con vida jurídica un acto administrativo ineficaz.
Ver detalle en Anexo 2.
Lo anterior contraviene lo dispuesto en artículo 13 y el numeral 2 del artículo 23 del Decreto 2245 de 2011, las actividades 11, 21, 29 y 33 del Procedimiento PR-FL-0223, la actividad 31 del Procedimiento PR-FL-0224, el Instructivo IN-FL-0155 ; el Memorando 390 de 2013 , y la dimensión de Control Interno, componente Actividades de control del MIPG. 
</t>
    </r>
  </si>
  <si>
    <t xml:space="preserve">Fallas en los controles de revisión. 
Omisión en la aplicación de la normatividad vigente.
Carencia de una herramienta que integre las diferentes fuentes de información y control. 
</t>
  </si>
  <si>
    <t>1. Revisar y actualizar Procedimientos:  PR-FL-0223, Procedimiento PR-FL-0224  -  Instructivo IN-FL-0155</t>
  </si>
  <si>
    <t>Procedimientos e instructivo  actualizados y publicados.</t>
  </si>
  <si>
    <t xml:space="preserve">30/10/2019. </t>
  </si>
  <si>
    <t xml:space="preserve">
2. A traves de una comunicación, Socializar los procedimientos actualizados a las areas de gestión de control cambiario del país
</t>
  </si>
  <si>
    <t xml:space="preserve">
Comunicación de la Subdirección
</t>
  </si>
  <si>
    <t>NC-PFL 
Subdirector de Gestión de Control Cambiario</t>
  </si>
  <si>
    <t xml:space="preserve">AUDITORIA A CONTROL CAMBIARIO - ACC 2018 007
H6
Periodo 1/01/2017 a 31/03/2018 </t>
  </si>
  <si>
    <r>
      <rPr>
        <b/>
        <sz val="12"/>
        <rFont val="Arial"/>
        <family val="2"/>
      </rPr>
      <t>Inconsistencia en la Información de gestión reportada por la Subdirección de Gestión de Control Cambiario -SGCC y por las Direcciones Seccionales- DS</t>
    </r>
    <r>
      <rPr>
        <sz val="12"/>
        <rFont val="Arial"/>
        <family val="2"/>
      </rPr>
      <t xml:space="preserve">
En la revisión de Informes de Gestión y Resultados (IGR), de Cumplimiento de Plan Operativo (F1456), de Reportes de cargas de trabajo F1 y F2, de Informes de seguimiento a programas y de expedientes de la muestra, se observaron inconsistencias en cifras, así:
a. Diferencias entre lo registrado por la SGCC en los Informes de evaluación y seguimiento de los programas, presentados al Comité Técnico de Programas y Campañas de Control (CTPCC), la gestión consignada en reportes de cargas de trabajo (F1 y F2) y las Actas del Comité Directivo de Fiscalización, en las Direcciones Seccionales visitadas. 
b. En el Seguimiento a la Gestión DIAN -Plan Operativo- general por Lugar Administrativo (F 1456) de la SGCC, se presentan cifras inconsistentes respecto de los soportes dados a conocer a la OCI.
c. En el diligenciamiento de los reportes F1 y F2 de las DS visitadas se observaron omisiones y/o errores que afectan la integridad de las cifras reportadas sobre inventario de cargas de trabajo y evacuación, tanto de las DS como de la SGCC.
Ver detalle en el Anexo No. 3.
Lo observado contraviene el cumplimiento del “Principio de la calidad de la información” previsto en el artículo 3 de la Ley 1712 de 2014 , los numerales 1 y 3 del artículo 33 del Decreto 4048 de 2008, la actividad 16 del Procedimiento PR-IC-0246, lo dispuesto en los Memorandos 50 de 2017 y 48 de 2018 , afectando el desarrollo de los lineamientos para la administración y gerencia de cargas de trabajo contenidos en el Memorando 0288 de 2017, así como las dimensiones Direccionamiento estratégico y planeación, Evaluación de resultados y Control Interno, componentes Monitoreo y supervisión continua e Información y comunicación del MIPG. </t>
    </r>
  </si>
  <si>
    <t>Inefectividad de la “Puesta en Producción del Sistema de Información SALI”, componente de control cambiario.
Deficiencia en el registro de la información que refiere la trazabilidad de las investigaciones de control cambiario en sus diferentes etapas.
Insuficiencia en los mecanismos de control, ejecución, autoevaluación y seguimiento por parte de la SGCC y de las DS con competencia cambiaria.</t>
  </si>
  <si>
    <t>1. Corregir las cifras registradas en el  SIE DE PLANEACION - Plan Operativo</t>
  </si>
  <si>
    <t>1. formato de solicitud para  corrección de cifras.</t>
  </si>
  <si>
    <t xml:space="preserve">28/02/2019
</t>
  </si>
  <si>
    <t>2. Actualizar los  formatos e instructivos de reporte de gestión  año 2019 ( F1 y F2)</t>
  </si>
  <si>
    <t>2. formatos e instructivos actualizados</t>
  </si>
  <si>
    <t xml:space="preserve">3.- Concertar reunión con la Dirección de Gestión Organizacional y la Dirección de Gestión de Fiscalización para definir cronograma para el desarrollo y puesta en producción del SIE - SALI   </t>
  </si>
  <si>
    <t xml:space="preserve">AUDITORIA A CONTROL CAMBIARIO - ACC 2018 007
H7
Periodo 1/01/2017 a 31/03/2018 </t>
  </si>
  <si>
    <r>
      <rPr>
        <b/>
        <sz val="12"/>
        <rFont val="Arial"/>
        <family val="2"/>
      </rPr>
      <t xml:space="preserve">Insuficiencia en el cumplimiento del procedimiento PR-IC-0293 “Monitoreo y Mejoramiento de la Gestión de Riesgos”. </t>
    </r>
    <r>
      <rPr>
        <sz val="12"/>
        <rFont val="Arial"/>
        <family val="2"/>
      </rPr>
      <t xml:space="preserve">
Verificados los reportes de monitoreo de riesgos remitidos por la SGCC y las DS visitadas, se evidencia que no se informó la materialización de los riesgos R2 "Deficiencia en la ejecución de los trámites, en la consistencia de las investigaciones y en la atención de solicitudes técnicas", R3 “Inconsistencias o irregularidades en la determinación de las sanciones” y R7 “Vencimiento de términos”, identificada en los expedientes con terminaciones por no mérito, reprocesos por deficiencia en realización de actuaciones o vencimientos de la muestra.
No se contempla en la matriz de riesgos del Proceso de Fiscalización y Liquidación, efecto referido a daños causados a la vida e integridad corporal de los funcionarios que participan en el traslado, custodia y monetización con ocasión de la retención de divisas, ni controles para evitarlos. 
Con lo anterior se incumple lo establecido en los procedimientos PR-IC-0293  y PR-CI-0339 , la política de gestión de riesgos de la DIAN  y las dimensiones Evaluación de resultados, Gestión del conocimiento y la innovación y Control Interno - componente Gestión de los riesgos institucionales, del MIPG. </t>
    </r>
  </si>
  <si>
    <t>Insuficiencia en la identificación e implementación de controles frente a la gestión de los riesgos del Proceso de Fiscalización y Liquidación en el Subproceso de Control Cambiario.</t>
  </si>
  <si>
    <t xml:space="preserve">1. Coordinar la Capacitación a todos los funcionarios de la Subdireccion y de las Seccionales,  especialmente al funcionario responsable del monitoreo y mejoramiento de  la gestion de riesgo del subproceso de Control Cambiario.
</t>
  </si>
  <si>
    <t xml:space="preserve">
2. Incluir en el informe de monitoreo y mejoramiento de la gestión   del riesgo, la materialización de los riesgos detectados en la auditoria OCI.
</t>
  </si>
  <si>
    <t>Reporte de monitoreo</t>
  </si>
  <si>
    <t>NC-AMED-ABOG-IABUC-PFL
Directores Seccionales de aduanas de  Medellín y Bogotá y de impuestos y aduanas de Bucaramanga/Subdirector de Gestión Control Cambiario</t>
  </si>
  <si>
    <t>3. Gestionar con el área competente la suscripción de los contratos custodia y traslado de valores retenidos.</t>
  </si>
  <si>
    <t>Informe de gestión</t>
  </si>
  <si>
    <t xml:space="preserve">4. Coordinar con la Coordinación de Administración y Perfilamiento de Riesgo, la revisión de la matriz del riesgo en conjunto con los expertos del proceso para evaluar la posiblidad de ajustarla.  
</t>
  </si>
  <si>
    <t xml:space="preserve">
1
</t>
  </si>
  <si>
    <t>0/06/2019</t>
  </si>
  <si>
    <t xml:space="preserve">AUDITORIA A CONTROL CAMBIARIO - ACC 2018 007
H8
Periodo 1/01/2017 a 31/03/2018 </t>
  </si>
  <si>
    <r>
      <rPr>
        <b/>
        <sz val="12"/>
        <rFont val="Arial"/>
        <family val="2"/>
      </rPr>
      <t xml:space="preserve">Inefectividad de la acción de mejora del plan de mejoramiento vigente con la Contraloría General de la República </t>
    </r>
    <r>
      <rPr>
        <sz val="12"/>
        <rFont val="Arial"/>
        <family val="2"/>
      </rPr>
      <t xml:space="preserve">
Respecto a la actividad “Puesta en Producción  del Sistema de Información SALI”, que hace parte de la acción de mejora referida a “Aplicar el ciclo de calidad PHVA al proceso de modernización de los servicios informáticos electrónicos: … * C-2010-006 - Sanciones para tributos internos, aduanas y el área cambiaria en ambiente WEB”, reportada como cumplida a 30/11/2016 a la CGR, se estableció que no se ha desplegado en ambiente de producción dicho sistema, que debía consolidar y reemplazar la culminación de los Proyectos: C-2010-005 - Liquidaciones Oficiales y C-2010-006 - Sanciones para tributos internos, aduanas y el área cambiaria en ambiente WEB, requeridos para gestionar y controlar las investigaciones de tipo cambiario, entre otras, por lo que se considera no ha sido efectiva.
Con lo anterior se incumple lo establecido en los numerales 8 y 13 del artículo 38 del Decreto 4048 de 2008 y el Procedimiento PR-CI-0339, en cuanto a la implementación y evaluación del modelo de gestión institucional, así como las dimensiones Evaluación de resultados y Control Interno - componente Monitoreo o supervisión continua, del MIPG.
</t>
    </r>
  </si>
  <si>
    <t>Falta de continuidad en el desarrollo y puesta en producción del SALI, componente cambiario.</t>
  </si>
  <si>
    <t xml:space="preserve">1.- Concertar reunión con la Dirección de Gestión Organizacional y la Dirección de Gestión de Fiscalización para definir cronograma para el desarrollo y puesta en producción del SIE - SALI   </t>
  </si>
  <si>
    <t xml:space="preserve">2.- Desarrollar e impulsar las actividades propias del subproceso de conformidad con los requerimientos del area de Tecnologia para la  puesta en producción del sistema SALI. </t>
  </si>
  <si>
    <t xml:space="preserve">listas de asistencia a las reuniones programadas y productos entregados  </t>
  </si>
  <si>
    <t xml:space="preserve">AUDITORIA A CONTROL CAMBIARIO - ACC 2018 007
H9
Periodo 1/01/2017 a 31/03/2018 </t>
  </si>
  <si>
    <r>
      <rPr>
        <b/>
        <sz val="12"/>
        <rFont val="Arial"/>
        <family val="2"/>
      </rPr>
      <t>Desactualización de los Procedimientos PR-FL-0223 y PR-FL- 0224, así como de formatos y plantillas del Subproceso de Control Cambiario.</t>
    </r>
    <r>
      <rPr>
        <sz val="12"/>
        <rFont val="Arial"/>
        <family val="2"/>
      </rPr>
      <t xml:space="preserve">
a. En la revisión de los procedimientos del Subproceso Control Cambiario se identificaron inconsistencias en el referenciación de actividades en el diagrama de flujo, no siendo claro a partir de su lectura, con cual actividad debe continuarse, así:
- En PR-FL-0223 Investigación de Infracciones Cambiarias, actividades 26, 27, 28, 31, 32, 34, 35. 
- En PR-FL-0224 Investigación de Infracciones Cambiarias, actividades 18, 27, 33, 36, 39 y 50.
b. Los formatos definidos en el listado maestro de documentos del Sistema de Gestión, que soportan los procedimientos PR-FL-0223 y PR-FL-0224, no se ajustan a los requerimientos de las actuaciones de control cambiario que deben registrarse: 
- Formato 1090, Auto Comisorio, Actividades 18 y 19 del PR-FL-223 y actividad 19 del PR-FL 224.
- Formato 1322, Auto de Apertura, Actividad 6 del PR-FL-223.
- Formato 1805, Acta de Nivel Directivo, Actividades 4,5, y 6 del PR-FL-223.
- Formato 1807, Acta de Asignación Expedientes, Actividad 7 del PR-FL-223.
Lo anterior contraviene lo definido en el numeral 8 del artículo 38 del Decreto 4048 de 2008, el Procedimiento PR-IC-001 , la Resolución 6004 de 2018 en cuanto a la revisión y actualización de los documentos del Sistema y las dimensiones Gestión con valores para resultados y Control Interno - componente Monitoreo o supervisión continua, del MIPG. 
</t>
    </r>
  </si>
  <si>
    <t xml:space="preserve">Insuficiencia en la revisión y control de los procedimientos y documentos previstos en el listado maestro del Sistema de Gestión. 
Deficiencia en la retroalimentación y participación de las dependencias pertinentes frente a la definición de estándares a implementar en los procedimientos.
</t>
  </si>
  <si>
    <t xml:space="preserve">1. Actualizar los Procedimientos de Fiscalización y Liquidación cambiaria:  PR-FL-0223, Procedimiento PR-FL-0224  -  Instructivo IN-FL-0155 </t>
  </si>
  <si>
    <t xml:space="preserve">Procedimientos y instructivo actualizados y publicados.
</t>
  </si>
  <si>
    <t xml:space="preserve">
2. Socializar los procedimientos actualizados a traves de una comunicación a las areas de gestión de control cambiario del país. 
</t>
  </si>
  <si>
    <t>Auditoría a la Definición de Situación Jurídica de Mercancías ASJ2018003
Periodo
01/01/2017 al 31/12/2017
H10</t>
  </si>
  <si>
    <r>
      <t xml:space="preserve">
</t>
    </r>
    <r>
      <rPr>
        <b/>
        <sz val="12"/>
        <rFont val="Arial"/>
        <family val="2"/>
      </rPr>
      <t>Deficiencias en el trámite de legalización de mercancías.</t>
    </r>
    <r>
      <rPr>
        <sz val="12"/>
        <rFont val="Arial"/>
        <family val="2"/>
      </rPr>
      <t xml:space="preserve">
</t>
    </r>
    <r>
      <rPr>
        <b/>
        <sz val="12"/>
        <rFont val="Arial"/>
        <family val="2"/>
      </rPr>
      <t xml:space="preserve">• Dirección Seccional de Aduanas de Medellín </t>
    </r>
    <r>
      <rPr>
        <sz val="12"/>
        <rFont val="Arial"/>
        <family val="2"/>
      </rPr>
      <t xml:space="preserve">
En la revisión de una muestra de 20 expedientes se observó: 
En el Expediente PF201720170002868, no se levantó la constancia de ejecutoria del 29/11/2017 de la Resolución de Decomiso No. 2063 por valor $54.433.740, no obstante que el interesado había presentado declaraciones de importación de legalización el 27/11/2017. 
Adicionalmente se presentó demora de 66 días en la expedición del Auto de entrega parcial de mercancías No. 446 del 06/03/2018, por legalización con pago de rescate por $6.056.110, sin que a la fecha de la auditoría se hubiese ajustado el valor de decomiso a $48.375.630.
Con lo anterior, se incumple lo establecido en los artículos 562 y 572 del Decreto 390 de 2016, artículo 20 y 27 de la Resolución 0064 del 28 de septiembre de 2016 y las actividades 7, 10, 19 y 32 del Procedimiento PR- FL-0225.
</t>
    </r>
  </si>
  <si>
    <t xml:space="preserve">
Estos hechos se presentaron por deficiencias en los controles de revisión respecto de la ejecutoria de la resolución que ordenó el decomiso y en los términos para aceptar y ordenar la entrega de la mercancía objeto de legalización, en aplicación del Procedimiento PR- FL-0225.
</t>
  </si>
  <si>
    <t>1. Retroalimentar a la División de Gestión de la Operación Aduanera respecto de la remisión a la División de Gestión de Fiscalización de las declaraciones de importación tipo legalización una vez se haya otorgado levante por el GIT Importaciones para que se pueda proceder a la entrega de la mercancía en virtud de lo establecido en el art. 572 el Decreto 390 de 2016.</t>
  </si>
  <si>
    <t xml:space="preserve">
1. Oficio remitido a la División de Gestión de la Operación Aduanera
</t>
  </si>
  <si>
    <t xml:space="preserve">AMED-PFL 
1. G.I.T Secretaría y División de Gestión de Fiscalización de la DSA Medellin
</t>
  </si>
  <si>
    <t>2. Retroalimentar a la División de Gestión de la Operación Aduanera el informar al GIT Documentación de la División de Gestión Administrativa y Financiera respecto de aquellas mercancías aprehendidas y a las cuales se les haya proferido resolución de decomiso y que se les esté adelantando rescate a través de la presentación de declaración de legalización para que no se surta la ejecutoria de los actos administrativos</t>
  </si>
  <si>
    <t>2. Oficio remitido a la División de Gestión de la Operación Aduanera</t>
  </si>
  <si>
    <t xml:space="preserve"> 30/07/2018</t>
  </si>
  <si>
    <t>AMED-PFL 
2. G.I.T. Investigaciones Aduaneras I, y División de Gestión de Fiscalización DSA Medellin</t>
  </si>
  <si>
    <t>3. Aplicar los controles establecidos en la matriz de riesgos para prevenir materialización del riesgo "Deficiencia en la ejecución de los trámites y en la consistencia de las investigaciones.</t>
  </si>
  <si>
    <t xml:space="preserve">3. Soportes de controles implementados 
</t>
  </si>
  <si>
    <t xml:space="preserve">AMED-PFL 
Jefe División de Gestión de Fiscalización de la DSA Medellín
</t>
  </si>
  <si>
    <t>4.  Realizar la respectiva retroalimentación con las áreas involucradas en caso de presentarse la materialización del riesgo antes mencionado.</t>
  </si>
  <si>
    <t xml:space="preserve">4.  Consolidado de materialización de riesgos / Retroalimentaciones realizadas a las áreas involucradas </t>
  </si>
  <si>
    <t xml:space="preserve">
100%</t>
  </si>
  <si>
    <t xml:space="preserve"> 01/08/2018</t>
  </si>
  <si>
    <t>AMED-PFL 
Director Seccional de Aduanas de  Medellin, Jefes de  División de Gestión de Fiscalización Aduanera</t>
  </si>
  <si>
    <t xml:space="preserve">AUDITORIA A CONTROL CAMBIARIO - ACC 2018 007
H10
Periodo 1/01/2017 a 31/03/2018 </t>
  </si>
  <si>
    <r>
      <rPr>
        <b/>
        <sz val="12"/>
        <rFont val="Arial"/>
        <family val="2"/>
      </rPr>
      <t>Deficiencias en la visita administrativa de registro, inspección, vigilancia y control y omisión del Reporte de Operación Sospechosa – ROS. (D)</t>
    </r>
    <r>
      <rPr>
        <sz val="12"/>
        <rFont val="Arial"/>
        <family val="2"/>
      </rPr>
      <t xml:space="preserve">
En la DSA de Medellín, expediente OI (39)20172017185, se observó que:
a. Existen inconsistencias entre el Acta de Hechos y el Informe de la Visita respecto del estado y características de las presuntas divisas encontradas en el establecimiento de comercio; por cuanto en el acta se manifestó que “se hallan billetes aparentemente falsos de diferentes divisas y diferentes denominaciones”, mientras que en el informe se consigna “adicionalmente se encontró al interior del establecimiento, billetes de diferentes divisas aparentemente falsos, destruidos y puestos en sobres de papel”.
b. Falta técnica jurídica en la recolección y obtención de las pruebas, por cuanto el registro fotográfico no permite evidenciar claramente el estado ni las características de las divisas. 
c. No se realizó retención de divisas.
d. Al cierre de la auditoría no se había efectuado Reporte de Operación Sospechosa – ROS, en torno a la prevención y control del riesgo LA/FT-FPADM .  
Lo anterior contraviene lo previsto en el parágrafo único del artículo 1 del Decreto 1497 de 2002 , el numeral 6 del artículo 9 del Decreto 2245 de 2011, actividades 20 y 21 del Procedimiento PR-FL-0223, el Procedimiento PR-FL-0336 , el numeral 4.1.1 del Instructivo IN FL -0153  , el numeral 4.2.2 del Instructivo IN-FL-0154 , y la dimensión de Control Interno, componente Actividades de control del MIPG.
</t>
    </r>
  </si>
  <si>
    <t xml:space="preserve">Fallas en los controles de revisión. 
Omisión en la aplicación de la normatividad vigente.
</t>
  </si>
  <si>
    <t xml:space="preserve">1.- Llevar el caso a la mesa de estudio en materia probatoria señalada en el artículo 4  de la resolución 074 de 2017 y unificar criterios en la obtencion de pruebas. </t>
  </si>
  <si>
    <t xml:space="preserve">AMED-PFL 
Director Seccional de Aduanas de Medellín </t>
  </si>
  <si>
    <t>2.- Presentar un informe a la Subdirección de Gestión de Control Cambiario con las medidas adoptadas para la resolución del caso.</t>
  </si>
  <si>
    <t>Auditoría a la Definición de Situación Jurídica de Mercancías ASJ2018003
Periodo
01/01/2017 al 31/12/2017
H8</t>
  </si>
  <si>
    <r>
      <t xml:space="preserve">
</t>
    </r>
    <r>
      <rPr>
        <b/>
        <sz val="12"/>
        <rFont val="Arial"/>
        <family val="2"/>
      </rPr>
      <t xml:space="preserve">Desactualización de los registros de notificación de los actos administrativos en el SIE NOTIFICAR. </t>
    </r>
    <r>
      <rPr>
        <sz val="12"/>
        <rFont val="Arial"/>
        <family val="2"/>
      </rPr>
      <t xml:space="preserve">
</t>
    </r>
    <r>
      <rPr>
        <b/>
        <sz val="12"/>
        <rFont val="Arial"/>
        <family val="2"/>
      </rPr>
      <t>• Dirección Seccional de Impuestos y Aduanas de Bucaramanga</t>
    </r>
    <r>
      <rPr>
        <sz val="12"/>
        <rFont val="Arial"/>
        <family val="2"/>
      </rPr>
      <t xml:space="preserve">
En la revisión de la consistencia y oportunidad del registro en el SIE Notificar de los actos administrativos expedidos por parte de las Divisiones de Gestión Control Operativo y Fiscalización y los GITs de Secretaría e Investigaciones Aduaneras, se observó que no incluyeron los actos administrativos del primer semestre de 2017, del Procedimiento Aprehensión y Definición de Situación Jurídica de Mercancías PR-FL-0225.
Adicionalmente las actas de aprehensión del segundo semestre de 2017 en el Libro Radicador del SIE Notificar, registran el código 238 de la División de Gestión Fiscalización, sin que se pueda identificar las realizadas por la División Gestión Control Operativo, código 247.
Con lo anterior se incumplen los artículos 562 del Decreto 390 de 2016 y 20 de la Resolución 64 de 2016, el Numeral 4.6 de las condiciones generales, las actividades 15, 17, 19 y 20 del Procedimiento PR-FL-0225 y 1, 2, 3, 21, 24 y 25 del Procedimiento PR-FI-0159 “Notificación, Comunicación y/o Publicación”, Memorandos 286 del 21/08/2014, 251 del 25/08/2017 de la Subdirección de Recursos Físicos y Memorando 298 del 1/09/2014 de la Subdirección de Gestión de Fiscalización Aduanera.
</t>
    </r>
  </si>
  <si>
    <t>Estos hechos se presentaron por ineficiencia de los controles del Procedimiento PR-FL-0225.
Adicionalmente por la inobservancia de las Divisiones de Gestión Control Operativo y Fiscalización y los GITs de Secretaría e Investigaciones Aduaneras, respecto al lineamiento del nivel central de que todos los actos administrativos que expidan sean incluidos, gestionados y finalizados en el SIE Notificar y por fallas del GIT de Documentación en relación con los controles en la oportunidad del registro en el SIE Notificar de los actos  administrativos,  sus fechas de notificación y ejecutoria en aplicación del Procedimiento PR-FI-0159.</t>
  </si>
  <si>
    <t xml:space="preserve">1.  Generar por parte del "Rol Corregir" y Directores  Seccionales los informes correspondientes del aplicativo NOTIFICAR, e informar a las areas técnicas sobre hechos como los evidenciados por la Auditoría, con el fin de aplicar los correctivos a que haya lugar. 
 </t>
  </si>
  <si>
    <t xml:space="preserve">Informe semestral del ROL Corregir de la Dirección Seccional de Impuestos y Aduanas de Bucaramanga
</t>
  </si>
  <si>
    <t xml:space="preserve">IABUC-PFL 
Director Seccionale de Impuestos y Aduandas de Bucaramanga y funcionarios responsables del Rol Corregir 
Directores Seccionales del pais con competencia aduanera </t>
  </si>
  <si>
    <t>2. Realizar Capacitación y/o video conferencia  a las áreas misionales y Documentación, sobre la captura, notificación y/o ejecutoria de las actas de aprehensión</t>
  </si>
  <si>
    <t>Formato capacitación/planilla de asistencia</t>
  </si>
  <si>
    <t xml:space="preserve">IABUC-PFL 
Subdirector de Recursos Físicos -Coordinación de Notificaciones, Director  seccional de Impuestos y Aduanas de Bucaramanga , Jefes de  División de Gestión de Fiscalización Aduanera  de las seccionales del pais con competencia aduanera </t>
  </si>
  <si>
    <t>Auditoría a la Definición de Situación Jurídica de Mercancías ASJ2018003
Periodo
01/01/2017 al 31/12/2017
H2</t>
  </si>
  <si>
    <r>
      <rPr>
        <b/>
        <sz val="12"/>
        <rFont val="Arial"/>
        <family val="2"/>
      </rPr>
      <t xml:space="preserve">Materialización de riesgos establecidos en las matrices de riesgos de los procesos auditados.
• Dirección Seccional de Aduanas de Barranquilla
</t>
    </r>
    <r>
      <rPr>
        <sz val="12"/>
        <rFont val="Arial"/>
        <family val="2"/>
      </rPr>
      <t xml:space="preserve">
De una muestra de 20 expedientes del Proceso de Fiscalización y Liquidación y 20 de Gestión Jurídica, en 3 de éstos se evidenció la materialización de riesgos, así:
a. En el expediente AD2017201700599, se materializó el riesgo operacional de la Matriz de Riesgos del Proceso de Gestión de Recursos Físicos- Subproceso Gestión Documental “Afectación a la firmeza de los actos administrativos del procedimiento de definición de situación jurídica de la mercancía (ejecutoria)”, evidenciado en la expedición del Auto No. 363 de 19/05/2017 que levantó la ejecutoria del acta de aprehensión y decomiso directo 00237 del 1/02/2017 ejecutoriada el 11/04/2017, por parte del GIT de Documentación, por interposición del recurso de reconsideración el 04/04/2017.
b. En el expediente AD16162223 se materializó el riesgo operacional de la matriz de riesgos del Proceso de Gestión Jurídica “Proferir actuaciones que no se encuentren ajustadas a derecho”, evidenciado en la Resolución No. 2244 de 30/12/2016, mediante la cual se revocó el acta de aprehensión y decomiso directo, con práctica, recaudo y valoración de pruebas, sin auto que las decretara, se analizaron argumentos no presentados por el recurrente, adicionalmente, este expediente se encuentra bajo conocimiento de la Subdirección de Gestión de Control Disciplinario Expediente No. 213-304-2017-125 mediante oficio No. 1-87-201-236-155 del 13/07/2017.
c. En el expediente PF2017201700384, se materializó el Riesgo “Deficiencia en la ejecución de los trámites, en la consistencia de las investigaciones”, evidenciado en la expedición del Auto de Archivo por Improcedencia No. 00626 del 24/07/2017, que determinó extralimitación de la competencia del funcionario aprehensor (POLFA).
</t>
    </r>
    <r>
      <rPr>
        <b/>
        <sz val="12"/>
        <rFont val="Arial"/>
        <family val="2"/>
      </rPr>
      <t>• Dirección Seccional de Impuestos y Aduanas de Bucaramanga</t>
    </r>
    <r>
      <rPr>
        <sz val="12"/>
        <rFont val="Arial"/>
        <family val="2"/>
      </rPr>
      <t xml:space="preserve">
De una muestra de 20 expedientes del Proceso de Gestión Jurídica, en 1 se evidenció la materialización del riesgo operacional de la Matriz de Riesgos del Proceso de Gestión de Recursos Físicos- Subproceso Gestión Documental “Afectación a la firmeza de los actos administrativos del procedimiento de definición de situación jurídica de la mercancía (ejecutoria)”, en el expediente DM201620162750, Resolución 00632 de 24/05/2017 “por medio de la cual se decomisa mercancía” por tener dos (2) sellos generados por el GIT de Documentación con información contradictoria: uno 
“Certifico que Contra: Resolución 632 
de fecha: 24 de mayo de 2017 se interpuso recurso 
de Reconsideración y de__________
el día 20 de junio de 2017
GRM Constructores SA.”
y seguidamente otro del mismo Notificador- GIT de Documentación que dice: “CERTIFICA
 QUE ESTE ACTO ADMINISTRATIVO HA QUEDADO EJECUTORIADO, POR NO 
HABERSE INTERPUESTO CONTRA EL RECURSO ALGUNO 
FECHA DE EJECUTORIA 21 JUNIO 2017, 
Adicionalmente, el recurso de reconsideración mencionado tiene presentación personal ante la Dirección Seccional de Impuestos y Aduanas de Bucaramanga del 20 JUN 2017.
</t>
    </r>
    <r>
      <rPr>
        <b/>
        <sz val="12"/>
        <rFont val="Arial"/>
        <family val="2"/>
      </rPr>
      <t>• Dirección Seccional de Aduanas de Medellín</t>
    </r>
    <r>
      <rPr>
        <sz val="12"/>
        <rFont val="Arial"/>
        <family val="2"/>
      </rPr>
      <t xml:space="preserve">
De una muestra de 20 expedientes del Proceso de Gestión Jurídica, en 3 se evidenció:  
a. Materialización del riesgo “Afectación a la firmeza de los actos administrativos del procedimiento de definición de situación jurídica de la mercancía (ejecutoria)” de la matriz del Proceso de Recursos Físicos-Subproceso de Gestión Documental, en el expediente DP201720170003336, el acta de aprehensión 3212 del 27/08/2017, tiene 2 sellos del GIT de Documentación; uno que registra la ejecutoria del acta el 18/09/2017 y el otro que señala “obra recurso” del 14/09/2017, sin certeza de su  fecha de ejecutoria.
b. Igualmente, en el expediente DP201720170003333, se observa en la notificación por estado del auto inadmisorio del recurso de reconsideración, 2 fechas diferentes, una del 12/10/2017 y la otra del 13/10/2017, afectando el término de interposición del recurso de reposición contra este acto y su consecuente ejecutoria. 
c. Materialización del riesgo “Proferir actuaciones que no se encuentren ajustadas a derecho” de la matriz del Proceso de Gestión Jurídica, observada en la Resolución No. 002547 del 14/12/2017 del expediente PF201720170001708, mediante la cual se revocó el decomiso y ordenó la entrega de la mercancía, desconociendo los vicios procedimentales del auto aclaratorio del acta de aprehensión que generó nuevo avalúo de la mercancía aprehendida, así como las fallas de valoración probatoria evidenciadas en la Resolución que desata el recurso de reconsideración (país de origen, documentos soporte, partida arancelaria).
d. Materialización del riesgo “Deficiencia en la ejecución de los trámites, en la consistencia de las investigaciones y en la atención de solicitudes técnicas en el proceso de fiscalización y liquidación” de la matriz del Proceso de Fiscalización y Liquidación, evidenciada en el auto aclaratorio N° 1992 de 02/10/2017 del acta de aprehensión No. 1715 de 03/05/2017, por omisión de registro de la fuente del nuevo avalúo, por no soportar técnicamente la motivación de la actuación y no efectuar la inspección  y/o análisis de la mercancía, ni conceder recurso de reposición con este auto.
Las anteriores situaciones incumplen: Para el caso a) Memorando 052 de 22/02/2017 de la Subdirección de Gestión de Recursos Físicos; en el caso b) los artículos 570, 601, 606 y 610 del Decreto 390 de 2016, artículos 40, 44, 49, 51 de la Resolución 64 de 2016, Resolución 204 de 2014, Resolución 78 de 2016, Circular Externa 003 de 2016; en el caso c), el parágrafo del artículo 35 del Decreto 4048 de 2008; incumple los numerales 3 “Condiciones Generales”, 7.2 “Descripción de actividades” actividades 17 a 19 del PR-FI-0159 “Notificación, Comunicación y/o Publicación” y el Procedimiento PR - GJ - 0117 Recursos en Sede Administrativa.</t>
    </r>
  </si>
  <si>
    <r>
      <t xml:space="preserve">• </t>
    </r>
    <r>
      <rPr>
        <b/>
        <sz val="12"/>
        <rFont val="Arial"/>
        <family val="2"/>
      </rPr>
      <t>Dirección Seccional de Aduanas de Barranquilla</t>
    </r>
    <r>
      <rPr>
        <sz val="12"/>
        <rFont val="Arial"/>
        <family val="2"/>
      </rPr>
      <t xml:space="preserve">
Estos hechos obedecen a fallas en la aplicación de los siguientes controles: Para el caso a) “aplicar el procedimiento PR-FI-0159 actividades 17, 18, 19, 21 y 49” establecido en la matriz de riesgo del proceso de recursos físicos; para el caso b) “Divulgación a los funcionarios de los procedimientos” y “Realizar comités Resolución 204 de octubre 23 de 2014 para asuntos relevantes”; para el caso c) “Realizar sesiones de auto capacitación (individuales o colectivas) tanto de las herramientas informáticas, como de los conocimientos técnicos y jurídicos en las dependencias” y “Realizar jornadas de retroalimentación dentro del proceso, interactuando con otros procesos e interinstitucionalmente”.
• </t>
    </r>
    <r>
      <rPr>
        <b/>
        <sz val="12"/>
        <rFont val="Arial"/>
        <family val="2"/>
      </rPr>
      <t>Dirección Seccional de Impuestos y Aduanas de Bucaramanga</t>
    </r>
    <r>
      <rPr>
        <sz val="12"/>
        <rFont val="Arial"/>
        <family val="2"/>
      </rPr>
      <t xml:space="preserve">
Estos hechos obedecen a fallas en el control “aplicar el procedimiento PR-FI-0159 actividades 17,18,19, 21 y 49” establecido en la Matriz de Riesgos del Proceso de Recursos Físicos- Subproceso de Gestión Documental.
• Dirección Seccional de Aduanas de Medellín
Estos hechos obedecen a fallas de los controles de las actividades 17 a 19 del procedimiento PR-FI-0159 y en la verificación de presupuestos procesales y legales de los insumos entregados por el PR-FL-0225 al PR-GJ-0117 en aplicación de los procedimientos mencionados anteriormente.
</t>
    </r>
  </si>
  <si>
    <t xml:space="preserve">1. Realizar periódicamente la revisión de expedientes para comprobar el cumplimiento de los controles de los riesgos del procedimiento de Decomiso, y en caso de incumplimiento se deberan efectuar los respectivos reportes  de gestión de riesgos Formato FT- IC-2097.
</t>
  </si>
  <si>
    <t xml:space="preserve">Reporte de la revisión de expedientes </t>
  </si>
  <si>
    <t xml:space="preserve">AMED-ABAR-IABUC-PFL 
Directores Seccionales de Aduanas de  Medellin, Bucaramanga y Barranquilla ; Jefes de  División de Gestión de Fiscalización Aduanera y Jurídica  </t>
  </si>
  <si>
    <t>2. Realizar reporte de materialización de riesgos de acuerdo a lo establecido en el Procedimiento PR IC 0293 “Monitoreo y Gestión de Riesgos”.</t>
  </si>
  <si>
    <t>Formato FT-IC-2097 "Reporte de Gestión de Riesgos", sobre los riesgos evidenciados por la auditoria y los que se generen en el proceso</t>
  </si>
  <si>
    <t>AMED-ABAR-IABUC-PFL 
Directores Seccionales de Aduanas de  Medellin, Bucaramanga y Barranquilla ; Jefes de  División de Gestión de Fiscalización Aduanera, Jurídica y Divisiones de Gestión Administrativa y Financiera o GIT de Documentación</t>
  </si>
  <si>
    <t xml:space="preserve">3. Capacitación a los funcionarios de las Divisiones de Gestión de Fiscalización, Jurídica y Grupos de Documentación o quien haga sus veces sobre las matrices de riesgos de cada uno de sus procesos. 
</t>
  </si>
  <si>
    <t xml:space="preserve">Listados de asistencia a capacitación </t>
  </si>
  <si>
    <t>4. Implementar los controles establecidos en la matriz para cada uno de los riesgos materializados y dejar evidencia</t>
  </si>
  <si>
    <t xml:space="preserve">Soportes de controles implementados </t>
  </si>
  <si>
    <t>5. Realizar capacitación a las áreas misionales y a los Grupos de Documentación, sobre la captura, notificación y/o ejecutoria de las actas de aprehensión, así como aplicación a los Memorandos 251/2017 y 09/2018 “Lineamientos para la Custodia de actas de aprehensión, oportunidad en el tiempo de entrega y devolución de las actas notificadas y/o ejecutoriadas”.</t>
  </si>
  <si>
    <t>AMED-ABAR-IABUC-PFL 
1. Directores Seccionales de Aduanas de  Medellin, Bucaramanga y Barranquilla ; Jefes de  División de Gestión de Fiscalización Aduanera, Jurídica y Divisiones de Gestión Administrativa y Financiera o GIT de Documentación.
2. Coordinación de Notificaciones</t>
  </si>
  <si>
    <r>
      <rPr>
        <b/>
        <sz val="12"/>
        <rFont val="Arial"/>
        <family val="2"/>
      </rPr>
      <t>5</t>
    </r>
    <r>
      <rPr>
        <sz val="12"/>
        <rFont val="Arial"/>
        <family val="2"/>
      </rPr>
      <t xml:space="preserve">. Realizar  capacitación a las áreas misionales y a los Grupos de Documentación, sobre la captura, notificación y/o ejecutoria de las actas de aprehensión, así como aplicación a los Memorandos 251/2017 y 09/2018 “Lineamientos para la Custodia de actas de aprehensión, oportunidad en el tiempo de entrega y devolución de las actas notificadas y/o ejecutoriadas.”. </t>
    </r>
  </si>
  <si>
    <t xml:space="preserve">AMED-ABAR-IABUC-PFL 
1. Directores Seccionales de Aduanas de  Medellin, Bucaramanga y Barranquilla ; Jefes de  División de Gestión de Fiscalización Aduanera, Juridica y Divisiones de Gestión Administrativa y Financiera o GIT de Documentación.
2. Coordinacion de Notificaciones </t>
  </si>
  <si>
    <t>9 Aud Funcion pagadora vig  2013</t>
  </si>
  <si>
    <t xml:space="preserve">Hallazgo 9. Gestión Documental.
Con base en la evaluación de las carpetas contentivas de los procesos judiciales Nos. 20060014901, 20070016801, 20090008101, 20030140201, 20070023001, 20100011301, 20080023101, 20090009101, 20090018201, 20090019801, 20110026001, 20100021601, 20100025801, 20100025701, se evidencia lo siguiente: los documentos no cuentan con foliación consecutiva, en orden cronológico, como tampoco figuran algunos folios, hay duplicidad de escritos, se encuentran documentos con asuntos diferentes a los de los expedientes y no se observan algunas actuaciones importantes que permitan el seguimiento al sumario.      Con base en la evaluación de las carpetas contentivas de las conciliaciones con Nos. Internos 2736, 1744, 2916, 2874, 2734, 2909, 2472, 2956, 3177, 3221, 2501, 2122, 3220, 3276, 2624, 3129, 3107,2034, 1809, 1844, se evidencia lo siguiente: los documentos no cuentan con foliación consecutiva, en orden cronológico, como tampoco figuran algunos folios, hay duplicidad de escritos, se encuentran documentos con asuntos diferentes a los del expediente y no se observan algunas actuaciones importantes como autos aprobatorios o aprobatorios de conciliación.
Con base en la evaluación de los expedientes contentivos de los contratos 100206215-318-0-2013, 100206217-227-0-2013, 100215312-322-0-2013, 100206214-172-0-2013, 100207218-288-0-2013, 103201235-140-0-2013, 100207220-317-0-2013, 100215313-178-0-2013, 100211231-274-0-2013, 100202206-305-0-2013, 100206214-177-0-2013, 103201235-095-0-2013, 100206217-226-0, 100207220-281-0-, 100215313-158-0-, 100206216-212-0-, 100215347-135-0, 100206214-221-0. se evidencia lo siguiente: los documentos no cuentan con foliación consecutiva, en orden cronológico, como tampoco figuran algunos folios, hay duplicidad de escritos, se encuentran documentos con asuntos diferentes a los del expediente, no hay unidad documental y no se observan en algunos casos el producto de las obligaciones contractuales cumplidas.
</t>
  </si>
  <si>
    <t>Deficiencias en el sistema de gestión documental</t>
  </si>
  <si>
    <t>Realizar visitas de revisiones aleatorias y elaborar informes de los resultados obtenidos</t>
  </si>
  <si>
    <t xml:space="preserve">Revisión al cumplimiento de las normas de gestión documental respecto al archivo de antecedentes de conciliaciones y procesos judiciales, frente a las acciones de organización de carpetas con el cumplimiento de las normas de archivo documental, frente al cual se realizará el informe de resultados .
</t>
  </si>
  <si>
    <t xml:space="preserve">Revisión aleatoria de carpetas de procesos judiciales, conciliaciones y contratos, frente a la cual se realizará un informe bimensual de resultados por cada revisión, (2) visitas de revisión      </t>
  </si>
  <si>
    <t>NC-PJ  
Coordinación de Comunicaciones y Subdirección de Gestión de Representación Externa-Coordinaciòn de Contratos.
REFORMULADO INFORME F PAGADORA Y RECAUDADORA VIG 2016</t>
  </si>
  <si>
    <t>Realizar visita  de evaluación y seguimiento a las recomendaciones realizadas según el informe.</t>
  </si>
  <si>
    <t xml:space="preserve">Seguimiento del cumplimiento a las normas de gestión documental respecto al archivo de antecedentes de conciliaciones y procesos judiciales, frente a las acciones de organización de carpetas con el cumplimiento de las normas de archivo documental, frente al cual se realizará un informe final de resultados.  </t>
  </si>
  <si>
    <t>Visita de seguimiento y evaluación a las recomendaciones realizadas en el informe de resultados previsto en la actividad 1.</t>
  </si>
  <si>
    <t>34 Aud Auditoria Regular Dirección de Impuestos y Aduanas (F. Pagadora y Recaudadora) vig 2016</t>
  </si>
  <si>
    <t xml:space="preserve">Hallazgo No. 34 Provisión Conciliaciones Extrajudiciales
(…) El saldo de la Cuenta 271015 – Provisión para Contingencias - Mecanismos Alternativos de Solución de Conflictos, con valor de (…)  $13.437.635.405, no corresponde a las conciliaciones extrajudiciales aprobadas por el Comité de Conciliación y Defensa Judicial durante la vigencia 2016 (…) 
(…) Las 40 actas adicionales registradas y reportadas por la Subdirección de Gestión de Recursos Financieros no existen y corresponden a otros documentos y situaciones no imputables contablemente de acuerdo con la política y los procedimientos establecidos por la DIAN (…)
</t>
  </si>
  <si>
    <t xml:space="preserve">(…) falta de aplicación de actividades de conciliación de información entre (…) la Subdirección de Gestión de Representación Externa y la Subdirección de Gestión de Recursos Financieros (…)
(…) inobservancia de lo contemplado en el Manual de Procedimientos del Régimen de Contabilidad Pública, del Procedimiento para la Implementación y Evaluación del Control Interno Contable definido por la Contaduría General de la Nación, de la Política Contable y de los procedimientos internos de la Entidad (…)
</t>
  </si>
  <si>
    <t>Informe a la SGRF que permita  establecer claramente cuales conciliaciones se deben provisionar.</t>
  </si>
  <si>
    <t>Presentar mensualmente informe a la Subdirección de Gestión de Recursos Financieros, donde claramente se señale el valor conciliado en el mes anterior por el Comité de Conciliación y Defensa Judicial y que genere erogación por parte de la entidad</t>
  </si>
  <si>
    <t>NC-PJ 
Coordinación de Conciliación y Defensa Judicial de la Subdirección de Gestión de Representación Externa</t>
  </si>
  <si>
    <t>5 Aud Financiera Independiente  (F Pagadora -Recaudadora)Vigencia 2018</t>
  </si>
  <si>
    <r>
      <rPr>
        <b/>
        <sz val="12"/>
        <rFont val="Arial"/>
        <family val="2"/>
      </rPr>
      <t>Hallazgo No. 5. Reporte Procesos Judiciales.</t>
    </r>
    <r>
      <rPr>
        <sz val="12"/>
        <rFont val="Arial"/>
        <family val="2"/>
      </rPr>
      <t xml:space="preserve">    
Mediante Resolución No. 00417 del 24 de febrero de 2009, suscrita por la jefe de División de Gestión de Fiscalización de la Dirección Seccional de Impuestos y Aduanas de Buenaventura, se ordenó el decomiso de la totalidad del cargamento aprehendido mediante acta de aprehensión No. 0004POLFA del 16 de enero del 2009, por valor de $255.631.800, resolución recurrida por el demandante la cual fue confirmada mediante Resolución No. 01301 de 2 de julio de 2009.
Contra estos actos administrativos, se interpuso demanda de nulidad y restablecimiento del derecho ante el Tribunal Administrativo del Valle del Cauca, con radicado  No. 7600123310020090112200, solicitando se declarara la nulidad de las resoluciones antes citadas, donde se profirió la sentencia No. 901 del 28 de septiembre de 2015 mediante la cual declaró la nulidad de los actos administrativos demandados  y ordenó a la Dian efectuar la devolución de la mercancía o en su defecto cancelar su valor,  providencia ejecutoriada el 9 de noviembre de 2015, la cual no fue recurrida por la DIAN.          
Lo anterior evidenció la no intervención por parte de la DIAN, en las actuaciones y términos procesales, con el fin de ejercer la defensa del proceso y de los intereses del Estado, por cuanto se omitió la presentación de los recursos a que había lugar incumpliendo lo preceptuado en la norma en mención
</t>
    </r>
  </si>
  <si>
    <t>Debilidades de control interno</t>
  </si>
  <si>
    <t>1. Elaborar un memorando en el que se impartan instrucciones a los jefes de las áreas jurídicas en el sentido de revisar los procesos devueltos por parte de la Subdirección de Gestión de Representación Externa, surtida la segunda instancia, con el fin de determinar las acciones a seguir segun el estado procesal en que se encuentre cada uno.</t>
  </si>
  <si>
    <t xml:space="preserve">1. Elaborar el memorando con las directrices.   </t>
  </si>
  <si>
    <t xml:space="preserve"> NC-PJ 
Directora de Gestión Jurídica  y Subdirectora de Gestión de Representación Externa</t>
  </si>
  <si>
    <t xml:space="preserve"> 2. Socializar el memorando</t>
  </si>
  <si>
    <t xml:space="preserve">2. Socializarlo a las diferentes Seccionales. </t>
  </si>
  <si>
    <t xml:space="preserve">Correo      </t>
  </si>
  <si>
    <t>NC-PJ 
Subdirectora de Gestión de Representación Externa</t>
  </si>
  <si>
    <t xml:space="preserve"> 3. Controlar la implementación y seguimiento a los lineamientos contenidos en el Memorando a nivel nacional . </t>
  </si>
  <si>
    <t>3. Elaborar y conservar  los informes de los seguimientos sobre el cumplimiento de los lineamientos del Memorando socializado</t>
  </si>
  <si>
    <t>Informes</t>
  </si>
  <si>
    <t>NC-PJ 
Directores Seccionales y  Jefes de División de Gestión Jurídica o quien haga sus veces.</t>
  </si>
  <si>
    <t>Inspección 17-07-02-24-08
H1</t>
  </si>
  <si>
    <t>ID del hallazgo I. Fallas en el seguimiento y control por parte de la Dirección Seccional de Impuestos y Aduanas de Buenaventura de la DIAN al cumplimiento de lo establecido en el Decreto 1745 de 2016, en contravía de lo dispuesto en el procedimiento PR-OA-0188 “Nacionalización de Mercancías”</t>
  </si>
  <si>
    <t>ID del Riesgo de Gestión  :  RG 1. N/A
ID del Riesgo de Corrupción :  RFC 1.Levante de mercancías sin el cumplimiento de los requisitos legales y administrativos para favorecimiento propio o de terceros</t>
  </si>
  <si>
    <t>Depurar la base de datos para determinar las declaraciones de importación que obtuvieron levante automatico año 2017 y que sus precios declarados estuvieron por debajo del umbral establecido por el Decreto 1745/2016</t>
  </si>
  <si>
    <t>Verificar el cumplimiento de requisitos previstos en el decreto 1745/2016</t>
  </si>
  <si>
    <t xml:space="preserve"> - 1 informe de la depuración</t>
  </si>
  <si>
    <t>NC-PJ 
Subdirección de Gestión de Fiscalización Aduanera</t>
  </si>
  <si>
    <t>Realizar acciones de control a los seleccionados que se determinen de la depuración de la base de datos</t>
  </si>
  <si>
    <t>Memorando de lineamientos con seleccionados</t>
  </si>
  <si>
    <t>Solicitar y realizar  la inclusión de la regla de selectividad teniendo en cuenta el Decreto 2218 de 2017</t>
  </si>
  <si>
    <t>Establecer controles en los servicios informáticos para dar cumplimiento del Decreto 2218 de 2017</t>
  </si>
  <si>
    <t>Formato de inclusión y sistema de selectividad actualizado con las reglas respectivas</t>
  </si>
  <si>
    <t>NC-PJ 
Subdirección de Gestión de Comercio Exterior</t>
  </si>
  <si>
    <t>Efectuar seguimiento trimestral a la efectividad de la regla de selectividad implementada</t>
  </si>
  <si>
    <t>Informe de efectividad</t>
  </si>
  <si>
    <t>NC-PJ 
Coordinación de Administración y Perfilamiento del Riesgo</t>
  </si>
  <si>
    <t>Inspección 17-07-02-24-08
H2</t>
  </si>
  <si>
    <t>ID del hallazgo II. Fallas en el seguimiento y control a lo establecido en el artículo 53 de la Ley Anticontrabando, el artículo 562 del Decreto 390 de 2016 y el artículo 21 de la Resolución 064 de 2016, por parte de la División de Gestión Jurídica de la Seccional de Impuestos y Aduanas de Buenaventura de la DIAN</t>
  </si>
  <si>
    <t>ID del Riesgo de Gestión  :  RG 1. N/A
ID del Riesgo de Corrupción :  RFC 2. Acción u omisión para adelantar, retardar, o manipular la información contenida en las actuaciones administrativas, para favorecimiento propio o de terceros</t>
  </si>
  <si>
    <t xml:space="preserve">Implementar un formato en Excel  para el control del tiempo trancurrido entre la recepcion  por parte de la División de  Gestión Jurídica  del acta de aprehension una vez finalizada esta y la formulación de la denuncia penal y/o elaboración del acta para no denuncias en los casos en que no haya lugar a la misma. Así como que de cuenta de las causales de aprehensión y de las decisiones adoptadas por el comité jurídico de la seccional. </t>
  </si>
  <si>
    <t>Medir el tiempo transcurrido entre la recepcion del insumo o la formulación de la denuncia penal o la elaboración del acta para no denunciar
Identificar y construir líneas decisionales que permitan unificar criterio jurídico sobre las procedencias de las denuncias penales.</t>
  </si>
  <si>
    <t xml:space="preserve"> Formato en Excel </t>
  </si>
  <si>
    <t>NC-PJ 
Subdirección de Gestión de Representación Externa
Coordinación Penal</t>
  </si>
  <si>
    <t>Elaborar informe semestral que de cuenta de resultado final de insumos de denuncia recibidos por la División de Gestión Jurídica, discriminando las causales de aprehensión.</t>
  </si>
  <si>
    <t>Realizar seguimiento al cumplimiento del procedimiento</t>
  </si>
  <si>
    <t>NC-PJ-IABUE
Dirección Seccional de Impuestos y Aduanas de Buenaventura</t>
  </si>
  <si>
    <t>Remisión de copia digital de las actas  debidamente elaboradas y firmadas del Comité de Dirección Jurídica de la Seccional de Impuestos y Aduanas de Buenaventura, en las que se decidan la procedencia o no de la presentación de denuncias, a la Dirección de Gestión Jurídica- Subdirección de Representaciön Externa - Coordinación Penal.</t>
  </si>
  <si>
    <t>Garantizar la atención oportuna de los insumos de denuncia.</t>
  </si>
  <si>
    <t>Actas del Comité de Dirección Jurídica de la Dirección Externa, correos de remisión.</t>
  </si>
  <si>
    <t>Realizar jornadas de capacitación sobre el control y fiscalización en materia aduanera (causales de aprehensión y definición de situación jurídica de mercancías) acorde con lo definido en el Plan Institucional de Capacitación - PIC  2018.</t>
  </si>
  <si>
    <t>Capacitar a los funcionarios que ejercen el control y la fiscalización en materia aduanera en la aplicación del Decreto 390/16</t>
  </si>
  <si>
    <t>Registro de asistencia al evento</t>
  </si>
  <si>
    <t>Establecer mediante las causales de aprehensión relacionadas con el cumplimiento de requisitos técnicos el número de autos de entrega de mercancias por legalización proferidos en el año 2017 en la Dirección Seccional de Buenaventura, con el objetivo de verificar la legalidad de los actos proferidos y adoptar las medidas correctivas a que haya lugar.</t>
  </si>
  <si>
    <t>Determinar la legalidad de los actos administrativos proferidos que ordenan entrega de mercancia por legalización</t>
  </si>
  <si>
    <t>Informe de resultados</t>
  </si>
  <si>
    <t>Determinar y definir sobre los expedientes relacionados con la causal de aprehensión 1.30 del artículo 502 del Decreto 2685 de 1999.</t>
  </si>
  <si>
    <t xml:space="preserve">Prevenir las conductas del daño antijurídico </t>
  </si>
  <si>
    <t>Expedientes resueltos</t>
  </si>
  <si>
    <t>Realizar una  jornada de capacitación a los funcionarios de la División Jurídica sobre el cumplimiento de las formalidades exigidas en la regulación aduanera para el ingreso de mercancías a Zona Primaria.</t>
  </si>
  <si>
    <t xml:space="preserve">Capacitar a los funcionarios de la División Jurídica sobre el cumplimiento de las formalidades exigidas en la regulación aduanera para el ingreso de mercancías a Zona Primaria </t>
  </si>
  <si>
    <t xml:space="preserve">NC-PJ-IABUE
Dirección Seccional de Impuestos y Aduanas de Buenaventura
División de Operación Aduanera
</t>
  </si>
  <si>
    <t>Realizar visita de autoevaluación a la gestión jurídica desarrollada por la División de Gestión Jurídica de la Seccional de Impuestos y Aduanas de Buenaventura, sobre el cumplimiento del PR-GJ 120 Atención a Procesos Penales.</t>
  </si>
  <si>
    <t>Verificar el cumplimiento al procedimiento PR-GJ 120 Atención a Procesos Penales</t>
  </si>
  <si>
    <t>Informe de visita</t>
  </si>
  <si>
    <t>NC-PJ 
Subdirección de Gestión de Representación Externa
Coordinación Penal
Dirección Seccional de Impuestos y Aduanas de Buenaventura</t>
  </si>
  <si>
    <t>Realizar una  jornada de capacitación a los funcionarios de la División Jurídica sobre el procedimiento  PR-GJ-0120 Atención a Procesos Penales con énfasis en el delito de contrabando</t>
  </si>
  <si>
    <t>Capacitar a los funcionarios de la División Jurídica sobre el procedimiento  PR-GJ-0120 Atención a Procesos Penales con énfasis en el delito de contrabando</t>
  </si>
  <si>
    <t>Efectuar seguimiento semanal al Plan de Mejoramaiento Local en lo referido a laas denuncias paenales.</t>
  </si>
  <si>
    <t>Verificar el cumplimiento y avance del Plan de Mejoramiento Local</t>
  </si>
  <si>
    <t>Actas de seguimiento semanal</t>
  </si>
  <si>
    <t>NC-PJ-IABUE
Director Seccional de Impuestos y Aduanas de Buenaventura</t>
  </si>
  <si>
    <t xml:space="preserve">Efectuar seguimiento trimestral al Plan de  Prevención del Fraude y la Corrupción establecido en la Inspección No.  1707022408 "Aduanas de Buenaventura" </t>
  </si>
  <si>
    <t xml:space="preserve">Verificar el cumplimiento y avance de las acciones del Plan de Mejoramaiento  </t>
  </si>
  <si>
    <t>Trimestral</t>
  </si>
  <si>
    <t>Auditoria de Cumplimiento a la Gestión Juridica - Acciones de Repetición AGJ-2017003
H1
Período 01/01/2015 al 28/02/2017</t>
  </si>
  <si>
    <t>AGJ-2017003</t>
  </si>
  <si>
    <t>HALLAZGO  N° 1. DEMORAS EN EL CUMPLIMIENTO DE LOS TERMINOS ESTABLECIDOS PARA EL TRAMITE DE ACCIONES DE REPETICION: 
Verificadas las bases de información de las sentencias y conciliaciones pagadas y estudiadas, suministradas por las Subdirecciones de Gestión de: Recursos Financieros y   Representación Externa se evidenció lo siguiente: 
1.1. Demoras en la remisión de las sentencias pagadas por la Subdirección de Gestión Financiera a la Subdirección de Gestión de Representación Externa. 
Del total de 447 registros informados por la Subdirección de Gestión Financiera se analizaron 259 casos, de los cuales 118, que representan el 45%, superaron el término de una semana para el envío a la Subdirección de Representación Externa, así: 88 en dos semanas; 1 en 3 semanas; 18 en 4 semanas; 5 en 5 semanas; 3 en 6 semanas y 3 en más de un año. (Ver anexo No. 1S).
En 52 casos no relacionaron fecha del pago por haberse efectuado compensación, por lo cual para poder establecer si fueron enviados a tiempo o no, se tomó la fecha de expedición de la resolución de reconocimiento y compensación proferida por la Subdirección de Gestión Financiera, como equivalente a la fecha de pago. Se observa en estos casos que se presenta una diferencia mayor en el envío al estudio correspondiente a la Subdirección de Representación Externa, a pesar de que igual deben ser estudiados por el Comité de Conciliación, así: 1 en 1 semana; 9 en 3 semanas; 9 en 4 semanas; 14 en 5 semanas y 19 en más de 6 semanas. (Ver anexo 2 S).</t>
  </si>
  <si>
    <t xml:space="preserve">Falta de controles efectivos para el cumplimiento de los términos involucrados en todo el trámite del proceso de las acciones de repetición.    </t>
  </si>
  <si>
    <t xml:space="preserve">(1.1) 1. Diseñar un archivo virtual para capturar la información asociada con los pagos de las sentencias y conciliaciones, hasta el envío de la información correspondiente a la Subdirección de Gestión de Representación Externa.  </t>
  </si>
  <si>
    <t>Archivo virtual</t>
  </si>
  <si>
    <t xml:space="preserve">NC-PJ 
Subdirección de Gestión de Recursos Financieros-Coordinación de Tesorería-Coordinación de Sentencias y Devoluciones. </t>
  </si>
  <si>
    <t>(1.1) 2. Enviar justificación de imposibilidad de cumplimiento del término de 1 día para la certificación de pago de las sentencias y conciliaciones a la Subdirección de Gestión de Representación Externa para los fines pertinentes  ante la ANDJE, o quien corresponda.</t>
  </si>
  <si>
    <t>NC-PJ  
Subdirección de Gestión de Recursos Financieros-Coordinación de Tesorería-Coordinación de Sentencias y Devoluciones.</t>
  </si>
  <si>
    <t>(1.1) 3. Incorporar dentro de la Certificación de Pagos remitida por la Coordinación de Tesorería a la Subdirección de Gestión de Representación Externa, en cada caso particular sobre los pagos por efecto de conciliaciones, sentencias judiciales, condenatorias y condenas por laudos arbitrales, la fecha de pago efectivo.</t>
  </si>
  <si>
    <t xml:space="preserve">Certificación </t>
  </si>
  <si>
    <t>NC-PJ 
Subdirección de Gestión de Recursos Financieros-Coordinación de Tesorería</t>
  </si>
  <si>
    <t>1.2.  Demora en el envío para estudio de las sentencias pagadas para determinar la procedencia o no de la acción de repetición por parte del Comité de Conciliación. 
Del total de 409 registros informados por la Subdirección de Representación Externa se analizaron 394 casos de los cuales 52, que representan el 13%, excedieron el plazo establecido para el estudio por parte del Comité de Conciliación de determinar la procedencia o no de la acción de repetición, así: 23 excedieron en 1 mes; 11 en 2 meses; 8 en 3 meses; 1 en 4 meses; 2 en 5 meses; 2 en 6 meses y 5 en más de 6 meses.   (Ver anexo 3 C)</t>
  </si>
  <si>
    <t xml:space="preserve">(1.2) (1.4) Capturar en el archivo virtual la información que corresponda desde el envío de la información por parte de la Subdirección de Gestión de Recursos Financieros - Coordinación de Sentencias y Devoluciones, y que está relacionada con el término de los cuatro (4) meses previsto en el artículo 3 del Decreto 1167 de 2016, fecha de presentación del asunto al Comité, decisión del Comité, fecha de entrega a la Coordinación de Secretaría y fecha de presentación de la demanda, cuando a ello hubiere lugar.
</t>
  </si>
  <si>
    <t xml:space="preserve">Archivo actualizado
                                                                                                                                                                                                                                                                                                                                                         </t>
  </si>
  <si>
    <t xml:space="preserve">NC-PJ 
Jefe de la Coordinación de Conciliación y Defensa Judicial
 </t>
  </si>
  <si>
    <t xml:space="preserve">1.3. Demora en la aprobación y envío de actas.
                                                                                                                                                                                                                                                                                                                                                                                                                                                                                                                                                                                                                                                                                                                                                                                                                                                                                                                                                                                                                                                                                                                                                                                                                       En 11 actas del Comité de Conciliación se pudo evidenciar que se aprueban varias en una misma sesión, superando el término de los 5 días establecido en la norma y en 2 de ellas excede su aprobación en varios meses; así: del 2015 Nos: En la 4 del 27 de enero se aprobaron 3 actas, superando el término en la No. 1 del 14 de enero; en la No. 8 del 17 de febrero se aprobaron 2 actas, superando el término en la No. 6 del 6 de febrero; 13 del 17 de marzo se aprobaron 3 actas, superando el término en la No. 10 del 3 de marzo; 29 del 16 de junio se aprobaron 3 actas, superando el término en la No. 26 del 2 de junio; 43 del 4 de agosto se aprobaron 3 actas, superando el término en las Nos. 36 y 37 del 21 y 22 de julio y en la 58 del 8 de septiembre se aprobaron 6 actas, superando el término en las Nos 51 del 18 de agosto y 53 del 25 de agosto.  
Actas del 2016 Nos: 4 del 21 de enero se aprobaron 5 actas, superando el término en las Nos 31 del 30 de junio de 2015, 34 del 14 de julio de 2015, 43 del 4 de agosto de 2015, 61 del 15 de septiembre de 2015 y 77 del 30 de septiembre de 2015; 11 del 1 de marzo se aprobaron 2 actas, superando el término en la No 9 del 18 de febrero; 15 del 29 de marzo se aprobaron 2 actas, superando el término en la No 2 del 19 de enero;  23 del 10 de mayo se aprobaron 3 actas, superando el término en la No 5 del 26 de enero y 48 del 11 de octubre donde se aprobaron  9 actas superando el término en 7 de ellas las Nos 39 y 40 del 23 y 30 de agosto, 41, 42, 43, 44 y 45  del  6, 13, 20, 27 y 28 de septiembre respectivamente.  
Como se puede observar en el acta 4 del 21 de enero de 2016 se aprobaron 5 actas del año anterior cuyas sesiones se realizaron entre 3 y 6 meses antes de su aprobación y  en el acta 48 del 11 de octubre de 2016 fueron aprobadas 9 actas de sesiones realizadas dentro de los 2 meses anteriores.                                                                                                                                                                                                                                                                                                                                                                                         
Las actas deben estar debidamente elaboradas y suscritas por el Presidente y Secretario del Comité que hayan asistido, dentro de los 5 días a la correspondiente sesión.
</t>
  </si>
  <si>
    <t>(1.3)  Revisión aleatoria trimestral de cuatro actas de comité con el fin de verificar que están aprobadas, firmadas, foliadas y con los documentos de soporte correspondientes.  La revisión incluirá los oficios que fueron remitidos a la Procuraduría con el fin de verificar que están completos, y que la información fue correctamente diligenciada.</t>
  </si>
  <si>
    <t>Acta de revisión aleatoria</t>
  </si>
  <si>
    <t>NC-PJ 
Jefe de la Coordinación de Conciliación y Defensa Judicial</t>
  </si>
  <si>
    <t xml:space="preserve">1.4. Demora en la presentación de la demanda por parte de la Subdirección de Gestión de Representación Externa en los casos en que se ordenó repetir.  
Analizados los 11 casos en los cuales se ordenó repetir por parte del Comité de Conciliación durante el periodo auditado 2015-2016 se evidenció lo siguiente: 
En 7 casos, a la fecha de la auditoría, no se ha presentado la demanda correspondiente, estableciéndose que excede el término dispuesto en el decreto; en 3 casos se presentó la demanda fuera de término y solo 1 cumplió con el término establecido.
Adicionalmente, en 3 casos fue presentado al Comité de Conciliación para su estudio excediendo el término en 188, 49 y 29 días lo que implica una reducción implícita del término para la presentación de la demanda.  (Ver anexos 4 C y 5C).                      
                                                                                                                                                                                                                                                                                                                                                                                                                                                Con lo anterior se incumple el término establecido en el artículo 26 del Decreto 1716 del 14 de mayo de 2009, compilado por el artículo 2.2.4.3.1.2.12 del Decreto 1069 del 26 de mayo de 2015, Único Reglamentario del Sector Justicia y del Derecho, relacionado con el término de los 6 meses que se tiene para adoptar la decisión por parte del Comité de Conciliación de iniciar o no la acción de repetición. La misma norma señala el término de 3 meses siguientes a la decisión para presentar la respectiva demanda, cuando la misma resulte procedente según la decisión adoptada por parte del Comité de Conciliación. 
Estos términos se redujeron a 4 meses para el estudio y a 2 meses para la presentación de la demanda, con el actual Decreto 1167 de 2016.
Igualmente, se incumple el término señalado en el artículo 20 del Decreto 1716 de 2009 compilado por el artículo 2.2.4.3.1.2.6 del Decreto 1069 del 26 de mayo de 2015, Único reglamentario del Sector Justicia y del Derecho, relacionado con el término de 5 días que se tiene para la elaboración y suscripción del acta del Comité por parte del Presidente y Secretario del mismo, al igual que el PR-GJ 0118. 
</t>
  </si>
  <si>
    <t xml:space="preserve">(1.4)  Presentar trimestralmente al Comité de Conciliación y Defensa Judicial  un estado de la presentación de las acciones de repetición ordenadas por el Comité.                                                                                                                                                                                                                  </t>
  </si>
  <si>
    <t>Se presentará cada tres meses al Comité de Conciliación una relación de las acciones de repetición que han sido ordenadas, donde se identifique como mínimo la fecha y acta donde se dispuso repetir, fecha de presentación de demanda, fecha de admisión demanda,  etapa actual, dependencia responsable.</t>
  </si>
  <si>
    <t xml:space="preserve">Acta sesión de Comité con presentación de informe sobre  acciones de repetición 
</t>
  </si>
  <si>
    <t xml:space="preserve">NC-PJ 
Jefe de la Coordinación de Conciliación y Defesna Judicial Reformulasa correo remitido por el proceso el 11 de diciembre de 2018 sin número </t>
  </si>
  <si>
    <t xml:space="preserve">(1.2) (1.4) Capturar en el archivo virtual la información que corresponda desde el envío de la información por parte de la Subdirección de Gestión de Recursos Financieros - Coordinación de Sentencias y Devoluciones, y que está relacionada con el término de los cuatro (4) meses previstos en el artículo 3 del Decreto 1167 de 2016, fecha de presentación del asunto al Comité, decisión del Comité, fecha de entrega a la Coordinación de Secretaría y fecha de presentación de la demanda, cuando a ello hubiere lugar.
</t>
  </si>
  <si>
    <t>Auditoría a la Definición de Situación Jurídica de Mercancías ASJ2018003
Periodo
01/01/2017 al 31/12/2017
H3</t>
  </si>
  <si>
    <r>
      <rPr>
        <b/>
        <sz val="12"/>
        <rFont val="Arial"/>
        <family val="2"/>
      </rPr>
      <t>Deficiencias en la aplicación del procedimiento de Recursos en sede administrativa del Proceso de Gestión Jurídica en la definición de situación jurídica de la mercancía.</t>
    </r>
    <r>
      <rPr>
        <sz val="12"/>
        <rFont val="Arial"/>
        <family val="2"/>
      </rPr>
      <t xml:space="preserve">
De una muestra de 56 expedientes de recursos de reconsideración y solicitudes de revocatoria directa, se encontró:
</t>
    </r>
    <r>
      <rPr>
        <b/>
        <sz val="12"/>
        <rFont val="Arial"/>
        <family val="2"/>
      </rPr>
      <t>• Dirección Seccional de Aduanas de Barranquilla</t>
    </r>
    <r>
      <rPr>
        <sz val="12"/>
        <rFont val="Arial"/>
        <family val="2"/>
      </rPr>
      <t xml:space="preserve">
En el expediente AD16162223 con Resolución 2244 de 30/12/2016, se estudiaron argumentos diferentes a los del recurrente, se practicaron pruebas de oficio sin proferir el  auto que las decrete, ni suspender el término de decisión, tampoco se  profirió el auto de cierre probatorio ni se dio traslado para alegar al recurrente, se sometió a reunión de unificación de criterio jurídico con un día de antelación a la fecha de expedición de la resolución que decidió revocar el acta de aprehensión y decomiso directo y restituir el término de almacenamiento sustentada en las pruebas recaudadas sin auto que las decretara. A su vez esta resolución fue objeto de solicitud de revocatoria directa, la cual, la Dirección Seccional de Aduanas de Barranquilla erróneamente trasladó por competencia a la Subdirección de Gestión de Recursos Jurídicos para su conocimiento, quien la devolvió a la seccional y ésta decidió no acceder a esta solicitud por improcedente, dicho asunto ya está en conocimiento de la Subdirección de Gestión de Control Disciplinario Expediente Administrativo Disciplinario No. 213-304-2017-125 mediante oficio No. 1-87-201-236-155 del 13/07/2017 aportado al equipo auditor por la Dirección Seccional con ocasión de la visita realizada. 
</t>
    </r>
    <r>
      <rPr>
        <b/>
        <sz val="12"/>
        <rFont val="Arial"/>
        <family val="2"/>
      </rPr>
      <t>• Dirección Seccional de Impuestos y Aduanas de Bucaramanga</t>
    </r>
    <r>
      <rPr>
        <sz val="12"/>
        <rFont val="Arial"/>
        <family val="2"/>
      </rPr>
      <t xml:space="preserve">
a. En el expediente DP20172017326, no obra auto de cierre probatorio y se expidió la Resolución 594 del 19/05/2017 que resolvió el recurso de reconsideración revocando el decomiso, estando suspendido el término para fallar con ocasión del periodo probatorio decretado.
b. En el expediente DP-20172017-00262, no se expidió auto para decretar periodo probatorio para realizar verificación física en el depósito.
c. En los expedientes DP-2017-2017-00262 y DP-2017-2017-00626 con Autos Admisorios de los recursos de reconsideración No. 000718 de 15/03/2017 y 0001274 de 03/05/2017, respectivamente, se utilizaron erróneamente para vincular a los interesados. 
d. En el expediente DP-2017-2017-00262, se presentó incongruencia en las 2 resoluciones de fallos de recursos de reconsideración, así: En la Resolución No. 000556 del 08/05/2017, ejecutoriada el 11/05/2017, se revocó en su integridad el acta de aprehensión 00256 del 14/02/2017 y en la Resolución No. 000565 de 11/05/2017, se mantuvo la vinculación del administrador del establecimiento en la referida acta de aprehensión sin tener en cuenta la revocatoria decretada.
</t>
    </r>
    <r>
      <rPr>
        <b/>
        <sz val="12"/>
        <rFont val="Arial"/>
        <family val="2"/>
      </rPr>
      <t xml:space="preserve">• Dirección Seccional de Aduanas de Medellín </t>
    </r>
    <r>
      <rPr>
        <sz val="12"/>
        <rFont val="Arial"/>
        <family val="2"/>
      </rPr>
      <t xml:space="preserve">
a. En 3 expedientes: Expediente PF 2017 2017 1708 y DP 2017 2017 3209 aparecen relacionado en la planilla del 7 de diciembre, sin sentido de fallo, más no en el acta y finalmente respecto del Expediente DD 2017 2017 3595 reposa planilla de asistencia con sentido de fallo en el despacho sin acta. 
b. En 13 expedientes: PF201620160004362, DP201620160005007, DD201620170000004, DP201720170000776, DD201720170000933, DT201720170100021, DP201720170002182, DP201720170001872, DM201720170001213, DP201720170002353, DP201720170002963, DP201720170003336 y DD201720170100077, se observó que en las actas de Comité Seccional de Recursos Jurídicos con fundamento en el artículo 26 de la Resolución 204 del 23 de octubre de 2014, no se registra la asistencia de la Directora Seccional o su delegado, únicamente, la de la Jefe de GIT de Vía Gubernativa y abogados de este grupo.
c. En 4 expedientes DP201720170002182; DP201720170002937; DP201720170003209 y DP201720170003336; los Autos Admisorios de los recursos Nos. 106-1069 del 13/06/2017; 106-1766 del 06/09/2017; 106-1824 del 15/09/2017 y 106-2047 del 09/10/2017, fueron utilizados para vincular a los interesados, plantilla incluida en el listado maestro y referida como registro en el procedimiento PR-GJ-0117. 
d. En el expediente DP201720170003336, el 9/10/2017 se expidieron 2 actos administrativos para la admisión del recurso de reconsideración previamente inadmitido por extemporaneidad y no se expidió el auto admisorio por reposición del recurso de reconsideración, plantilla incluida en el listado maestro y referida como registro en el procedimiento PR-GJ-0117.
Lo anterior incumple los artículos 601, 604, 605, 606, 608 y 610 del Decreto 390 de 2016, artículos 44, 46, 49 y 51 de la Resolución 00064 de septiembre 28 de 2016, Resolución 000078 de diciembre 13 de 2016, artículo 26 de la Resolución 204 de 2014, Circular Externa -DIAN- 003 de marzo 22 de 2016, los numerales 3 “Condiciones Generales “y 7.2 “Descripción de actividades” desde las actividades 6 a 15, 19 a 40, 47 a 51 del Procedimiento PR-GJ-0117 Recursos en Sede Administrativa.
</t>
    </r>
  </si>
  <si>
    <t xml:space="preserve">Estos hechos obedecen a la falla en el control de revisión en relación con el periodo probatorio, la no utilización de plantillas del auto admisorio, auto inadmisorio y auto confirmatorio del inadmisorio de los recursos de reconsideración que se encuentran en el listado maestro de documentos, así mismo, en los sentidos de fallo de los actos administrativos por aplicación del procedimiento mencionado.
</t>
  </si>
  <si>
    <t>1. Capacitar  a los funcionarios de la División de Gestión Jurídica (Sede Administrativa) en Pruebas, Resolución 204 de octubre 23 de 2014, Decreto 349 de 20-02-2018 que modifica el Decreto 390  de 2016  Capítulo X Recurso de Reconsideración. y PR-GJ-0117.</t>
  </si>
  <si>
    <t xml:space="preserve">Listado de asistencia </t>
  </si>
  <si>
    <t>AMED-ABAR-ABUC-PJ 
Jefe de Grupo Vía Gubernativa/Jefe División de Gestión Jurídica de las Direcciones Seccionales de Aduanas de Barranquilla, Aduanas de Medellín, Impuestos y Aduanas de Bucaramanga</t>
  </si>
  <si>
    <t xml:space="preserve">
2. Estandarizar el acta de reuniones de unificación de criterio, las cuales no contendrán mas la indicación de resolución 204 de 2014, pues no corresponden a Comité de Dirección Seccional, sino a Reunión de Unificación de criterios y se incluirá una casilla standar que indique el sentido del fallo, acompañadas de las correspondientes planillas de asistencia en las cuales tambien se indicarán los procesos estudiados y el sentido de fallo. 
</t>
  </si>
  <si>
    <t xml:space="preserve"> Modelo de Acta  </t>
  </si>
  <si>
    <t>AMED-PJ 
A) Jefe División de Gestión Jurídica y Jefe GIT Vía Gubernativa de la Dirección Seccional de Aduanas de Medellín</t>
  </si>
  <si>
    <t>Auditoría a la Definición de Situación Jurídica de Mercancías ASJ2018003
Periodo
01/01/2017 al 31/12/2017
H6</t>
  </si>
  <si>
    <r>
      <rPr>
        <b/>
        <sz val="12"/>
        <rFont val="Arial"/>
        <family val="2"/>
      </rPr>
      <t>Deficiencia en la completitud, consistencia y oportunidad de la información registrada en el Registro Único de Procesos de Gestión Jurídica (RUGPJ) en relación con la definición de situación jurídica de la mercancía.</t>
    </r>
    <r>
      <rPr>
        <sz val="12"/>
        <rFont val="Arial"/>
        <family val="2"/>
      </rPr>
      <t xml:space="preserve">
•</t>
    </r>
    <r>
      <rPr>
        <b/>
        <sz val="12"/>
        <rFont val="Arial"/>
        <family val="2"/>
      </rPr>
      <t xml:space="preserve"> Dirección Seccional de Aduanas de Barranquilla </t>
    </r>
    <r>
      <rPr>
        <sz val="12"/>
        <rFont val="Arial"/>
        <family val="2"/>
      </rPr>
      <t xml:space="preserve">
De una muestra de 22 registros de expedientes de la División de Gestión Jurídica, en el RUGPJ, se observó que en los 22 no registran el número ni fecha de la unificación de criterios; en 10 registros no se cuenta con la fecha de notificación del acto recurrido; en 2 hay inconsistencia de valores recurridos y fallados; 2 son registrados como recursos de reconsideración siendo solicitudes de revocatoria directa y un expediente no figura su registro. (Ver anexo No. 2).
</t>
    </r>
    <r>
      <rPr>
        <b/>
        <sz val="12"/>
        <rFont val="Arial"/>
        <family val="2"/>
      </rPr>
      <t>• Dirección Seccional de Impuestos y Aduanas de Bucaramanga</t>
    </r>
    <r>
      <rPr>
        <sz val="12"/>
        <rFont val="Arial"/>
        <family val="2"/>
      </rPr>
      <t xml:space="preserve">
De una muestra de 20 registros del RUGPJ, se observó lo siguiente:
a. Los 20 registros no contienen número ni fecha del acta o reunión de la unificación de criterios: DP-2016-2016-03010; DP-2016-2016-02778; DP 2016 2016 02399; DP-2017-2017-00291; DP-2017-2017-00300; DP-2017-2017-00326; DP-2017-2017-00262; DP-2017-2017-00375; PF 2011 2011 01699; DP-2017-2017-00626; DP-2017-2017-00605; DP-2017-2017-00622; DP-2017-2017-00801; DD-2017-2017-00749; DP-2017-2017-00942; DP-2017-2017-00927; DP-2017-2017-00325; DP-2017-2017-01113; DP-2017-2017-01354; DD-2017-2017-01437.
b. En el registro del expediente DP-2017-2017-00262, se generó incongruencia en el sentido de fallo de los 2 recursos interpuestos.
c. En el registro del DP-2017-2017-00325, se diligenció como recurso de reconsideración siendo una solicitud de revocatoria directa.
d. En 3 registros de los expedientes DP-2017-2017-00377, PF-2017-2017-00227 y DP-2017-2017-00817, no se reportaron las fechas de notificación de los actos recurridos.
e. En el registro del expediente el DP-2017-2017-01113 se consignó en la casilla de “código No. fallo (gestor)” el número 43076, siendo el correcto el código “601”. 
</t>
    </r>
    <r>
      <rPr>
        <b/>
        <sz val="12"/>
        <rFont val="Arial"/>
        <family val="2"/>
      </rPr>
      <t xml:space="preserve">
• Dirección Seccional de Aduanas de Medellín
</t>
    </r>
    <r>
      <rPr>
        <sz val="12"/>
        <rFont val="Arial"/>
        <family val="2"/>
      </rPr>
      <t xml:space="preserve">De una muestra de 20 registros del RUGPJ, se observó lo siguiente:
a. En 15 registros hay inconsistencia en las fechas de recepción de los expedientes físicos por parte de la División de Gestión Jurídica, frente a las consignadas en las casillas del RUGPJ, de los expedientes: 
DP201620160005007; DD201620170000004; DP201720170000776; DD201720170000933; DP201720170002182; DP201720170001872; PF201720170001708; DP201720170002353; DP201720170002937; DP201720170002963; DP201720170003209; DP201720170003336; DP201720170003333;        DD201720170100077    y    DP201720170004471.
b. En 2 registros no figura la fecha de notificación del acto recurrido, de los expedientes: DT201720170100021 y DD201720170100077. 
c. En el registro del expediente DP201620160005007, se evidencia inconsistencia entre el sentido del fallo de “revocar” consignado en la casilla del RUGPJ frente al sentido del fallo de “confirmar” que reposa en el expediente físico y acta de reunión de unificación.
d. En el registro del expediente DP201720170002937 las fechas de notificación y ejecutoria del RUGPJ no coinciden con las del expediente físico.
e. En 3 registros de los expedientes DP201720170003333; DP201720170004267 y DP2017201700044711, no figuran en el RUGPJ las fechas de reunión de unificación de criterio.
f. En el registro del expediente DD201720170003595 en la casilla del RUGPJ se escribió número de acta de reunión de unificación de criterio en la cual no se analizó el mismo.
g. En el registro del expediente DP201720170003209 la casilla del RUGPJ presenta error en el número de fallo frente al acto administrativo físico.
Con lo anterior se incumple el numeral 3° del PR-GJ-0117 “Recursos en Sede Administrativa”, Memorando 009 de 19/01/2016 de la Subdirección de Gestión de Recursos Físicos y Subdirección de Gestión de Fiscalización Aduanera.
</t>
    </r>
  </si>
  <si>
    <t xml:space="preserve">Estos hechos obedecen a fallas en el control al registro de datos en el RUGPJ durante la ejecución del Procedimiento PR-GJ-117.
</t>
  </si>
  <si>
    <t xml:space="preserve">1. Actualizar completamente la información del Registro Único de Procesos de Gestión Jurídica.
</t>
  </si>
  <si>
    <t xml:space="preserve">1. Informe Mensual de la revisión a la información incluída en el Registro Único de Procesos de Gestión Jurídica </t>
  </si>
  <si>
    <t xml:space="preserve">AMED-ABAR-IABUC-PJ 
Jefe G.I.T. Vía Gubernativa/Jefe División de Gestión Jurídica de las Direcciones Seccionales de Impuestos y Aduanas de Bucaramanga, de Aduanas de Medellín y Barranquilla </t>
  </si>
  <si>
    <t>2. Efectuar autocontrol mensual  a la información incluída en el Registro Único de Procesos de Gestión Jurídica.</t>
  </si>
  <si>
    <t xml:space="preserve">Informe Mensual de la revisión a ala información incluída en el Registro Único de Procesos de aGestión Jurídica </t>
  </si>
  <si>
    <t xml:space="preserve">AMED-ABAR-IABUC-PJ 
Jefe G.I.T. Vía Gubernativa/Jefe División de Gestión Jurídica de alas Direcciones Seccionales de Impuestos y Aduanas de Bucaramanga, de Aduanas de Barranquilla y de Medellín </t>
  </si>
  <si>
    <t>Auditoría a la Definición de Situación Jurídica de Mercancías ASJ2018003
Periodo
01/01/2017 al 31/12/2017
H11</t>
  </si>
  <si>
    <r>
      <t xml:space="preserve">
</t>
    </r>
    <r>
      <rPr>
        <b/>
        <sz val="12"/>
        <rFont val="Arial"/>
        <family val="2"/>
      </rPr>
      <t xml:space="preserve">Fallas en Gestión Documental de los expedientes de Recursos en Sede Administrativa. </t>
    </r>
    <r>
      <rPr>
        <sz val="12"/>
        <rFont val="Arial"/>
        <family val="2"/>
      </rPr>
      <t xml:space="preserve">
</t>
    </r>
    <r>
      <rPr>
        <b/>
        <sz val="12"/>
        <rFont val="Arial"/>
        <family val="2"/>
      </rPr>
      <t>• Dirección Seccional de Aduanas de Medellín</t>
    </r>
    <r>
      <rPr>
        <sz val="12"/>
        <rFont val="Arial"/>
        <family val="2"/>
      </rPr>
      <t xml:space="preserve">
En 3 expedientes se evidenciaron fallas en la gestión documental, referentes a la cronología, omisión de foliación y de verificación de requisitos de radicación de recursos y/o revocatorias directas por el GIT de Documentación, en la definición de situación jurídica de la mercancía, así: 
a. El expediente DP201620160005007, no está ordenado cronológicamente.
b. En el expediente DP201720170002937, se observan errores en la foliación encontrando documentos sin foliar y sin registro en la hoja de ruta (actas de hechos y de aprehensión, 33 folios). Adicionalmente, las hojas de ruta no corresponden al Formato FT-FI-2339 “Hoja de Control Unidad Documental” del Listado Maestro de la entidad.
c. La solicitud de revocatoria directa, radicada con No. 08379 en el GIT de Documentación el 22/06/2017, sin firma del interesado, no fue verificado ni se dejó constancia de esta inconsistencia; no obstante, fue remitido por competencia a la Dirección Seccional de Impuestos y Aduanas de Bucaramanga el 1/09/2017, lo que generó que dicha Dirección Seccional rechazara la referida solicitud. (Expediente DD20172017325).
Lo anterior incumple los Procedimientos PR-FI-0163 “Organización de Documentos en los archivos de gestión”, actividades 2, 3 y 12 del PR-FI-0156 “Comunicaciones Oficiales de Entrada” y el Instructivo IN-FI-0132 “ORGANIZACIÓN DE UNIDADES DOCUMENTALES EN DEPENDENCIAS DE GESTIÓN”.
</t>
    </r>
  </si>
  <si>
    <t xml:space="preserve">Estos hechos obedecen a deficiencias en las actividades de control en el orden cronológico y de foliación de las actuaciones de los expedientes, en la verificación de requisitos legales para la presentación de recursos para darle cumplimiento a los procedimientos mencionados.
</t>
  </si>
  <si>
    <t xml:space="preserve">
1. Realizar control mensual respecto de la foliación de los expedientes previo a la firma del fallo de recurso de reconsideración o revocatoria directa, por parte de la Jefe GIT  Vía Gubernativa y/o División de Gestión Jurídica.
</t>
  </si>
  <si>
    <t xml:space="preserve">Plantilla de control de foliación dentro de los expedientes fallados en sede administrativa.
</t>
  </si>
  <si>
    <t xml:space="preserve">
 5
</t>
  </si>
  <si>
    <t xml:space="preserve">AMED-PJ 
Jefe de División de Gestión Jurídica y jefe del GIT Vía Gubernativa de la Dirección Seccional de Aduanas de Medellín  </t>
  </si>
  <si>
    <t>2. Socializar el procedimiento PR-FI-0163 “Organización de Documentos en los archivos de gestión” como también el instructivo IN-FI-0123, “Organización de unidades documentales en dependencias de la UAE DIAN”</t>
  </si>
  <si>
    <t xml:space="preserve">
 Acta de reunión socializacion y el instructivo IN-FI-0123, “Organización de unidades documentales en dependencias de la UAE DIAN.”
(Se adicionó la evidencia) 
</t>
  </si>
  <si>
    <t>AMED-PJ 
Directores Seccional de Aduanas de  Medellin y jefe GIT Documentación Administrativa y Financiara de Medellin</t>
  </si>
  <si>
    <t>Auditoría a la Definición de Situación Jurídica de Mercancías ASJ2018003
Periodo
01/01/2017 al 31/12/2017
H13</t>
  </si>
  <si>
    <r>
      <t xml:space="preserve">
</t>
    </r>
    <r>
      <rPr>
        <b/>
        <sz val="12"/>
        <rFont val="Arial"/>
        <family val="2"/>
      </rPr>
      <t>Indebida aplicación de los Procedimientos de Aprehensión y Definición de Situación Jurídica de Mercancías y de Recursos en Sede Administrativa. (D)</t>
    </r>
    <r>
      <rPr>
        <sz val="12"/>
        <rFont val="Arial"/>
        <family val="2"/>
      </rPr>
      <t xml:space="preserve">
</t>
    </r>
    <r>
      <rPr>
        <b/>
        <sz val="12"/>
        <rFont val="Arial"/>
        <family val="2"/>
      </rPr>
      <t xml:space="preserve">• Dirección Seccional de Aduanas de Medellín
</t>
    </r>
    <r>
      <rPr>
        <sz val="12"/>
        <rFont val="Arial"/>
        <family val="2"/>
      </rPr>
      <t xml:space="preserve">
En el expediente PF201720170001708 con Acta de Aprehensión No. 1715 de 03/05/2017 se evidenció:
a. En el Auto Aclaratorio No. 1992 de 2/10/2017 de la referida acta, expedido por la División de Gestión de Control Operativo, se presentaron las siguientes inconsistencias:
-No se fundamentó en el artículo 565 del Decreto 390 de 2016, ni en el artículo 40 de la Resolución 64 de 2016, por cuanto modificó de oficio el avalúo inicial de la mercancía aprehendida; adicionalmente, no se registró la fuente de consulta de la base de precios DIAN para determinar el nuevo valor de la mercancía. No se justificó, ni se efectuó el soporte técnico previo con revisión de la mercancía, no obstante, que el acervo probatorio obrante en el expediente evidenciaba diferencias en subpartida arancelaria, descripción de la mercancía y país de origen, entre lo consignado en el acta de aprehensión, la consulta inicial de base precios y la declaración de importación aportada al momento de la aprehensión.
-El referido auto, se notificó indebidamente por estado y no se informó el recurso de reposición que procedía contra éste, conforme a lo señalado en el artículo 76 del Código de Procedimiento Administrativo y de lo Contencioso Administrativo. 
-El Jefe de División de Gestión de Control Operativo de la DSA de Medellín, no remitió el caso a la Subdirección de Gestión de Fiscalización Aduanera, para que se evaluara la pertinencia de remitir los antecedentes a la Subdirección de Gestión de Control Disciplinario Interno, según lo dispuesto en el parágrafo del referido artículo 40 de la Resolución 64 de 2016, teniendo en cuenta que el nuevo avalúo generaba una diferencia de más del 25% del valor de la mercancía en el acta de aprehensión.
b. Las Divisiones de Gestión de Control Operativo, Fiscalización y Jurídica no detectaron las inconsistencias mencionadas en el literal a).
c. En la Resolución 0002547 del 14/12/2017 que falló el recurso de reconsideración contra la resolución que ordenó el decomiso, se incurrió en fallas de índole probatorio, al revocar el decomiso y ordenar la entrega de la mercancía, con base en el auto aclaratorio ya referido y documentos con inconsistencias en país de origen, visto bueno del ICA No. 9845-MV folio 37, subpartida arancelaria casilla 59 de las declaraciones de importación.
Con lo anterior se incumplieron los artículos 554, 559, 565 del Decreto 390 de 2016, artículos 19, 29, 32 y 40 de la Resolución 64 de 2016, las actividades 12, 15, 19, 25, 32, 35 del PR-FI-0225 y 24 y 44 del PR-GJ-0117. 
</t>
    </r>
  </si>
  <si>
    <r>
      <t>Estos hechos obedecen a fallas en los controles: “</t>
    </r>
    <r>
      <rPr>
        <i/>
        <sz val="12"/>
        <rFont val="Arial"/>
        <family val="2"/>
      </rPr>
      <t>Realizar jornadas de retroalimentación dentro del proceso, interactuando con otros procesos e interinstitucionalmente”, “Realizar la retroalimentación  periódica de la norma con el fin de resolver los vacíos normativos, conflictos de normas, jurisprudencia y análisis de casos etc.”; “Revisar según parámetros establecidos los Actos Administrativos tanto de trámite como definitivos</t>
    </r>
    <r>
      <rPr>
        <sz val="12"/>
        <rFont val="Arial"/>
        <family val="2"/>
      </rPr>
      <t>” del Proceso de Fiscalización y Liquidación y de los controles “</t>
    </r>
    <r>
      <rPr>
        <i/>
        <sz val="12"/>
        <rFont val="Arial"/>
        <family val="2"/>
      </rPr>
      <t>Realizar los comités establecidos en la Resolución 204 de octubre 23 de 2014” y “Divulgar a los funcionarios los procedimientos vigentes según listado maestro de documentos</t>
    </r>
    <r>
      <rPr>
        <sz val="12"/>
        <rFont val="Arial"/>
        <family val="2"/>
      </rPr>
      <t>”, en el Proceso de Gestión Jurídica.</t>
    </r>
  </si>
  <si>
    <t>1. Retroalimentacion trimestral entre los funcionarios de unidades aprehensoras  y la División Jurídica  sobre el procedimiento establecido para el avaluo de las mercancías   establecido en la Resolución 64 de 2016</t>
  </si>
  <si>
    <t>AMED-PJ 
Dirección Seccional de Aduanas de Medellín y jefes de División Jurídica y Unidades aprehensoras</t>
  </si>
  <si>
    <t xml:space="preserve">
2. a-Revisar mensualmente los procesos que hayan tenido reavalúo  o que lo requieran,  en Reunión de Unificación de Criterios y remitir a la Subdirección de Gestión de Fiscalización Aduanera aquellos casos en los que se presente la situación establecida en el paragrafo del artículo 40 de la Resolución 64 de 2016.
b. - Remitir copia del caso concreto detectado en la auditoria a la Subdirección de Gestión de Fiscalización Aduanera para su evaluación </t>
  </si>
  <si>
    <t xml:space="preserve">Acta de Reunión de Unificación de criterio y evidencia de envio de casos a subdirección cuando se requiera
-copia del caso e informe del caso
</t>
  </si>
  <si>
    <t xml:space="preserve">5
</t>
  </si>
  <si>
    <t>AMED-PJ 
Dirección Seccional de Aduanas de Medellín y jefe de División Jurídica 
Subdirección de Fiscalización</t>
  </si>
  <si>
    <t xml:space="preserve">3.) Realizar  capacitación sobre valoración probatoria. 
</t>
  </si>
  <si>
    <t xml:space="preserve"> Planilla de asistencia </t>
  </si>
  <si>
    <t xml:space="preserve">AMED-PJ 
Direccitor Seccional de Aduanas de Medellín y jefe de División Jurídica
Directores de Seccionales del pais con competencia aduanera </t>
  </si>
  <si>
    <t>9 Aud Vig  2011 Reg Imptos Bta y Grandes
AEF - Seguimiento PM 2014</t>
  </si>
  <si>
    <t>19 00 002</t>
  </si>
  <si>
    <t>Hallazgo No. 9
Mapas de Riesgo: la DIAN no cuenta con mapas de riesgo ajustados a la realidad de los diferentes procesos misionales y de soporte que en la actualidad se generan en la institución, por cuanto los riesgos identificados son iguales para todos los procesos.</t>
  </si>
  <si>
    <t xml:space="preserve">Por deficiencias en el sistema de control interno, </t>
  </si>
  <si>
    <t xml:space="preserve">
Realizar el levantamiento de las matrices de riesgos de los pocesos de la entidad ajustados a la realidad </t>
  </si>
  <si>
    <t xml:space="preserve">Actividad 1: Culminar el levantamiento de los Mapas de Riesgos aplicando la metodología establecida por la Dian, en desarrollo de estrategia de capacitación, apoyo metodológico y aprobación, para los procesos: Control Interno, Fiscalización y Liquidación, Servicios Informáticos e Información de Recaudo. </t>
  </si>
  <si>
    <t>Matriz de Riesgo levantada para los procesos: Control Interno, Fiscalización y Liquidación, Servicios Informáticos e Información de Recaudo.</t>
  </si>
  <si>
    <t>NC-PIC Dirección de Gestión Organizacional, Subdirección de Gestión de Análisis Operacional y
Coordinación de Administración y Perfilamiento de Riesgos y Responsables de los procesos (Director, Jefe de Oficina, Subdirector)</t>
  </si>
  <si>
    <t xml:space="preserve"> Actividad 2: Culminar el levantamiento de los Mapas de Riesgos aplicando la metodología establecida por la Dian, en desarrollo de estrategia de capacitación, apoyo metodológico y aprobación,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t>
  </si>
  <si>
    <t>Matriz de Riesgo que se  levantadas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t>
  </si>
  <si>
    <t>NC-PIC Dirección de Gestión Organizacional, Subdirección de Gestión de Análisis Operacional y
Coordinación de Administración y Perfilamiento de Riesgos y Responsables de los procesos (Director, Jefe de Oficina, Subdirector)
REFORMULADO 
30/04/2016
30/09/2016</t>
  </si>
  <si>
    <t>Actividad 3: Culminar el levantamiento de los Mapas de Riesgos aplicando la metodología establecida por la Dian, en desarrollo de estrategia de capacitación, apoyo metodológico y aprobación, para los procesos:                               1. Recursos Físicos, 2. Gestión Humana, 3. Comercialización, 4. Recursos Financieros, 5. Inteligencia Corporativa (Subproceso Nivel 1  Defensoría de los Derechos
del Contribuyente y del Usuario Aduanero, 6. Inteligencia CorporativaSubproceso Nivel 1 Gestión de la Planeación 
Institucional.</t>
  </si>
  <si>
    <t>Matriz de riesgos que se levanta para el año 2017 para los procesos de: 1. Recursos Físicos, 2. Gestión Humana, 3. Comercialización, 4.  Recursos Financieros, 5. Inteligencia Corporativa (Subproceso Nivel 1  Defensoría de los Derechos del Contribuyente y del Usuario Aduanero 6. Inteligencia CorporativaSubproceso Nivel 1 Gestión de la Planeación Institucional.</t>
  </si>
  <si>
    <t>NC-PIC Dirección de Gestión Organizacional, Subdirección de Gestión de Análisis Operacional y
Coordinación de Administración y Perfilamiento de Riesgos y Responsables de los procesos (Director, Jefe de Oficina, Subdirector)
REFORMULADO 
30/04/2016
30/09/2016
30/09/2017</t>
  </si>
  <si>
    <r>
      <rPr>
        <u/>
        <sz val="12"/>
        <rFont val="Arial"/>
        <family val="2"/>
      </rPr>
      <t>Actividad 4:</t>
    </r>
    <r>
      <rPr>
        <sz val="12"/>
        <rFont val="Arial"/>
        <family val="2"/>
      </rPr>
      <t xml:space="preserve"> Culminar el levantamiento de los Mapas de Riesgos aplicando la metodología establecida por la Dian, en desarrollo de estrategia de capacitación, apoyo metodológico y aprobación, para los procesos: 1. Gestión Masiva, 2. Operación Aduanera</t>
    </r>
  </si>
  <si>
    <t>Matriz de riesgos que se levanta para el año 2018 para los procesos de: 1. Gestión Masiva, 2. Operación Aduanera</t>
  </si>
  <si>
    <t>NC-PIC Dirección de Gestión Organizacional, Subdirección de Gestión de Análisis Operacional y
Coordinación de Administración y Perfilamiento de Riesgos y Responsables de los procesos (Director, Jefe de Oficina, Subdirector)
REFORMULADO 
30/09/2017</t>
  </si>
  <si>
    <t>22 Aud Funcion Pagadora y Recaudadora Vig  2015</t>
  </si>
  <si>
    <t>11 02 100</t>
  </si>
  <si>
    <t xml:space="preserve">Hallazgo No. 22  Riesgos y Controles
"Al realizar la evaluación y seguimiento a la estructuración de los procesos, incluyendo la identificación de riesgos y controles; se evidenció que el 60% de los procesos  aún no cuentan con riesgos estructurados y controles implementados  por la DIAN (...) "
</t>
  </si>
  <si>
    <t>Lo anterior, debido a una gestión ineficiente para la implementación de la metodología entregada por el contratista; situación que conlleva a la ausencia de  herramientas y controles, para mitigar los riesgos sobrevinientes de los procesos  de la DIAN; adicionalmente, los recursos invertidos en el diagnóstico y la metodología desde el año 2013, podrían afectarse por la no implementación, los cambios normativos y la actualización o ajuste de los procedimientos.</t>
  </si>
  <si>
    <t xml:space="preserve">Realizar el levantamiento de las matrices de riesgos de los procesos de la entidad ajustados a la realidad </t>
  </si>
  <si>
    <t xml:space="preserve"> Actividad 1: Culminar el levantamiento de los Mapas de Riesgos aplicando la metodología establecida por la Dian, en desarrollo de estrategia de capacitación, apoyo metodológico y aprobación,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t>
  </si>
  <si>
    <t>NC-PIC Dirección de Gestión Organizacional, Subdirección de Gestión de Análisis Operacional y
Coordinación de Administración y Perfilamiento de Riesgos y Responsables de los procesos (Director, Jefe de Oficina, Subdirector)
REFORMULADO
30/09/20</t>
  </si>
  <si>
    <t>Actividad 2: Culminar el levantamiento de los Mapas de Riesgos aplicando la metodología establecida por la Dian, en desarrollo de estrategia de capacitación, apoyo metodológico y aprobación, para los procesos:                               1. Recursos Físicos, 2. Gestión Humana, 3. Comercialización, 4. Recursos Financieros, 5. Inteligencia Corporativa (Subproceso Nivel 1  Defensoría de los Derechos
del Contribuyente y del Usuario Aduanero, 6. Inteligencia CorporativaSubproceso Nivel 1 Gestión de la Planeación 
Institucional.</t>
  </si>
  <si>
    <t>NC-PIC Dirección de Gestión Organizacional, Subdirección de Gestión de Análisis Operacional y
Coordinación de Administración y Perfilamiento de Riesgos y Responsables de los procesos (Director, Jefe de Oficina, Subdirector)
REFORMULADO
30/09/2016
30/09/2017</t>
  </si>
  <si>
    <r>
      <rPr>
        <u/>
        <sz val="12"/>
        <rFont val="Arial"/>
        <family val="2"/>
      </rPr>
      <t>Actividad 3:</t>
    </r>
    <r>
      <rPr>
        <sz val="12"/>
        <rFont val="Arial"/>
        <family val="2"/>
      </rPr>
      <t xml:space="preserve"> Culminar el levantamiento de los Mapas de Riesgos aplicando la metodología establecida por la Dian, en desarrollo de estrategia de capacitación, apoyo metodológico y aprobación, para los procesos: 1. Gestión Masiva, 2. Operación Aduanera</t>
    </r>
  </si>
  <si>
    <t>NC-PIC Dirección de Gestión Organizacional, Subdirección de Gestión de Análisis Operacional y
Coordinación de Administración y Perfilamiento de Riesgos y Responsables de los procesos (Director, Jefe de Oficina, Subdirector)
REFORMULADO
30/09/2017</t>
  </si>
  <si>
    <t>24 Aud Funcion Pagadora recaudadora vig 2015</t>
  </si>
  <si>
    <t>Hallazgo No. 24 Seguimiento iniciativas "Al realizar el seguimiento al cumplimiento de los objetivos Estratégicos y por ende a las iniciativas y metas definidas en el Plan Táctico de la DIAN, se observó que no se realiza seguimiento a los reportes y cifras enviados en documento Excel por los responsables de éstas, la coordinación de planeación se limita a la consolidación de la información, situación que genera riesgo en la veracidad y confiabilidad de la información reportada (...)  Adicionalmente, de acuerdo con la clasificación presupuestal y con la estructura de la información financiera, la DIAN no posee cifras o valores de asignación y ejecución de recursos discriminados según el Plan Táctico, mediante el cual se definen las iniciativas de cumplimiento de los Objetivos Estratégicos.(...)"</t>
  </si>
  <si>
    <t xml:space="preserve">Lo anterior, debido a que la DIAN dentro de su estructura orgánica tiene aprobada una coordinación de Planeación, la cual no tiene la categoría para dar lineamientos acordes a los objetivos estratégicos de la DIAN y por ende contribuir directamente al cumplimiento del Plan Nacional de Desarrollo. 
La DIAN  no cuenta con información disponible, respecto a la asignación presupuestal para el desarrollo, ejecución o cumplimiento de las actividades descritas por iniciativa en el Plan Táctico, desconociéndose los costos generados por iniciativa y la fuente de recursos para su cumplimiento. </t>
  </si>
  <si>
    <t>Definir la metodología para la presupuestación del plan estratégico institucional.</t>
  </si>
  <si>
    <t>Revisar la normatividad y las metodologías aplicables al sector público para escoger la opción más adecuada para presupuestar el plan estratégico institucional.</t>
  </si>
  <si>
    <t>Metodología de presupuestación del plan estratégico institucional aprobada</t>
  </si>
  <si>
    <t>NC-PIC 
Subdirección de Gestión de Recursos Financieros
Subdirección de Gestión de Análisis Operacional
REFORMULADO 
30/09/2016</t>
  </si>
  <si>
    <t>Elaborar la reglamentación y documentación.</t>
  </si>
  <si>
    <t>Emitir la reglamentación interna, el protocolo, instructivos o cartillas y los formatos necearios para la presupuestación del plan estratégico institucional.</t>
  </si>
  <si>
    <t>Documentación interna con el procedimiento para la presupuestación del plan estratégico institucional (instructivo, cartillas o protocolos necesarios para realizar la presupuestación del Plan Estratégico Institucional.</t>
  </si>
  <si>
    <t>NC-PIC 
Subdirección de Gestión de Recursos Financieros
Subdirección de Gestión de Análisis Operacional
REFORMULADO 
30/09/2016</t>
  </si>
  <si>
    <t>Realizar el ejercicio de la presupuestación del Plan Estratégico Institucional.</t>
  </si>
  <si>
    <t>Orientar y asesorar a los directivos del Nivel Central responsables de estimar los costos del plan estratégico institucional.</t>
  </si>
  <si>
    <t>Documento con la estimación de los costos de inversión y de funcionamiento por componentes del plan estratégico institucional.</t>
  </si>
  <si>
    <t>NC-PIC 
Subdirección de Gestión de Recursos Financieros 
Subdirección de Gestión de Análisis Operacional y
Directores de Gestión; Subdirectores de Gestión y Jefes de Oficina
REFORMULADO 
30/09/2016</t>
  </si>
  <si>
    <t>Adelantar el proceso de retroalimentación del ejercicio de presupuestación del plan estratégico institucional.</t>
  </si>
  <si>
    <t>Verificar y ajustar la reglamentación y ajuste interna, el protocolo, instructivos o cartillas y los formatosutilizados para la presupuestación del plan estratégico institucional.</t>
  </si>
  <si>
    <t>Documentación interna transitoria con el procedimiento para la presupuestación del plan estratégico institucional (instructivo, cartillas o protocolos necesarios para realizar la presupuestación del Plan Estratégico Institucional) revisado y ajustado.</t>
  </si>
  <si>
    <t>NC-PIC Dirección de Gestión de Recursos y Administración Económica
Dirección de Gestión Organizacional
Subdirección de Gestión de Recursos Financieros
Subdirección de Gestión de Análisis Operacional
REFORMULADO 
30/09/2016</t>
  </si>
  <si>
    <t>3 Aud  Laboratorio de Aduanas con corte 30/06/2016</t>
  </si>
  <si>
    <t xml:space="preserve">Hallazgo No.3 Información del Proyecto
No fue posible establecer las modificaciones, ajustes y cambios efectuados al proyecto; por cuanto la DIAN, según oficio 100210227-0296 del 23/08/2016, informa que no cuenta con las fichas técnicas correspondientes a los años 2004 a 2008 y el 2011. Adicionalmente, dentro, de la información no se anexa la ficha correspondiente a los años 2009 y 2010.
(…) situación que genera incertidumbre en la información del proyecto correspondiente a las vigencias 2004 al 2009
</t>
  </si>
  <si>
    <t>falta de seguimiento, monitoreo y debilidades en gestión documental del proyecto de inversión</t>
  </si>
  <si>
    <t>Incluir en los sistemas de seguimiento la gestión y avances en los indicadores del proyecto</t>
  </si>
  <si>
    <t>Revisar los informes mensuales de la Interventoría a la construcción del laboratorio frente a los avances de los indicadores del proyecto (metros cuadrados construidos e informes de interventoria) reflejando en el Sistema de Seguimiento de Proyectos de Inversión SPI los avances de dichos indicadores.</t>
  </si>
  <si>
    <t>Registros mensuales en el sistema SPI y en las carpetas documentales</t>
  </si>
  <si>
    <t>NC-PIC 
Dirección de Gestión Organizacional- Subdirección de Gestión de Análisis Operacional, Dirección de Gestión de Administración Económica-Subdirección de Gestión de Recursos Físicos. Dirección de Gestión de Aduanas-Subdirección de Gestión Técnica Aduanera</t>
  </si>
  <si>
    <t xml:space="preserve">Realizar seguimiento físico y  financiero al Proyecto de Inversión "Construcción, diseño, contratación normalización, adecuación, dotación e implantación del  Laboratorio Nacional de Aduanas en un predio propiedad de la DIAN" </t>
  </si>
  <si>
    <t>Realizar reuniones bimestrales de seguimiento al Proyecto de Inversión "Construcción, diseño, contratación normalización, adecuación, dotación e implantación del  Laboratorio Nacional de Aduanas en un predio propiedad de la DIAN" conjuntamente con la Subdirección de Gestión de Recursos Financieros, con la participación del Formulador-Responsable del proyecto de inversión</t>
  </si>
  <si>
    <t xml:space="preserve">Ayuda Memoria Reunión bimestral de Seguimiento al proyecto de inversión "Construcción, diseño, contratación, normalización, adecuación, dotación e implantación del Laboratorio Nacional de Aduanas ..." y 
Formato 1674 "Control Registro de Asistencia Reuniones"   (febrero, abril, junio, agosto, octubre y diciembre de 2017)  </t>
  </si>
  <si>
    <t>NC-PIC 
Dirección de Gestión Organizacional- Subdirección de Gestión de Análisis Operacional, Dirección de Gestión de Administración Económica-Subdirección de Gestión de Recursos Financieros
Dirección de Gestión de Aduanas-Subdirección de Gestión Técnica Aduanera
REFORMULADO
30/09/2017</t>
  </si>
  <si>
    <t>4 Aud  Laboratorio de Aduanas con corte 30/06/2016</t>
  </si>
  <si>
    <t>11 03 001</t>
  </si>
  <si>
    <t xml:space="preserve">Hallazgo No.4 Cumplimiento de Metas e Indicadores
El indicador de Producto correspondiente al área Construida y dotada para el mismo periodo (2007-2010), proyectó una meta total de 3.800 metros cuadrados; al realizar el seguimiento a la misma hasta la vigencia 2015, se observa que la Dian no registra avance ni cumplimiento de este indicador, situación que concluye que el área construida con cargo al convenio suscrito con FONADE, no se registró porque el cumplimiento es del 0%. (…)Sin embargo, en el informe consolidado de consultoría (…), registra un área construida de 3.690  metros cuadrados, correspondiente a cimentación y estructura; situación que no se refleja en el avance del. Indicador para la fecha respectiva.
(…) la DIAN desde el inicio del mismo a la fecha, no ha cumplido de manera oportuna y eficaz, con las metas programadas y las mediciones correspondientes a la ejecución y avance del Proyecto.
</t>
  </si>
  <si>
    <t xml:space="preserve">Deficiencias en la planeación y debilidades en la gestión del proyecto </t>
  </si>
  <si>
    <t>Inclusión en los sistemas de seguimiento la gestión y avances en los indicadores del proyecto</t>
  </si>
  <si>
    <t>Registros en el sistema SPI e informes de inteventora</t>
  </si>
  <si>
    <t>NC-PIC 
Dirección de Gestión de Administración Económica-Subdirección de Gestión de Recursos Físicos-Dirección de Gestión de Aduanas-Subdirección de Gestión Técnica Aduanera</t>
  </si>
  <si>
    <t>Presentar al Comité Institucional de Desarrollo Administrativo los compromisos y las alertas resultado de las reuniones de seguimiento a los proyectos de inversión.</t>
  </si>
  <si>
    <t>Acta Comité Institucional de Desarrollo Administrativo (Abril, Agosto y Diciembre de 2017)
El Acta del Comité deberá consignar todas las decisiones y/o medidas adoptadas referentes al seguimiento y control de la ejecución de los proyectos de inversión. Así mismo, deberá incluir las observaciones y recomendaciones resultantes del comité.</t>
  </si>
  <si>
    <t>NC-PIC 
Dirección de Gestión Organizacional- Subdirección de Gestión de Análisis Operacional, Dirección de Gestión de Administración Económica-Subdirección de Gestión de Recursos Financieros
Dirección de Gestión de Aduanas-Subdirección de Gestión Técnica Aduanera
REFORMULADO 
30/03/2018</t>
  </si>
  <si>
    <t>INSP. 17-07-02-24-07 
H 1,2,3,4,5,6,7</t>
  </si>
  <si>
    <t>ID del hallazgo I. Aplicación errada de las decisiones de control administrativo en los sistemas de información que procesan y ejecutan el control de perfilamiento aduanero
ID del hallazgo II. Desconocimiento frente al versionamiento de los archivos base – código fuente, del web Service que traduce la información del SIE Siglo XXI a MUISCA Modulo Selectividad
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
ID del hallazgo IV. Errores en los controles de validación del SIE Muisca Selectividad
ID del hallazgo V. La herramienta IMPERVA se encuentra subutilizada y no es tenida en cuenta para apoyar los controles de monitoreo y seguimiento sobre las transacciones de bases de datos del SIE Muisca Selectividad.
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
ID del hallazgo VII. Existe el perfil denominado “Nuevo Perfil Causales Generales”, con incidencia en la administración de validaciones Syga Importaciones, que están relacionadas directamente en el perfilamiento de riesgos.</t>
  </si>
  <si>
    <t>ID del Riesgo de Gestión  : N/A
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t>
  </si>
  <si>
    <t>HI. Solicitar Ajustes al software de selectividad Aduanera relacionado con el tema del nivel de riesgo.</t>
  </si>
  <si>
    <t>Ajustar las validaciones de los porcentajes relacionados con levante automático</t>
  </si>
  <si>
    <t>Oficio N°100219354-00171 de 24/10/2016.Informando la situación presentada.</t>
  </si>
  <si>
    <t>NC-PIC 
Coordinación de Administración y Perfilamiento de Riesgos</t>
  </si>
  <si>
    <t>HI. Realizar los ajustes a selectividad Aduanera, de acuerdo a los requerimientos del área de Riesgos.</t>
  </si>
  <si>
    <t>Implementar los ajustes relacionados con controles en  selectividad aduanera</t>
  </si>
  <si>
    <t>Formato de Aceptación de pruebas de funcionalidad y salida a aproducción</t>
  </si>
  <si>
    <t>NC-PIC 
Subdirección de Gestión de Tecnologías de Información y Telecomunicaciones
Coordinación de Administración y Perfilamiento de Riesgos</t>
  </si>
  <si>
    <t>HI. Desplegar en producción el software ajustado del sistema de información selectividad aduanera.</t>
  </si>
  <si>
    <t>Implementar los ajustes relacionados con el tema del nivel de riesgo,</t>
  </si>
  <si>
    <t>Acta de Comité de Gestión de Cambios de Tecnología</t>
  </si>
  <si>
    <t>NC-PIC 
Subdirección de Gestión de Tecnologías de Información y Telecomunicaciones</t>
  </si>
  <si>
    <t>HI. Realizar los ajustes necesarios para implementar el módulo de selectividad en el nuevo sistema de información LUCIA.</t>
  </si>
  <si>
    <t>Adecuar el nuevo sistema de información LUCIA a las necesidades de la DIAN en el tema de selectividad aduanera</t>
  </si>
  <si>
    <t>HI. Desplegar en producción el nuevo sistema de selectividad LUCIA</t>
  </si>
  <si>
    <t>Implementar los ajustes en el sistema LUCIA.</t>
  </si>
  <si>
    <r>
      <t xml:space="preserve">HI. Definir los controles que debe tener el sistema LUCÏA para Selectividad 
</t>
    </r>
    <r>
      <rPr>
        <b/>
        <sz val="12"/>
        <rFont val="Arial"/>
        <family val="2"/>
      </rPr>
      <t>Nota:</t>
    </r>
    <r>
      <rPr>
        <sz val="12"/>
        <rFont val="Arial"/>
        <family val="2"/>
      </rPr>
      <t xml:space="preserve"> </t>
    </r>
    <r>
      <rPr>
        <b/>
        <u/>
        <sz val="12"/>
        <rFont val="Arial"/>
        <family val="2"/>
      </rPr>
      <t>Con ésta acción se cierra la acción 7 descrita en la Inspección 7.</t>
    </r>
    <r>
      <rPr>
        <sz val="12"/>
        <rFont val="Arial"/>
        <family val="2"/>
      </rPr>
      <t xml:space="preserve">
</t>
    </r>
  </si>
  <si>
    <r>
      <t xml:space="preserve">Migrar los 14 NIT relacionados con el hallazgo al sistema de selectividad aduanera LUCIA para que sus operraciones sean seleccionadas para inspección física.
</t>
    </r>
    <r>
      <rPr>
        <b/>
        <u/>
        <sz val="12"/>
        <rFont val="Arial"/>
        <family val="2"/>
      </rPr>
      <t xml:space="preserve">
Nota: Con ésta acción se cierra la acción 7 descrita en la Inspección 7.</t>
    </r>
    <r>
      <rPr>
        <sz val="12"/>
        <rFont val="Arial"/>
        <family val="2"/>
      </rPr>
      <t xml:space="preserve">
</t>
    </r>
  </si>
  <si>
    <t xml:space="preserve">Migración de los NIT (14) denunciados con declaraciones automáticas al sistema Lucia </t>
  </si>
  <si>
    <t>HII. Levantar el inventarIo del web service que permita conocer e identificar el versionamiento actual.</t>
  </si>
  <si>
    <t>Mantener debidamente referenciada la información del web service.</t>
  </si>
  <si>
    <t>Documento del Inventario del web service actualizado.</t>
  </si>
  <si>
    <t>Depende del número de actualizaciones realizadas al web service</t>
  </si>
  <si>
    <t>NC-PIC 
Coordinación para el Apoyo a los Sistemas de Información</t>
  </si>
  <si>
    <t>HII. Generar el manual técnico del sistema de información SXXI importaciones.</t>
  </si>
  <si>
    <t>Mantener debidamente documentado el sistema de información con un enfoque técnico.</t>
  </si>
  <si>
    <t>Manual técnico del sistema de información Siglo XXI.</t>
  </si>
  <si>
    <t>HIII R12 y R13 - Depuración del ambiente de pruebas que soporta el Sistema de Información Siglo XXI con énfasis en las vulnerabilidades tales como SQL, Injection.</t>
  </si>
  <si>
    <t>Optimizar el ambiente de pruebas</t>
  </si>
  <si>
    <t>Informe de Actividades</t>
  </si>
  <si>
    <t>HIII R12 y R13 - Depuración del ambiente de producción que soporta el Sistema de Información Siglo XXI con énfasis en las vulnerabilidades tales como SQL, Injection.</t>
  </si>
  <si>
    <t>Optimizar el ambiente de producción</t>
  </si>
  <si>
    <t>NC-PIC 
Coordinación de Infraestructura Técnológica</t>
  </si>
  <si>
    <t>HII - R28. Definir las validaciones que permitan establecer la completitud, veracidad y exactitud de la información inicialmente ingresada a las bases de datos que soportan Siglo XXI, SYGA IMPORTACIONES Y WEB SERVICES.</t>
  </si>
  <si>
    <t>Evitar modificaciones y alteraciones en las Bases de Datos.</t>
  </si>
  <si>
    <t>Informe de Implementación</t>
  </si>
  <si>
    <t>NC-PIC 
Coordinación para el apoyo a los sistemas de información
Coordinación de Administración y Perilamiento de Riesgos
Subdirección de Gestión de Comercio Exterior</t>
  </si>
  <si>
    <t>HIII - Definir un cronograma de trabajo con el fin de implementar en producción las validaciones establecidas en las bases de datos que soportan Siglo XXI, SYGA IMPORTACIONES Y WEB SERVICES.</t>
  </si>
  <si>
    <t>Cronograma de trabajo</t>
  </si>
  <si>
    <t>HIII - HV - Implementar las políticas definidas con la agencia ITRC, parametrizadas en la herramienta IMPERVA y hacerlo extensivo a todas las bases de datos que soportan Siglo XXI del orden Nacional.</t>
  </si>
  <si>
    <t>Auditar el sistema de selectividad.</t>
  </si>
  <si>
    <t>NC-PIC 
Coordinación de Infraestructura</t>
  </si>
  <si>
    <t>HV - Contextualizar a los usuarios sobre los resultados y políticas generadas por la herramienta IMPERVA.</t>
  </si>
  <si>
    <t>Optimizar la usabilidad de la herramienta IMPERVA</t>
  </si>
  <si>
    <t xml:space="preserve">Formato_1674_Control registro asistencia reuniones diligenciado </t>
  </si>
  <si>
    <t>NC-PIC 
Coordinación de Infraestructura Tecnológica</t>
  </si>
  <si>
    <t>HV- R28. Definir con el área usuaria y el oficial de seguridad las transacciones que deben quedar registradas en la Heramienta IMPERVA</t>
  </si>
  <si>
    <t>Configuración efectiva  de la Herrramienta IMPERVA</t>
  </si>
  <si>
    <t xml:space="preserve">NC-PIC 
Coordinación de Riesgos.
Subdirección de Comercio Exterior.
Coordinación para el apoyo a los sistemas de información
Oficial de Seguridad de la Información
Coordinación de Infraestructura tecnológica.
</t>
  </si>
  <si>
    <t>HV - Definir un cronograma de trabajo con el fin de implementar las transacciones que deben quedar registradas en la Heramienta IMPERVA.</t>
  </si>
  <si>
    <t>HV- Realizar análisis de los reportes generados por la herramienta IMPERVA,  de manera ergonómica y  entendible para el usuario.</t>
  </si>
  <si>
    <t>Monitorear las transacciones registradas en la herramienta IMPERVA.</t>
  </si>
  <si>
    <t>Informes periódicos semestrales "Análisis de los reportes generados por la herramienta IMPERVA"</t>
  </si>
  <si>
    <t xml:space="preserve">NC-PIC 
Coordinación de Administración y Perfilamiento de Riesgos.
Subdirección de Comercio Exterior.
Oficial de Seguridad de la Información
</t>
  </si>
  <si>
    <t>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t>
  </si>
  <si>
    <t>Evitar modificaciones no autorizadas a los datos del archivo EDIFAC.</t>
  </si>
  <si>
    <t>Informe del diagnóstico
Cronograma de trabajo</t>
  </si>
  <si>
    <r>
      <t xml:space="preserve">R14. Realizar análisis de la información registrada en Siglo XXI versús la información registrada en el sistema de  de selectividad aduanera. 
</t>
    </r>
    <r>
      <rPr>
        <b/>
        <u/>
        <sz val="12"/>
        <rFont val="Arial"/>
        <family val="2"/>
      </rPr>
      <t>Nota: Esta acción se traslada de la accion 6 descrita en la inspección 7</t>
    </r>
    <r>
      <rPr>
        <sz val="12"/>
        <rFont val="Arial"/>
        <family val="2"/>
      </rPr>
      <t xml:space="preserve"> </t>
    </r>
  </si>
  <si>
    <r>
      <t xml:space="preserve">Determinar la consistencia de la información registrada en Siglo XXI con la información registrada en el sistema de selectividad aduanera.
</t>
    </r>
    <r>
      <rPr>
        <b/>
        <u/>
        <sz val="12"/>
        <rFont val="Arial"/>
        <family val="2"/>
      </rPr>
      <t>Nota: Esta acción se traslada de la accion 6 descrita en la inspección 7</t>
    </r>
    <r>
      <rPr>
        <sz val="12"/>
        <rFont val="Arial"/>
        <family val="2"/>
      </rPr>
      <t xml:space="preserve">
</t>
    </r>
  </si>
  <si>
    <t>HVII. Solicitar la no usabilidad del perfil "Nuevo perfil causales generales", en el sistema de información Siglo XXI a efectos de no permitir la modificación de las reglas procedimentales.</t>
  </si>
  <si>
    <t>No permitir modifiaciones de las reglas procedimentales programas dentro del sistema de información Sglo XXI</t>
  </si>
  <si>
    <t>Requerimiento</t>
  </si>
  <si>
    <t>NC-PIC 
Subdirección de Gestión de Comercio Exterior</t>
  </si>
  <si>
    <t>R24,Revisar los procedimientos del subproceso de Construcción de los  Sistemas de Información para verificar que se contemple el tema de seguridad de la información.</t>
  </si>
  <si>
    <t>Involucrar temas de seguridad de la información en el desarrollo de sofware</t>
  </si>
  <si>
    <t xml:space="preserve">Informe resultado de la revisión. </t>
  </si>
  <si>
    <t>NC-PIC 
Subdirección de Gestión de Tecnologías de Información y Telecomunicaciones
Coordinación para el apoyo a los sistemas de información</t>
  </si>
  <si>
    <t>Auditoría de Seguimiento Estrategia de Gobierno Digital, antes Gobierno en Línea (GEL) - ASG2017011
Período 01/06/2016 al 31/07/2017
H1</t>
  </si>
  <si>
    <t>ASG 2017011</t>
  </si>
  <si>
    <r>
      <rPr>
        <b/>
        <sz val="12"/>
        <rFont val="Arial"/>
        <family val="2"/>
      </rPr>
      <t>Hallazgo No. 1
Alcance parcial de la Estrategia de Gobierno Digital</t>
    </r>
    <r>
      <rPr>
        <sz val="12"/>
        <rFont val="Arial"/>
        <family val="2"/>
      </rPr>
      <t xml:space="preserve">.
Verificado y evaluado el 100% del cumplimiento de las actividades de los Componentes de TIC para Gobierno Abierto y TIC para Servicios, al término de la vigencia del año 2016, se evidenció que la UAE-DIAN alcanzó un porcentaje parcial dentro de la Estrategia de Gobierno Digital, del 75,2% y 50% respectivamente. 
El resultado es producto del análisis realizado por el grupo auditor, sustentado en la información aportada por los auditados en el desarrollo de la auditoría y en los resultados publicados en la página web del Ministerio de Tecnologías de la Información y las Comunicaciones (MINTIC), en el “Índice de Gobierno en línea de las entidades del orden nacional que han reportado a través del Formulario Único de Reporte de Avances en la Gestión (FURAG)”, con corte a 31 de diciembre de 2016. 
La situación descrita contraviene lo dispuesto en la Ley 1712 de 2014 y el artículo 2.2.9.1.3.2 del Decreto Único Sectorial 1078 de 2015, en el cual se establece la implementación del 100% de las actividades de los componentes mencionados anteriormente para el año 2016.
</t>
    </r>
  </si>
  <si>
    <t>El hecho de no alcanzar el cumplimiento del 100% en las actividades de los componentes mencionados, puede obstruir el logro del Objetivo Estratégico OE 4. "Desarrollar las mejores prácticas de la gestión de Buen Gobierno para incrementar los niveles de confianza y credibilidad", relacionado con la acción táctica TG1. “Desarrollar y mantener la tecnología de la información y las telecomunicaciones para optimizar la gestión institucional y la Estrategia de Gobierno Digital, en función de un mejor servicio al ciudadano”.</t>
  </si>
  <si>
    <t>1, Aplicar el esquema de evaluación a los clientes de la entidad , para determinar Satisfacción con los trámites y servicios en línea</t>
  </si>
  <si>
    <t>Encuesta realizada</t>
  </si>
  <si>
    <t>NC-PIC 
Subdirección de Gestión de Asistencia al Cliente</t>
  </si>
  <si>
    <t>2, Innovación  Identificar, definir y ejecutar las politicas, estandares y mejores practicas que faciliten la gestión, uso y gobernabilidad de TI,  en función  de  un  mejor  servicio  al  ciudadano. Modernización de la definicion, visualizacion y validación  de formularios , con el fin de mejorar la interface grafica del usuario para la visualización de los mismos evidenciada por medio del  avance de cronograma ejecutado/planeado</t>
  </si>
  <si>
    <t>Informe mensual de avance del cronograma</t>
  </si>
  <si>
    <t xml:space="preserve">NC-PIC 
Subdirección de Gestión de Tecnología de la Información y Telecomunicaciones. Coordinación Para el Apoyo a los Sistemas de Información - </t>
  </si>
  <si>
    <t>3 Arquitectura empresarial. Optimizar la arquitectura y servicios Muisca para la ejecución de procesos masivos Arquitectura y servicios sobre Muisca optimizados para la ejecución de procesos masivos (Batch), apalancándose características actuales de la arquitectura y aplicando mejores prácticas del mercado y reduciendo la complejidad para los programadores.</t>
  </si>
  <si>
    <t>Entrega cuatrimestral  de las actividades desarrolladas para la implementación de procesos masivos - Bach.</t>
  </si>
  <si>
    <t>NC-PIC 
Subdirección de Gestion de tecnología de información y telecomunicaciones</t>
  </si>
  <si>
    <t>4 Arquitectura empresarial. Presentación  al Departamento Nacional de Planeacion el Plan de Modernización Tecnológica de la DIAN en el cual se incluye la Arquitectura Empresarial como una de las actividades de Capacidad Transformacional. Este plan se llevará a cabo en cinco años y en el presente año se realizaran las actividades básicas, entre las cuales se encuentra priorizado el levantamiento de información necesario de este componente particular</t>
  </si>
  <si>
    <t>Informe Semestral de avance</t>
  </si>
  <si>
    <t>NC-PIC 
Dirección de Gestión Organizacional</t>
  </si>
  <si>
    <r>
      <rPr>
        <b/>
        <sz val="12"/>
        <rFont val="Arial"/>
        <family val="2"/>
      </rPr>
      <t>5 Promoción de trámites y servicios</t>
    </r>
    <r>
      <rPr>
        <sz val="12"/>
        <rFont val="Arial"/>
        <family val="2"/>
      </rPr>
      <t xml:space="preserve"> esta acción se contiuará realizando para mantener el porcentaje de trámites y servicios en línea que fueron promocionados</t>
    </r>
  </si>
  <si>
    <t>Informe de trámites promocionados presentado por cada una de las áreas de que tienen trámites a cargo, en el mes de noviemnbre según  Plan Operativo</t>
  </si>
  <si>
    <t>NC-PIC 
Areas con trámites a cargo y  la Dirección de Gestión organizacional</t>
  </si>
  <si>
    <r>
      <rPr>
        <b/>
        <sz val="12"/>
        <rFont val="Arial"/>
        <family val="2"/>
      </rPr>
      <t>6, Redes Sociales</t>
    </r>
    <r>
      <rPr>
        <sz val="12"/>
        <rFont val="Arial"/>
        <family val="2"/>
      </rPr>
      <t xml:space="preserve"> Publicar contenidos en las redes sociales oficiales de la Entidad</t>
    </r>
  </si>
  <si>
    <t>Contenidos publicados en las redes sociales de la Entidad</t>
  </si>
  <si>
    <t>NC-PIC 
Oficina de Comunicaciones y Subdirección de Gestión Tecnologia</t>
  </si>
  <si>
    <t xml:space="preserve">7. Racionalización de trámites Implementar el plan de racionalización de trámites para los servicios contenidos en el proyecto D390, según cronograma establecido Aecuación de los sistema de información aduaneros Garantias, Carga Importaciones , Tráfico Postal , tránsito aduanero, perfeccionamiento activo, Desaduanamiento, RUT, Endosos y Poderes, Reparto y carga de trabajo , Declaración Andina de Valor, Certificados de Origen, Control Zonas Francas, Operaciones Especiales de Ingrteso y Salida, Obligación Financiera,Gestión Masiva y Carga Masiva. </t>
  </si>
  <si>
    <t>Informe presentado de avance</t>
  </si>
  <si>
    <t>NC-PIC 
Dirección de Gestión de Aduanas, Coordinación Proyecto D390</t>
  </si>
  <si>
    <r>
      <t xml:space="preserve">8. Interoperabilidad </t>
    </r>
    <r>
      <rPr>
        <sz val="12"/>
        <rFont val="Arial"/>
        <family val="2"/>
      </rPr>
      <t>Implementación del web service con el comando de Reclutamiento del EJército Nacional en el marco de la Ruta de la Excelencia y plataforma de interoperabilidad</t>
    </r>
  </si>
  <si>
    <t>Web service implementado con el comando de Reclutamiento del Eército Nacional incluendo certificación por parte de  MinTIC la cual será remitirda a la DIAN los en los formatos establecidos para la certificación del servicio</t>
  </si>
  <si>
    <t>NC-PIC 
Dirección de Gestión Organizacional Subdireccion de Tecnologia, DGO y Dirección de Gestión de Ingresos</t>
  </si>
  <si>
    <t>9 Usabilidad y Accesibilidad Renovar la plataforma tecnológica actual  de los portales de la entidad de Lotus Domino a Share Point, implementando herramientas de accesibilidad y usabilidad de acuerdo con la norma técnica 5254y la estratégia de Gobierno en Línea</t>
  </si>
  <si>
    <t>Portal web implementado en Share Point
Formato FT-SI-1851 Aceptación de pruebas de funcionalidad y salida a producción</t>
  </si>
  <si>
    <t>DOS</t>
  </si>
  <si>
    <t xml:space="preserve">NC-PIC 
Subdirector de Tecnología de Información y Comunicaciones
Coordinador de Apoyo a los Sistemas de Información
Jefe Oficina de Comunicaciones
</t>
  </si>
  <si>
    <r>
      <rPr>
        <b/>
        <sz val="12"/>
        <rFont val="Arial"/>
        <family val="2"/>
      </rPr>
      <t xml:space="preserve">10 Actualización de información </t>
    </r>
    <r>
      <rPr>
        <sz val="12"/>
        <rFont val="Arial"/>
        <family val="2"/>
      </rPr>
      <t xml:space="preserve"> Gestionar las solicitudes de publicación de la entidad en la página web de acuerdo con lel procedimiento establecido </t>
    </r>
  </si>
  <si>
    <t>Informe mensual de Solicitudes de publicación de la Entidad en la página Web gestionadas con Información Actualizada en el portal DIAN.gov.co</t>
  </si>
  <si>
    <t xml:space="preserve">NC-PIC 
Oficina de Comunicaciones 
Áreas con responsabilidad de actiualización de información
</t>
  </si>
  <si>
    <t>AUDITORÍA A LA IMPLEMENTACIÓN DE TRÁMITES Y SERVICIOS EN LÍNEA Y SERVICIOS CENTRADOS EN EL USUARIO EXTERNO, EN EL MARCO DE LA ESTRATEGIA DE GOBIERNO EN LÍNEA.
ATS - 2016004
H3
Periodo 
01/01/2015 a 31/03/2016</t>
  </si>
  <si>
    <t>ATS - 2016004</t>
  </si>
  <si>
    <r>
      <rPr>
        <b/>
        <sz val="12"/>
        <rFont val="Arial"/>
        <family val="2"/>
      </rPr>
      <t>Hallazgo 3 
Falencias en la  Administración del Sistema integrado de peticiones, quejas,  reclamos y denuncias.(D)</t>
    </r>
    <r>
      <rPr>
        <sz val="12"/>
        <rFont val="Arial"/>
        <family val="2"/>
      </rPr>
      <t xml:space="preserve">
Verificada la información reportada a la OCI en desarrollo de la Auditoría por la Coordinación de QRS respecto a peticiones, quejas, sugerencias, reclamos y denuncias radicadas entre el 01/01/2015 y el 31/03/2016, se evidenció incumplimiento  en: 
a. Traslado a la Subdirección de Gestión de Control Disciplinario Interno cuando se presenta  vencimiento en las respuestas dadas  a las PQSR, lo que se evidenció en una muestra de 74 solicitudes que corresponden al 5% del universo auditado (1.486 solicitudes vencidas), que no fueron trasladadas oportunamente a Subdirección de Gestión de Control Disciplinario Interno, incumpliendo con el Numeral 1 del Artículo 34 de la Ley 734 de 2002 y el procedimiento PR-AC-0043. (Presunta incidencia disciplinaria)
b.  No es visible en la página de inicio del Portal www.dian.gov.co, el número telefónico para recepción de peticiones, quejas y reclamos, ni se evidenció su publicación en la Sección Contáctenos, Asistencia Telefónica, ni en Servicio al Ciudadano, subsección Información al Ciudadano, Servicios de Atención en Línea, Atención telefónico ni en el sitio de PQSR. 
c. La inclusión de la cartilla de PQSR en el listado maestro de documentos, como lo establece el Art. 3 de la Resolución 159  de 2012.
d. La numeración de los consecutivos asignados a las PQSR,   presenta saltos en 198 casos.
Se observa insuficiencia  del software de PQSR  por inexistencia de alertas sobre fechas de vencimiento, trazabilidad,  y estado de las solicitudes, entre otros, que permitan realizar control y seguimiento de forma más efectiva.
Las situaciones antes descritas evidencian el incumplimiento del   procedimiento  PR-AC-0043 Administración del sistema de PQRS y denuncias,  de los lineamientos del Manual de Gobierno en Línea sobre Sistema Integrado de Peticiones, Quejas, Reclamos y Denuncias y contravienen lo dispuesto en el Numeral 1 del Artículo 34 de la Ley 734, Código Disciplinario Único, el artículo 31 de la  Ley 1437 de 2011, Código de Procedimiento Administrativo y de lo Contencioso Administrativo y el Art. 16 del Decreto No. 103 de 2015.
</t>
    </r>
  </si>
  <si>
    <t>Deficiencias
de los
controles de
los Sistemas
de
Información
PQSR
Omisión por
parte de los
responsables
de las
diferentes
actividades
del
procedimient
o.</t>
  </si>
  <si>
    <t xml:space="preserve">a. Realizar una mesa de trabajo entre la Subdirección de Gestión de Control Disciplinario Interno,  y la Subdirección de Gestión de Asistencia al Cliente para definir lineamientos y criterios que se deben tener en cuenta respecto a la revisión que debe efectuar la Coordinación de QRS para realizar el posterior envio a la Subdirección de Gestión de Control Disciplinario Interno según directrices establecidas, asi mismo realizar mesas de trabajo con todas las áreas que se encuentren involucradas en la trazabilildad de las solicitudes previo al envio a la Subdirección de Gestión de Control Disciplinario Interno.
</t>
  </si>
  <si>
    <t xml:space="preserve">a. Actas de reunión con lineamientos y trabajo previo al envio del insumo a la Subdirección de Gestión de Control Disciplinario Interno.  </t>
  </si>
  <si>
    <t xml:space="preserve">NC-PASC a. Subdirección de Gestión de Asistencia al Cliente y  Subdirección de Gestión de Control Disciplinario Interno.  </t>
  </si>
  <si>
    <t>b. Solicitar la publicación a la Oficina de Comunicaciones del número telefónico para la recepción de las Solicitudes en el Portal Web DIAN.</t>
  </si>
  <si>
    <t xml:space="preserve">b. Número telefónico publicado en el Portal Web DIAN.
</t>
  </si>
  <si>
    <t xml:space="preserve">NC-PASC b. Subdirección de Gestión de Asistencia al Cliente y Oficina de Comunicaciones.
</t>
  </si>
  <si>
    <t>c.  Revisar con la Coordinación de Canales del Servicio para que el Contact Center recepcione las PQRSF, a excepción de las Denuncias que por reserva de la información.</t>
  </si>
  <si>
    <t xml:space="preserve">c. Recepción de las PQRSF por parte del Contact Center.
</t>
  </si>
  <si>
    <t xml:space="preserve">NC-PASC c. Coordinación del Sistema de QRS y Coordinación de Gestión de Canales de Servicio.
</t>
  </si>
  <si>
    <t>d. Realizar la actualizacion de la cartilla del SIE de  PQSR  y su envio a la Subdirección de Gestión de Procesos y Competencias Laborales para su aprobacion y publicacion  en el listado maestro de documentos, como lo establece el Art. 3 de la Resolución 159  de 2012.</t>
  </si>
  <si>
    <t>d. cartilla del SIE de  PQSR  enviada para publiccaion en el listado maestro de documentos</t>
  </si>
  <si>
    <t xml:space="preserve">NC-PASC d.  Subdirección de Gestión de Asistencia al Cliente y la  Subdirección de Gestión de Procesos y Competencias Laborales REFORMULACION CORREO 11/10/2018
</t>
  </si>
  <si>
    <t xml:space="preserve">e. Hacer seguimiento al pst 225262 del 15 de abril de 2016,  para que las solicitudes que ingresan al servicio en línea no presenten saltos entre los consecutivos. 
</t>
  </si>
  <si>
    <t xml:space="preserve">e. De acuerdo con la respuesta del PST por parte de la Subdirección de Gestión de Tecnología de Información y Telecomunicaciones:
Solicitudes de ajustes remitidas a  Subdirección de Gestión de Tecnología de Información y Telecomunicaciones. </t>
  </si>
  <si>
    <t xml:space="preserve">NC-PASC e. Subdirección de Gestión de Asistencia al Cliente
</t>
  </si>
  <si>
    <t xml:space="preserve">a. Evaluar junto con la DGRAE y la  DGO  la adquisición de un nuevo sistema de QRS, que cumpla con el número único de identificación de las solicitudes que ingresan a la entidad o la posibilidad del ajuste del actual, siempre y cuando cumpla con los lineamientos de gobierno en linea,  directrices presidenciales y necesidades del ciudadano y la entidad.
</t>
  </si>
  <si>
    <t>A.  Actas de reunión, correos electrónicos citando a las areas competentes.</t>
  </si>
  <si>
    <t>NC-PASC Subdirección de Gestión de Asistencia al Cliente, Subdirección de Gestión de Tecnologia y Subdirección de Gestión de Recursos Fisicos</t>
  </si>
  <si>
    <t>Auditoría de Seguimiento Estrategia de Gobierno Digital, antes Gobierno en Línea (GEL) - ASG2017011
Período 01/06/2016 al 31/07/2017
H3</t>
  </si>
  <si>
    <r>
      <rPr>
        <b/>
        <sz val="12"/>
        <rFont val="Arial"/>
        <family val="2"/>
      </rPr>
      <t xml:space="preserve">Hallazgo No. 3
INEFECTIVIDAD EN LA MITIGACIÓN DE LOS RIESGOS ASOCIADOS A LOS HALLAZGOS DE LOS PLANES DE MEJORAMIENTO EVALUADOS DE LA CGR, ITRC Y OCI. </t>
    </r>
    <r>
      <rPr>
        <sz val="12"/>
        <rFont val="Arial"/>
        <family val="2"/>
      </rPr>
      <t xml:space="preserve">
Realizadas pruebas de auditoría frente a los hallazgos, se observó que las situaciones descritas no fueron subsanadas y que los controles implementados y su seguimiento no fueron efectivos para prevenir la ocurrencia de los mismos, lo que implica el establecimiento de nuevas acciones de mejora para mitigar la materialización del riesgo asociado. Con lo anterior se desatiende la implementación de los componentes de Administración de Riesgo, Información y Comunicación y Monitoreo o supervisión continua del MECI, en los siguientes casos de la Auditoría OCI ATS2016004, "Auditoría a la Implementación de Trámites y Servicios en Línea y Servicios Centrados en el Usuario Externo, en el Marco de la Estrategia de Gobierno en Línea":
Hallazgo 3: 
</t>
    </r>
    <r>
      <rPr>
        <b/>
        <i/>
        <u/>
        <sz val="12"/>
        <rFont val="Arial"/>
        <family val="2"/>
      </rPr>
      <t xml:space="preserve">-Literal “d.) La numeración de los consecutivos asignados a las PQSR, presenta saltos en 198 casos”. </t>
    </r>
    <r>
      <rPr>
        <sz val="12"/>
        <rFont val="Arial"/>
        <family val="2"/>
      </rPr>
      <t xml:space="preserve">
Prueba de Auditoría: Análisis del reporte de PQRS generado para el primer semestre del año 2017.
De acuerdo con lo anterior se estableció que el hallazgo persiste, dado que la situación de saltos de numeración de la PQRS se presenta nuevamente. 
</t>
    </r>
    <r>
      <rPr>
        <b/>
        <i/>
        <u/>
        <sz val="12"/>
        <rFont val="Arial"/>
        <family val="2"/>
      </rPr>
      <t xml:space="preserve">-La situación “insuficiencia del software de PQSR por inexistencia de alertas sobre fechas de vencimiento, trazabilidad, y estado de las solicitudes, entre otros, que permitan realizar control y seguimiento de forma más efectiva”.
</t>
    </r>
    <r>
      <rPr>
        <sz val="12"/>
        <rFont val="Arial"/>
        <family val="2"/>
      </rPr>
      <t xml:space="preserve">
Prueba de Auditoría: Verificación de las solicitudes de ajuste del software de PQSR presentadas al Centro de Despacho por la Subdirección de Gestión de Asistencia al Cliente 
Pese a los ajustes que se han realizado al software, se encuentran pendientes de evacuar desarrollos al subsistema de PQRS. Por lo anterior el hallazgo persiste.
Lo anterior obedece a la inefectividad de las acciones formuladas, las cuales no subsanaron las situaciones evidenciadas en anteriores auditorías.
No ejercer un control continuo sobre la numeración generada a las solicitudes radicadas en el subsistema de PQSR y la insuficiencia en la gestión para realizar las adecuaciones requeridas en el software del subsistema de PQRS, pueden incrementar la probabilidad de materialización de los siguientes riesgos: 
R1. Deficiencias en el hardware y/o en el software Base (Posibilidad de que se presenten fallas en el hardware y/o en el software que destina la entidad como apoyo tecnológico en sus operaciones).
R. 12. Manipulación o adulteración o pérdida de la información incorporada en las Bases de datos o aplicativos propios.
Y no alcanzar el logro de la acción táctica TG1. “Desarrollar y mantener la tecnología de la información y las telecomunicaciones para optimizar la gestión institucional y la Estrategia de Gobierno Digital, en función de un mejor servicio al ciudadano”. </t>
    </r>
  </si>
  <si>
    <t>Lo anterior obedece a la inefectividad de las acciones formuladas, las cuales no subsanaron las situaciones evidenciadas en anteriores auditorías.</t>
  </si>
  <si>
    <t>1. Realizar el levantamiento de requerimientos funcionales como ajustes a realizar en el Sistema de Información Solicitudes Externas - PQRS, en concordancia con los términos establecidos en la Ley 1755 de 2015 e incluidas las alertas sobre fechas de vencimiento, trazabilidad y estado de las solicitudes.</t>
  </si>
  <si>
    <t>1.  Un (01) Formato FT-SI-2007_Especificación Funcional Detallada, debidamente formalizado</t>
  </si>
  <si>
    <t>NC-PASC 
Subdirección de Gestión de Asistencia al Cliente.</t>
  </si>
  <si>
    <t>2. Elaborar y entregar la especificacion funcional   con las actividades a ejecutar para  la puesta en producción de los ajustes requeridos en el Servicio Informatico Electronico de - PQRS, en concordancia con los términos establecidos en la Ley 1755 de 2015 e incluidas las  alertas sobre fechas de vencimiento, trazabilidad  y estado de las solicitudes,  en el Marco del Subproceso "Construcción de Sistemas de Información" del Proceso "Servicios Informáticos"  y acorde con los siguientes Procedimientos:
a. PR-SI-0148_Análisis de Requerimientos de los Sistemas de Información.
b. PR-SI-0149_Análisis y Diseño de los Sistemas de Información 
c. PR-SI-0150_Codificación de los Sistemas de Información
d. PR-SI-0151_Ejecución de Pruebas de los Sistemas de Información
e. PR-SI-0152_Implantación de los Sistemas de Información</t>
  </si>
  <si>
    <t>1. Documento con especificaciones funcionales  de los ajustes requeridos en el SIE de  PQRS.</t>
  </si>
  <si>
    <t>NC-PASC 
Subdirección de Gestión de Asistencia al Cliente
Subdirección  de Gestión de Tecnologia Información y Telecomunicaciones . REFORMULACION CORREO 11/10/2018</t>
  </si>
  <si>
    <t>1. Realizar la revisión técnica de diagnóstico para establecer los factores que afectan lla numeración consecutiva del reporte a  generar de las Solicitudes Externas - PQRS  presentadas.</t>
  </si>
  <si>
    <t>1. Un (01) Informe de diagnóstico</t>
  </si>
  <si>
    <t xml:space="preserve">NC-PASC 
Subdirección de Gestión de Asistencia al Cliente
Subdirección de Gestión de Tecnología Información y Telecomunicaciones.  </t>
  </si>
  <si>
    <t>NC-PASC 
Subdirección de Gestión de Asistencia al Cliente
Subdirección de Gestión de Tecnología Información y Telecomunicaciones. REFORMULACION CORREO 11/10/2018</t>
  </si>
  <si>
    <t>AUDITORIA ASISTENCIA AL CLIENTE 
AAC-2018004
Período
01/01/2017 al 30/04/2018
H1</t>
  </si>
  <si>
    <t>AAC-2018004</t>
  </si>
  <si>
    <t xml:space="preserve">Inconsistencia en la información para el seguimiento a la atención de PQSRF y D
Revisados los informes: “Registro Público de Información QRS y Denuncias”, “Comisión Mixta” y las bases de datos remitidas a la Oficina de Control interno, para la elaboración del “Informe de Ley de PQRS” correspondientes a la vigencia 2017, se establecieron inconsistencias así:
a. En el “Registro Público de Información QRS y Denuncias” se reportaron 81.292 solicitudes (2.270 repetidas), recibidas y terminadas en la vigencia, de las cuales 1.784 no se incluyeron en el Informe de “Comisión Mixta” (Anexo 1-1) y 289 no se encontraron en las bases de datos remitidas a la OCI para elaborar los informes de Ley. (Anexo 1-2) 
b. En el informe de “Comisión Mixta” se reportaron 79.093 solicitudes (1.818 repetidas), recibidas y terminadas en la vigencia, de las cuales 281 no fueron incluidas en la base de datos entregado a la OCI, para efectos del elaborar el informe de Ley, una de las cuales no fue relacionada en el Registro Público de Información QRS y Denuncias. (Anexo 1-3)
c. En las bases entregadas a la OCI, para los seguimientos semestrales de ley, se reportaron 82.173 solicitudes recibidas en la vigencia, de las cuales 17 no se encuentran en el registro público (Anexo 1-4) y 1.761 recibidas y terminadas en 2017 no se encuentran en los informes a la Comisión Mixta (Anexo 1-5).
Lo anterior contraviene el principio rector de la transparencia y del derecho de acceso a la información pública referido a la calidad de la misma, desvirtuándose el cumplimiento de lo previsto en el literal h del artículo 11 de la Ley 1712 de 2014.
En el marco del MIPG , se afecta la adecuada implementación de la dimensión de Información y Comunicación, aspecto “5.2.3. Política de Transparencia, acceso a la información pública y lucha contra la corrupción”, 5.3 atributos “Sistema de información documentado, que permite monitorear periódicamente la gestión de la entidad y realizar los ajustes necesarios, para alcanzar los resultados esperados”,  “Información disponible, integra y confiable para el análisis, la identificación de causas, la generación de acciones de mejora y la toma de decisiones” y “La información que se soporta en el uso de las TIC, se genera, procesa y transmite de manera segura, garantizando su disponibilidad, integridad y veracidad”, así como de la dimensión de Control Interno, aspecto 7.2.4 Información y comunicación, 7.3 atributo “Información comunicada a nivel interno y externo que facilita la gestión de la entidad”. 
</t>
  </si>
  <si>
    <t>Insuficiencia de controles, que garanticen la completitud de la información que refiere la trazabilidad en la atención de las PQSR y Denuncias en la DIAN.</t>
  </si>
  <si>
    <t>a.  Generar  una base de datos para  el “Registro Público de Información QRS y Denuncias” ;  dada la dinámica de las solicitudes ingresadas al PQSR y el objetivo de este informe contendra: Fecha de generación, campos contenidos, parámetros de consulta, fuente de la información y objetivo del mismo con el fin de garantizar su calidad y oportunidad.
b. Generar una base de datos para el Informe de Comision Mixta;  dada la dinámica de las solicitudes ingresadas al PQSR y el objetivo de este informe  la base contendra: Fecha de generación  campos contenidos, parámetros de consulta, fuente de la informacion y objetivo del mismo con el fin de garantizar su calidad y oportunidad. Adicionalmente en las bases soporte de cada uno de los items del informe,  las hojas de excel seran etiquetadas permitiendo identificar los datos correspondientes.
c. Generar  un informe que contendra los datos de: Fecha de generacion, campos contenidos, parámetros de consulta, fuente de la información y objetivo del mismo con el fin facilitar la indentificación de la información que se pretende analizar y así garantizar su calidad y oportunidad.</t>
  </si>
  <si>
    <t xml:space="preserve"> Informes generados y entregados / Soliictados   </t>
  </si>
  <si>
    <t>NC-PASC 
Jefe  Coordinacion de  QRS</t>
  </si>
  <si>
    <t>AUDITORIA ASISTENCIA AL CLIENTE 
AAC-2018004
Período
01/01/2017 al 30/04/2018
H2</t>
  </si>
  <si>
    <r>
      <rPr>
        <b/>
        <sz val="12"/>
        <rFont val="Arial"/>
        <family val="2"/>
      </rPr>
      <t>Incumplimiento en los tiempos de respuesta a las solicitudes radicadas y gestionadas en el SIE QRS (D)</t>
    </r>
    <r>
      <rPr>
        <sz val="12"/>
        <rFont val="Arial"/>
        <family val="2"/>
      </rPr>
      <t xml:space="preserve">
De una muestra definida de 256 solicitudes radicadas y gestionadas en el SIE QRS en la vigencia 2017, se evidenció que en 90 se incumplieron los términos de respuesta, así: 
a. 18 solicitudes en la Subdirección de Gestión de Recaudo y Cobranzas.
b. 15 solicitudes en la Subdirección de Gestión Normativa y Doctrina.
c. 36 solicitudes en la Dirección Seccional de Impuestos Grandes Contribuyentes.
d. 7 solicitudes en la Dirección Seccional de Impuestos y Aduanas de Santa Marta
e. 14 solicitudes en la Dirección Seccional de Impuestos Cali.
Con lo anterior se incumple lo establecido en los artículos 13 y 14 de la Ley 1437 de 2011, sustituidos por el artículo 1 de la ley 1755 de 2015.
Cabe señalar que frente a este tema la Oficina de Control Interno se pronunció en los informes de ley presentados el 31/07/2017 y el 19/02/2018.
En el marco del MIPG, se afecta la adecuada implementación de la dimensión de Gestión con Valores para Resultados, aspecto “3.2.2 Relación Estado Ciudadano”, 3.3 atributo “La entidad responde de manera clara, pertinente y oportuna, las PQRSD y son insumo para la mejora continua en sus procesos”, así como de la dimensión de Control Interno, aspecto 7.2.3 Actividades de Control, 7.3 atributo “Controles diseñados, que aseguran la gestión de los procesos”.</t>
    </r>
  </si>
  <si>
    <t>Error en el direccionamiento al competente de dar respuesta e inadecuado control sobre el cumplimiento de los términos previstos en la ley, que deben ser calculados desde el día hábil siguiente a la radicación de la solicitud ante la DIAN.</t>
  </si>
  <si>
    <t>Retroalimentar con periodicidad trimestral a traves de correo reforzando la importancia del correcto direccionamiento de las PQSR y su efecto en los términos de respuesta.</t>
  </si>
  <si>
    <t>correo electronico con informe del seguimiento efectuado</t>
  </si>
  <si>
    <t>NC-PASC 
 Jefe  Coordinacion de  QRS</t>
  </si>
  <si>
    <r>
      <rPr>
        <b/>
        <sz val="12"/>
        <rFont val="Arial"/>
        <family val="2"/>
      </rPr>
      <t xml:space="preserve">Mantener </t>
    </r>
    <r>
      <rPr>
        <sz val="12"/>
        <rFont val="Arial"/>
        <family val="2"/>
      </rPr>
      <t xml:space="preserve">actualizada la Hoja de excel de control de PQRS asignadas al buzón de la Dirección Seccional de Impuestos de Grandes Contribuyentes.. Aunque para el año 2017 se procedió a la Implementación de un cuadro de control de las PQRS asignadas al buzón de  la DSIGC , durante el año 2018 ese recurso se mejoró con una hoja de cálculo con sistema de alertas y colores, para facilitar el seguimiento de las PQRS, lo cual fue motivado entre otros aspectos,  por el conflicto que genera la inactivación y activación de roles por situaciones administrativas registradas en el Kactus, </t>
    </r>
  </si>
  <si>
    <t>Hoja de excel mejorada, con seguimiento mensual implementada como herramienta de ayuda para el seguimiento en 3 dependencias ( Cobranzas, Asistencia al Cliente y Documentación) y que se implementara  todas las áreas de la DSIGC .</t>
  </si>
  <si>
    <t xml:space="preserve">NC-IGRA-PASC 
Jefe G.I.T Gestión de Asistencia al Cliente
Dirección Seccional de Impuestos de Los Grandes Contribuyentes
</t>
  </si>
  <si>
    <r>
      <rPr>
        <b/>
        <sz val="12"/>
        <rFont val="Arial"/>
        <family val="2"/>
      </rPr>
      <t>Solicitar</t>
    </r>
    <r>
      <rPr>
        <sz val="12"/>
        <rFont val="Arial"/>
        <family val="2"/>
      </rPr>
      <t xml:space="preserve"> roles para varios funcionarios de la División de Gestión de Cobranzas y otras dependencias que lo requieran y las competencias lo permitan, a fin de minimizar el riesgo de eventuales vencimientos dado el volumen de PQRS que se reciben en dicha área.</t>
    </r>
  </si>
  <si>
    <t xml:space="preserve">Solicitudes de roles para funcionarios del área de cobranzas, de acuerdo con lo que permiten las competencias, a través de la herramienta Aranda. 100% de cumplimiento por parte del área de Cobranzas quien reallizó la solicitud de los roles pertientes. </t>
  </si>
  <si>
    <t>NC-IGRA-PASC 
Jefe G.I.T Gestión de Asistencia al Cliente
Dirección Seccional de Impuestos de Los Grandes Contribuyentes</t>
  </si>
  <si>
    <r>
      <rPr>
        <b/>
        <sz val="12"/>
        <rFont val="Arial"/>
        <family val="2"/>
      </rPr>
      <t>Realizar</t>
    </r>
    <r>
      <rPr>
        <sz val="12"/>
        <rFont val="Arial"/>
        <family val="2"/>
      </rPr>
      <t xml:space="preserve"> seguimiento a la asignación de PQRS mediante la hoja de excel mejorada, con el fin de emitir correos para nformar la asignación, recordar días antes el próximo vencimiento y alertar cuando una PQRS se venció y debe ser resuelta en forma inmediata. </t>
    </r>
  </si>
  <si>
    <t xml:space="preserve">1. Reportes de seguimiento generados de la hoja excel de control.
2. Correos remitidos informando asignación de PQRS a las áreas y funcionarios responsables de su gestión.
3. Correos remitidos informando próximo vencimiento de PQRS asignadas a las áreas y funcionarios responsables de su gestión.
4. Correos remitidos informando PQRS vencidas para respuesta inmediata por parte de las áreas y funcionarios responsables de su gestión.Cumplimiento permanente pues el seguimiento es diario. </t>
  </si>
  <si>
    <t>1
100%
100%
100%</t>
  </si>
  <si>
    <r>
      <rPr>
        <b/>
        <sz val="12"/>
        <rFont val="Arial"/>
        <family val="2"/>
      </rPr>
      <t xml:space="preserve">Poner </t>
    </r>
    <r>
      <rPr>
        <sz val="12"/>
        <rFont val="Arial"/>
        <family val="2"/>
      </rPr>
      <t>a disposición de los clientes y peticionarios,  e</t>
    </r>
    <r>
      <rPr>
        <i/>
        <sz val="12"/>
        <rFont val="Arial"/>
        <family val="2"/>
      </rPr>
      <t>l plegable "Procedimiento para presentar PQRSD",</t>
    </r>
    <r>
      <rPr>
        <sz val="12"/>
        <rFont val="Arial"/>
        <family val="2"/>
      </rPr>
      <t xml:space="preserve"> y de los servidores publicos responsables de dar respuestas a las PQRSD , volantes o diapositivas para recordar término legal, condiciones y calidad de las respuestas.</t>
    </r>
  </si>
  <si>
    <t xml:space="preserve">1. Plegable del SEL PQRSD para peticionarios, el cual se entrega de forma permanente.
2. Volante o diapositiva con información sobre términos de respuesta. Que se elaborará .
3. Lista CLON de calidad. 
4. Durante lo corrido de los años 2017 y 2018, se han realizado consultas, reuniones y retroalimentaciones con servidores de la Coordinación PQRS , en las cuales se plantean mejoras al SIE ajustándolo más a los requerimientos técnicos de la labor y a la normatividad que se va generando y  se hicieron propuestas para obtener ajustes al uso de la herramienta que faciliten la administración y uso adecuado y oportuno por usuarios externos e internos.
5. Socializaciones realizadas a los jefes de División y Grupo Interno de Trabajo y funcionarios de la Dirección Seccional de Impuestos de Grandes Contribuyentes, con énfasis en el contéo de los términos , desde la fecha de radicación de la solicitud en cualquier área de la DIAN y no desde la Radicación o creación en el sistema.
6. TIPS remitidos a los funcionarios de la DSIGC con ayuda del GIT de Gestión de Personal. </t>
  </si>
  <si>
    <t>1
100%
100</t>
  </si>
  <si>
    <t>Efectuar capacitacion especializada en respuesta a derechos de peticion para  todos los funcionarios encargados de proyectar respuesta a los derechos de petición relativos a los procesos de competencia de la Subdirección de Gestión de Recaudo y Cobranzas.</t>
  </si>
  <si>
    <t>Formato 1722  "Registro de asistencia capacitaciones internas</t>
  </si>
  <si>
    <t>NC-PASC 
Jefe Coordinacion de administracion de aplicativos de Recaudo y Cobranzas</t>
  </si>
  <si>
    <t>Efectuar seguimiento y evaluacion mensual a respuestas a  los PQRS verificando su calidad y oportunidad.</t>
  </si>
  <si>
    <t>Informes mensuales de seguimiento indicando el período evaluado.</t>
  </si>
  <si>
    <t>Capacitar a los funcionarios con rol PQSR, por cambios y/o situaciones administrativas, haciendo énfasis en los términos legales de respuesta según el tipo de solicitud.</t>
  </si>
  <si>
    <t>NC-ICAL-PASC 
Jefe  Division  Gestion  de  Asistencia al Cliente Direccion Seccional de Impuestos y Aduanas de Cali</t>
  </si>
  <si>
    <t>Realizar seguimiento a la oportunidad en las respuestas de PQSR.</t>
  </si>
  <si>
    <t>Informe mensual de revisión aleatoria</t>
  </si>
  <si>
    <t xml:space="preserve">Realizar  reunion para el 5 de julio de 2018  con los jefes de división y delegados de cada area, donde se les hará enfasis en la obligación de atender y tramitar en forma oportuna y eficaz las peticiones, quejas, sugerencia, reclamos, felicitaciones y denuncias interpuestas por los ciudadanos, de acuerdo con los requisitos legales vigentes y en atencion al PR-AC-0043.  </t>
  </si>
  <si>
    <t>Formato 1722  "Registro de asistencia capacitaciones internas.</t>
  </si>
  <si>
    <t xml:space="preserve">NC-IASMA-PASC 
Jefe Division de Gestion de Asiistencia al Cliente  Direccion Seccional de Impuestos y Aduanas de Santa Marta </t>
  </si>
  <si>
    <t xml:space="preserve">Realizar  control en las reuniones programadas para  socializacion del IGR con jefes de Division y jefes de grupo.  </t>
  </si>
  <si>
    <t>Recordar a los funcionarios de la Subdirección  mediante correo electrónico  tener en cuenta la lista clon  para la emisión en calidad de las respuestas   a consultas.</t>
  </si>
  <si>
    <t>Correo electrónico enviado a los funcionarios y formato de control de asistencia mensual a las reuniones de retroalimentación.</t>
  </si>
  <si>
    <t xml:space="preserve">NC-PASC 
Subdirector de Gestión Normativa y Doctrina
Dirección de Gestión Jurídica
</t>
  </si>
  <si>
    <t xml:space="preserve"> Realizar  mensualmente una reunión de retroalimentación para evidenciar los posibles riesgos  en  el manejo de PQSR .</t>
  </si>
  <si>
    <t>AUDITORIA ASISTENCIA AL CLIENTE 
AAC-2018004
Período
01/01/2017 al 30/04/2018
H3</t>
  </si>
  <si>
    <r>
      <rPr>
        <b/>
        <sz val="12"/>
        <rFont val="Arial"/>
        <family val="2"/>
      </rPr>
      <t>Deficiencia en la calidad de las respuestas a las solicitudes registradas y atendidas a través del SIE QRS.</t>
    </r>
    <r>
      <rPr>
        <sz val="12"/>
        <rFont val="Arial"/>
        <family val="2"/>
      </rPr>
      <t xml:space="preserve">
Verificadas las respuestas finales de una muestra de 256 solicitudes se evidenciaron deficiencias en la calidad en 249, frente a los 16 requisitos de forma y 8 aspectos de fondo establecidos en la lista Cliente, Legales, Organizacionales y de la Norma – CLON definida por la Subdirección de Gestión de Asistencia al Cliente, para un incumplimiento del 97%. 
Con lo anterior se contraviene lo previsto en los artículos 13 y 14 de la Ley 1437 de 2011, sustituido por el artículo 1° de la Ley 1755, en los casos en que se respondió inoportunamente y/o no se respondió de fondo; las políticas de calidad frente al servicio al ciudadano contempladas en el Código de Buen Gobierno y de Ética y recomendaciones contenidas en el Memorando 097 de 2016.
En el marco del MIPG, se afecta la adecuada implementación de la dimensión de Gestión con Valores para Resultados, aspecto “3.2.2 Relación Estado Ciudadano”, 3.3 atributo “La entidad responde de manera clara, pertinente y oportuna, las PQRSD y son insumo para la mejora continua en sus procesos”, de la dimensión Evaluación de resultados, aspecto 4.2.1. Seguimiento y evaluación del desempeño institucional, 4.3 atributo “Evaluación del cumplimiento de los atributos de calidad en el desempeño institucional para garantizar la satisfacción de los grupos de valor” así como de la dimensión de Control Interno, aspecto 7.2.3 Actividades de Control, 7.3 atributo “Controles diseñados, que aseguran la gestión de los procesos”.</t>
    </r>
  </si>
  <si>
    <t>Falta de control en las respuestas emitidas por los funcionarios y desconocimiento de lo establecido frente a requisitos de la lista CLON.</t>
  </si>
  <si>
    <t>Retroalimentar con periodicidad trimestral a traves de correo reforzando la importancia del  uso y aplicacion de la Lista Clon en las respuestas a las PQSR .</t>
  </si>
  <si>
    <t>NC-PASC
 Jefe Coordinacion de  QRS</t>
  </si>
  <si>
    <t xml:space="preserve">Realizar socializaciones de los resultados de las revisiones de calidad,  para reforzar el cumplimiento de la totalidad de los ítems evaluados por la lista CLON. Pese a que la lista es de conocimiento de los servidores con rol para dar respuesta a las PQRS, es necesario enfatizar que debido  a que los ítems no están ponderados y el incumplimiento de cualquiera de ellos da una calificación negativa, cada uno es de obligatorio cumplimiento y merece igual cuidado.
. </t>
  </si>
  <si>
    <t xml:space="preserve">Reporte del SIE PQRS generado mensualmente en cumplimiento del Plan Operativo, revisando aleatoriamente de acuerdo con el porcentaje de muestra establecido por el Memorando, la calidad de las respuestas entregadas por las áreas. 
</t>
  </si>
  <si>
    <t xml:space="preserve">Enviar mensualmente a los jefes de las áreas un listado con las PQRS que adolecen de los requisitos de la lista CLON, a fin de controlar y mejorar la calidad de las respuestas. </t>
  </si>
  <si>
    <t xml:space="preserve">1. Reuniones operativas de jefes en  las cuales se propuso socializar con los jefes de las áreas, las PQRS con errores de calidad, para que adelanten las acciones de mejora a que haya lugar.
2. Taller para los responsables de dar respuesta a las PQRS debido a inquietudes de la Seccional sobre este y otros temas relacionados con la PQRS, a fin de revisar información  que se encuentra en la Web sobre la calidad en las respuestas a las peticiones por el SIE de PQSRD ubicada en la carpeta pública: 
Y:\DG_Ingresos\SG_Asistencia_Cliente\C_Quejas_Reclamos_Sugerencias\3. Documentos Ténicos_Temas de interés\3.1 Normatividad\Calidad de la respuesta
</t>
  </si>
  <si>
    <t>1
1</t>
  </si>
  <si>
    <t>Insistir con la Coordinación QRS para que se estudie la posibilidad de ponderar los ítems de la lista de acuerdo con la importancia o gravedad de los mismos.</t>
  </si>
  <si>
    <t xml:space="preserve">Reunión a programar en el trimestre </t>
  </si>
  <si>
    <t xml:space="preserve"> Formato 1722  "Registro de asistencia capacitaciones internas".</t>
  </si>
  <si>
    <t xml:space="preserve">Capacitar a los  funcionarios que proyectan respuestas a las QRS sobre el cumplimiento de los requisitos establecidos en la lista CLON
</t>
  </si>
  <si>
    <t xml:space="preserve"> Formato 1722  "Registro de asistencia capacitaciones internas".
</t>
  </si>
  <si>
    <t xml:space="preserve">1
</t>
  </si>
  <si>
    <t xml:space="preserve">Proyectar respuesta de PQR con tres dias de anticipación al vencimiento con el fin de garantizar los requisitos establecidos en la lista CLON </t>
  </si>
  <si>
    <t xml:space="preserve">Respuesta con anotación del funcionario que proyectó y revisó </t>
  </si>
  <si>
    <t xml:space="preserve">Enviar  correo electrónico se recordó y solicitó a los funcionarios de la Subdirección tener en cuenta la lista clon para la emisión en calidad de las respuestasa consultas.
</t>
  </si>
  <si>
    <t xml:space="preserve">NC-PASC Subdirector de Gestión Normativa y Doctrina
Dirección de Gestión Jurídica
</t>
  </si>
  <si>
    <t>Realizar  mensualmente una reunión de retroalimentación para evidenciar los posibles riesgos  en  el manejo de PQSR y lista clón.</t>
  </si>
  <si>
    <t xml:space="preserve"> Formato 1722  "Registro de asistencia capacitaciones internas".
</t>
  </si>
  <si>
    <t xml:space="preserve">Realizar   reunion para el 5 de julio de 2018 con jefes de division y delegados de cada area ,  con el fin de recordarles la obligación que tienen en el sentido que las respuestas a las peticiones realizadas deben atender los estandares de calidad de acuerdo con la lista de requisitos del Cliente, Legales, Organizacionales y de la Norma. (CLON).  </t>
  </si>
  <si>
    <t xml:space="preserve"> Formato 1722  "Registro de asistencia capacitaciones internas</t>
  </si>
  <si>
    <t xml:space="preserve">NC-IASMA-PASC Jefe Division de Gestion de Asistencia al Cliente  Direccion Seccional de Impuestos y Aduanas de Santa Marta </t>
  </si>
  <si>
    <t>AUDITORIA ASISTENCIA AL CLIENTE 
AAC-2018004
Período
01/01/2017 al 30/04/2018
H4</t>
  </si>
  <si>
    <r>
      <rPr>
        <b/>
        <sz val="12"/>
        <rFont val="Arial"/>
        <family val="2"/>
      </rPr>
      <t xml:space="preserve">Desistimientos tácitos improcedentes y resoluciones de desistimientos tácito no expedidas. </t>
    </r>
    <r>
      <rPr>
        <sz val="12"/>
        <rFont val="Arial"/>
        <family val="2"/>
      </rPr>
      <t xml:space="preserve">
En la revisión de 46 solicitudes de PQRS tramitadas en el año 2017 en la Coordinación de Administración de Aplicativos de Recaudo y Cobranzas de la Subdirección de Gestión de Recaudo y Cobranzas, se encontró lo siguiente:
a) Se profirieron 7 desistimientos tácitos improcedentes sobre las peticiones: 201782140100019409,  201782140100019794, 201782140100032839, 201782140100032862, 201782140100032865, 201782140100073779 y 201782140100035340, que no resolvieron de fondo la petición, ya que la solicitud de ampliación de información  fue realizada por fuera del término inicial de  10 días hábiles a la fecha de radicación; contraviniendo lo establecido en los artículos 14 y  17 de la Ley 1437 de 2011 sustituidos por el artículo 1 de la Ley 1755 de 2015.
b) No se expidieron las resoluciones de desistimiento tácito anunciadas a los peticionarios en la respuesta final de las solicitudes   201782140100019409 y 201782140100019794, incumpliendo lo establecido en el artículo 17 de la ley 1437 de 2011 sustituido por el artículo 1 de la Ley 1755 del 30 de 2015.
En el marco del MIPG, se afecta la adecuada implementación de la dimensión de Gestión con Valores para Resultados, aspecto “3.2.2 Relación Estado Ciudadano”, 3.3 atributo “La entidad responde de manera clara, pertinente y oportuna, las PQRSD y son insumo para la mejora continua en sus procesos”, así como de la dimensión de Control Interno, aspecto 7.2.3 Actividades de Control, 7.3 atributo “Controles diseñados, que aseguran la gestión de los procesos”.</t>
    </r>
  </si>
  <si>
    <t>Inadecuado control sobre el cumplimiento de los términos establecidos para la solicitud de ampliación de información y para la expedición de los actos administrativos donde se decreta el desistimiento tácito.</t>
  </si>
  <si>
    <t>Retroalimentar con periodicidad trimestral a traves de correo reforzando la importancia de dar cumplimiento a la normatividad frente al desistimiento tacito .</t>
  </si>
  <si>
    <t xml:space="preserve">correo electronico enviado </t>
  </si>
  <si>
    <t>NC-PASC 
 Jefe Coordinacion QRS</t>
  </si>
  <si>
    <t>Formato 1722  "Registro de asistencia capacitaciones internas".</t>
  </si>
  <si>
    <t>AUDITORIA ASISTENCIA AL CLIENTE
 AAC-2018004
Período
01/01/2017 al 30/04/2018
H5</t>
  </si>
  <si>
    <r>
      <t xml:space="preserve">Insuficiencia en el registro de las PQSRF y D en el SIE dispuesto para su trámite
</t>
    </r>
    <r>
      <rPr>
        <sz val="12"/>
        <rFont val="Arial"/>
        <family val="2"/>
      </rPr>
      <t xml:space="preserve">
En las Direcciones Seccionales de Impuestos de Grandes Contribuyentes, Impuestos y Aduanas de Santa Marta e Impuestos de Cali, se evidenció que no todas las solicitudes radicadas por correspondencia, clasificadas como PQSRF y D, se incluyeron en el SIE QRS.
En la revisión de una muestra de 199 radicados físicos del último trimestre de 2017, identificados como solicitudes y/o peticiones se evidenció que el 45% no se gestionaron en el SIE QRS: 47 en la DSI de Grandes Contribuyentes, 29 en la DSIA de Santa Marta y 14 en la DSI de Cali. 
Con lo anterior se incumple la condición general del Procedimiento Administración del sistema de peticiones, quejas, sugerencias, reclamos, felicitaciones y denuncias PR AC 0043 , que establece  “… si un Ciudadano entrega en forma física o envía su solicitud a otro correo electrónico o buzón de la Entidad, el Servidor Público que la reciba, deberá ingresarla directamente en el Servicio Informático Electrónico de Peticiones, Quejas, Sugerencias, Reclamos, Felicitaciones y Denuncias, en forma inmediata.”
En el marco del MIPG, se afecta la adecuada implementación de la dimensión de Gestión con Valores para Resultados, aspecto 3.2.1 De la ventanilla hacia adentro, 3.3 atributos “La gestión de la entidad se soporta en El uso de las TIC para tener una comunicación fluida con la ciudadanía y atendiendo las políticas de Gobierno Digital y Seguridad” y “Una estructura organizacional articulada con los procesos y que facilita su interacción, en función de los resultados institucionales”, así como de la dimensión de Control Interno, aspectos 7.2.3 Actividades de Control y 7.2.4 Información y Comunicación, 7.3 atributos “Controles diseñados, que aseguran la gestión de los procesos” y “Información comunicada a nivel interno y externo que facilita la gestión de la entidad”.</t>
    </r>
  </si>
  <si>
    <t>Falta de control sobre el deber de incluir y tramitar la totalidad de las PQSRF y D a través del SIE QRS adoptado como instrumento para la administración, control y seguimiento centralizado de las solicitudes.</t>
  </si>
  <si>
    <t>Revisar  memorando conjunto con el area de gestion documental mediante el cual se establecen lineamientos para la inclucion de las solictudes en del SIE de PQSR .</t>
  </si>
  <si>
    <t>Formato 1674 Planilla de asistencia a reuniones con los compromisos adquiridos</t>
  </si>
  <si>
    <r>
      <rPr>
        <b/>
        <sz val="12"/>
        <rFont val="Arial"/>
        <family val="2"/>
      </rPr>
      <t>Realizar</t>
    </r>
    <r>
      <rPr>
        <sz val="12"/>
        <rFont val="Arial"/>
        <family val="2"/>
      </rPr>
      <t xml:space="preserve"> por parte del GIT de Documentación, una revisión diaria de la totalidad de los documentos recibidos a través de la ventanilla única de correspondencia, que deben ser ingresados al SEL PQRS, a fin de implementar un filtro que impida que los documentos que corresponden a PQRS dejen de ser radicados en el SIE. </t>
    </r>
  </si>
  <si>
    <t>1. Registro elaborado por  la División de Gestión de Documentación, sobre documentos ingresados  en el SEL PQRS.
Imposición del número de Asunto con que se registra el documento en el SEL en el documento físico enviado al área pertinente para su gestión a través del SEL PQRSD. 
2. Acompañamiento del  GIT de Gestión de Asistencia al Cliente, Formato 1722  "Registro de asistencia capacitaciones internas</t>
  </si>
  <si>
    <t>1
1</t>
  </si>
  <si>
    <t xml:space="preserve">NC-IGRA-PASC 
Jefe Grupo Interno de Trabajo  Gestion  de Documentacion 
Dirección Seccional de Impuestos de Los Grandes Contribuyentes
</t>
  </si>
  <si>
    <r>
      <rPr>
        <b/>
        <sz val="12"/>
        <rFont val="Arial"/>
        <family val="2"/>
      </rPr>
      <t xml:space="preserve">Realizar </t>
    </r>
    <r>
      <rPr>
        <sz val="12"/>
        <rFont val="Arial"/>
        <family val="2"/>
      </rPr>
      <t xml:space="preserve">periódicamente una revisión aleatoria de al menos el 5% de las PQRS no radicadas a través del SIE, creando una variable de medición que garantice que la totalidad de las PQRS radicadas por la ventanilla, sean ingresadas a traves del SIE PQRSD. </t>
    </r>
  </si>
  <si>
    <t xml:space="preserve"> Informe de seguimiento </t>
  </si>
  <si>
    <t xml:space="preserve">NC-IGRA-PASC 
Jefe Grupo Interno de Trabajo de  Documentacion Dirección Seccional de Impuestos de Los Grandes Contribuyentes
</t>
  </si>
  <si>
    <t xml:space="preserve">planilla de asistencia a capacitacion </t>
  </si>
  <si>
    <t>informes   de  seguimiento y evaluacion mensual a respuestas a  los PQRS verificando su calidad y oportunidad.</t>
  </si>
  <si>
    <t xml:space="preserve">Revisar la Inclusion por el SIE de QSR de todas las   solicitudes radicadas en ventanilla con sus respectivos anexos  a excepción de las solicitudes que tengan procedimientos regulados en leyes especiales. 
</t>
  </si>
  <si>
    <t>Informe trimestral de revisión  de solictudes radicadas en ventanilla unica e incluidas en el SIE QRS y Libro radicador de casos de procedimientos regualdos en leyes especiales</t>
  </si>
  <si>
    <t xml:space="preserve">NC-ICAL-PASC  
 Jefe Grupo Interno de Trabajo de  Documentacion Dirección Seccional de Impuestos y Aduanas de Cali
</t>
  </si>
  <si>
    <t xml:space="preserve">Gestionar a traves a través del SIE de PQSR todas las solicitudes catalogadas como peticiones y que sean recibidas por la ventanilla de correspondencia a excepcion  de las solicitudes que tengan procedimientos regulados en leyes especiales.  </t>
  </si>
  <si>
    <t xml:space="preserve">libro radicador de solicitudes Vs SIE DE PQSR </t>
  </si>
  <si>
    <t>NC-IASMA-PASC  
Jefe Grupo Interno de Trabajo de  Documentacion Dirección Seccional de Impuestos y Aduanas de Santa Marta</t>
  </si>
  <si>
    <t>AUDITORIA ASISTENCIA AL CLIENTE 
AAC-2018004
Período
01/01/2017 al 30/04/2018
H6</t>
  </si>
  <si>
    <r>
      <t xml:space="preserve">Deficiencia en el desarrollo de tareas específicas previstas para monitorear oportunidad y calidad en la atención de solicitudes.
</t>
    </r>
    <r>
      <rPr>
        <sz val="12"/>
        <rFont val="Arial"/>
        <family val="2"/>
      </rPr>
      <t xml:space="preserve"> 
Las Subdirecciones de Gestión de: Recursos Jurídicos, Normativa y Doctrina y Recaudo y Cobranzas, no cumplieron con lo previsto en el Memorando 19 de 2017, en cuanto a publicar las evidencias en la carpeta definida para ello, frente a la actividad 14. “Revisar (…) vencidas interpuestas por el SIE de PQSR y Denuncias”.
Así mismo frente a la actividad de “Evaluar la calidad de la respuesta (…)”, revisada una muestra de 20 respuestas evaluadas en los lugares administrativos auditados, en 19 de ellas, 95%, se encontró que no se calificó con el rigor exigido, lo que se detalla en el Anexo No. 5   
De igual manera, en la DSIA de Santa Marta, se registraron observaciones frente a la evaluación de calidad en los soportes publicados, presentándose inconsistencia con las cifras capturadas en el SIE de planeación que muestran un indicador del 125%.
Lo anterior contraviene lo dispuesto en los Memorandos 97 de 2016 y 19 de 2017 respecto de la forma como participan las áreas responsables del seguimiento y evaluación de la calidad de las respuestas a las PQSRF y D, en el marco del Procedimiento PR-CI-0339 Autoevaluación del Control y Gestión.   
En el marco del MIPG, se afecta la adecuada implementación de la dimensión Evaluación de resultados, aspectos 4.2.1. Seguimiento y evaluación del desempeño institucional y 4.2.2. Evaluación de indicadores y metas de gobierno de entidades nacionales, 4.3 atributos “Indicadores validados que brindan la información suficiente y pertinente para establecer el grado de avance o el logro de los objetivos y resultados esperados”, “Evaluación del cumplimiento de los   atributos de calidad en el desempeño institucional para garantizar la satisfacción de los grupos de valor”  y “Seguimiento y evaluación efectuados por los servidores que tienen a su cargo cada proyecto, plan, programa o estrategia, en sus diferentes etapas de desarrollo”, así como de la dimensión de Control Interno, aspectos 7.2.3 Actividades de Control y 7.2.5 Monitoreo o supervisión continua, 7.3 atributo “Actividades de control establecidas que permiten mitigación de los riesgos a niveles aceptables.”</t>
    </r>
  </si>
  <si>
    <t>Inadecuada implementación de controles previstos dentro del Sistema de PQSRF y D e insuficiencia en el autocontrol.</t>
  </si>
  <si>
    <t xml:space="preserve">Continuar con el seguimiento a  la oportunidad en la respuesta de las solcitudes radicadas  en el SIE  de acuerdo con lineamientos establecidos por la Subdireccion. </t>
  </si>
  <si>
    <t xml:space="preserve"> Informes publicados/informes requeridos según lienamientos</t>
  </si>
  <si>
    <t>NC-PASC  
Jefe Coordinacion de QRS</t>
  </si>
  <si>
    <t>Efectuar capacitacion especializada en respuesta a derechos de peticion para  todos los funcionarios encargados de proyectar respuestas  relativas a los procesos de competencia de la Subdirección de Gestión de Recaudo y Cobranzas.</t>
  </si>
  <si>
    <t xml:space="preserve"> Formato 1722  "Registro de asistencia capacitaciones internas"</t>
  </si>
  <si>
    <t>NC-PASC  
Jefe Coordinacion de administracion de aplicativos de Recaudo y Cobranzas</t>
  </si>
  <si>
    <t>Informes mensuales de seguimiento</t>
  </si>
  <si>
    <t>Socializar con los jefes de division y  delegados del area, la lista de requsitos del Cliente,Legales,Organizacionales,y de la Norma (CLON), y calificar con el rigor exigido en dicha lista</t>
  </si>
  <si>
    <t xml:space="preserve"> NC-IASMA-PASC  
 Director Seccional de Impuestos y Aduanas de  Santa  Marta </t>
  </si>
  <si>
    <t xml:space="preserve">NC-PASC  
Subdirector de Gestión Normativa y Doctrina
Dirección de Gestión Jurídica
</t>
  </si>
  <si>
    <t>AUDITORIA ASISTENCIA AL CLIENTE 
AAC-2018004
Período
01/01/2017 al 30/04/2018
H7</t>
  </si>
  <si>
    <r>
      <t xml:space="preserve">Incumplimiento de la promesa de servicio
</t>
    </r>
    <r>
      <rPr>
        <sz val="12"/>
        <rFont val="Arial"/>
        <family val="2"/>
      </rPr>
      <t xml:space="preserve">
Revisada la información del reporte Campos Adicionales (A18) del aplicativo DIGITURNO 5 para el mes de abril de 2018, excluyendo los días en que se declaró contingencia operativa (10, 11 y 30), se evidenció frente a la promesa del servicio lo siguiente:
a. Tiempo de espera para agendados: en el 40% de los turnos agendados finalizados a nivel nacional (36.449 de 91.164), se sobrepasó el tiempo de espera establecido en 15 minutos así:
- 17.720 (49%) registra espera entre 15 y 30 minutos con promedio de 21:51 minutos, 
- 14.546 (40%) entre 30 minutos y 1 hora de espera con promedio de 41:21 minutos y 
- 4.183 (11%) más de 1 hora de espera con promedio de 1:21:05. 
b. Tiempo de atención: en el 29% de los turnos finalizados a nivel nacional (54.296 de 185.419) se sobrepasó el tiempo de atención establecido en 10 minutos así:
- 28.136 (52%) registran atención entre 10 y 15 minutos con promedio de 12:07 minutos, 
- 20.604 (38%) entre 15 y hasta 30 minutos en atención con promedio de 20:07 minutos; 
- 4.643 (8%) entre 30 y hasta 1 hora en atención con promedio de 39:05 minutos
- 913 (2%) más de 1 hora en atención con promedio de 1:32:52. 
Con lo anterior se incumple lo establecido en la Circular 10 del 21 de abril de 2017 que define la promesa de servicio como "un tiempo máximo de espera para agendados de 15 minutos y de atención de 10 minutos".
En el marco del MIPG, se afecta la adecuada implementación de la dimensión de Gestión con Valores para Resultados, aspecto “3.2.2 Relación Estado Ciudadano”, 3.3 atributo “La gestión de la entidad se soporta en: El uso de las TIC para tener una comunicación fluida con la ciudadanía y atendiendo las políticas de Gobierno Digital y Seguridad”, así como de la dimensión de Control Interno, aspectos 7.2.2 Gestión de los riesgos institucionales y 7.2.3 Actividades de Control, 7.3 atributos “Riesgos identificados y gestionados que permiten asegurar el cumplimiento de los objetivos” y “Actividades de control establecidas que permiten mitigación de los riesgos a niveles aceptables”.</t>
    </r>
  </si>
  <si>
    <t>Falta de capacidad de respuesta en los puntos de contacto y en los aplicativos de la Entidad, frente a un aumento en la demanda de atención, previsible por vencimientos dispuestos en la norma</t>
  </si>
  <si>
    <t>Actualizar el procedimiento PR-AC-0265 Atención en Canales, la cartilla CT-AC-0056 Atención presencial asociada al procedimiento, la Cartilla CT-AC-0057 Evaluación del Servicio y la Atención al Ciudadano Cliente y la Circular Externa 10 de 2017, contemplando las siguientes actividades:
1. Complementar el flujograma del procedimiento PR-AC-0265 Atención en Canales, integrando las actividades de escalamiento y reporte de fallas, errores y/o incidentes técnicos de la infraestructura informática y los servicios en línea de la DIAN, mediante los procedimientos definidos para tal efecto. 
2.  Realizar mesas de trabajo con la Subdirección de Gestión de Tecnología, con el objetivo de revisar los niveles de servicio aplicables a la atención y solución de incidentes por parte del Proceso de Servicios Informáticos, generados en desarrollo de la atención en canales. 
Lo anterior, con el propósito de contar con un criterio objetivo  sobre las fallas, errores y/o incidentes que generan no disponibilidad parcial o total de la infraestructura informática y/o los servicios en línea de la DIAN, que mejoren la capacidad de respuesta y toma de decisiones gerencial frente a este tipo de situaciones e,  independientemente de la eventual declaratoria formal de contingencia, permita justificar resultados no satisfactorios de los indicadores de operación de los canales y el consecuente no cumplimiento de la promesa de servicio.  
3.  Definir los indicadores que componen la promesa de servicio, identificando sus niveles de evaluación (por ejemplo: satisfactorio, aceptable, insatisfactorio) y especificarlos en la cartilla CT-AC-0057 Evaluación del Servicio y la Atención al Ciudadano Cliente, indicando periodicidad y responsables de la medición, así como las condiciones de fallas en los insumos del procedimiento PR-AC-0265 Atención en Canales y situaciones de contingencia que fungirán como atenuantes en la evaluación. 
4. Actualizar la Circular Externa 10 de 2017 conforme los ajustes dados en el procedimiento y las cartillas y generar campaña de socialización a la ciudadanía. 
5.Realizar actividades relacionadas con el análisis del comportamiento histórico del flujo de clientes y los indicadores de operación, así como la estructura de obligaciones del calendario tributario con el fin de dimensionar periódicamente los recursos necesarios para garantizar resultados óptimos de los indicadores de operación y la defensa de la promesa de servicio.</t>
  </si>
  <si>
    <t>Documentos actualizados y publicados</t>
  </si>
  <si>
    <t xml:space="preserve">
NC-PASC  
Jefe Coordinación de Gestión de Canales de Servicio</t>
  </si>
  <si>
    <t>AUDITORIA ASISTENCIA AL CLIENTE
AAC-2018004 
Período
01/01/2017 al 30/04/2018
H8</t>
  </si>
  <si>
    <r>
      <rPr>
        <b/>
        <sz val="12"/>
        <rFont val="Arial"/>
        <family val="2"/>
      </rPr>
      <t>Incumplimiento parcial del procedimiento PR-AC-0266, Control de Calidad en Canales de Atención</t>
    </r>
    <r>
      <rPr>
        <sz val="12"/>
        <rFont val="Arial"/>
        <family val="2"/>
      </rPr>
      <t xml:space="preserve">
Al verificar la realización de las actividades definidas en el Procedimiento PR-AC-0266, vigente desde el 6 de julio de 2014 hasta el 31 de mayo de 2018, se observó que para el año 2017 y el primer trimestre de 2018 no se desarrollaron las actividades No. 4 de "monitoreo lado a lado", No. 6 "monitoreo a la interacción" y No. 17 "Analizar y elaborar informe de acuerdo al resultado obtenido”, en los puntos de contacto de Bogotá Centro y Santa Marta sede principal. 
En Cali Centro no se registra monitoreo lado a lado o a la interacción en las planillas previstas. 
Lo anterior contraviene la Política de Calidad de la Entidad y la de Servicio al Ciudadano, en cuanto al principio de calidad en el marco de la estrategia de cumplimiento y experiencia de servicio. 
En el marco del MIPG, se afecta la adecuada implementación de la dimensión de Gestión con Valores para Resultados, aspecto 3.2.1 De la ventanilla hacia adentro, 3.3 atributos “La gestión de la entidad se soporta en el trabajo por procesos… y… “Una estructura organizacional articulada con los procesos y que facilita su interacción, en función de los resultados institucionales”, así como de la dimensión de Control Interno, aspecto 7.2.3 Actividades de Control, 7.3 atributo “Actividades de control establecidas que permiten mitigación de los riesgos a niveles aceptables”.</t>
    </r>
  </si>
  <si>
    <t>Falta de control y seguimiento de las actividades definidas en el Procedimiento PR-AC-0266, desatendiendo así los insumos previstos para la mejora del servicio</t>
  </si>
  <si>
    <t>Terminar la elaboración del documento transversal: cartilla CT-AC-0057 Evaluación del Servicio y la Atención al Ciudadano Cliente y realizar la respectiva socialización.
Lo anterior, con el propósito de crear una línea de base del sistema de seguimiento periódico de la percepción de la calidad del servicio dado por la DIAN, planteando  un criterio de evaluación administrativamente más funcional ,  basado en los insumos de los diferentes canales de atención.</t>
  </si>
  <si>
    <t>Documento actualizado y publicado</t>
  </si>
  <si>
    <t xml:space="preserve">
NC-PASC 
Jefe Coordinación de Gestión de Canales de Servicio</t>
  </si>
  <si>
    <t>AUDITORIA ASISTENCIA AL CLIENTE
AAC-2018004 
Período
01/01/2017 al 30/04/2018
H9</t>
  </si>
  <si>
    <r>
      <rPr>
        <b/>
        <sz val="12"/>
        <rFont val="Arial"/>
        <family val="2"/>
      </rPr>
      <t>Deficiencia en la prestación del servicio para el oportuno cumplimiento de las obligaciones de los clientes de la DIAN</t>
    </r>
    <r>
      <rPr>
        <sz val="12"/>
        <rFont val="Arial"/>
        <family val="2"/>
      </rPr>
      <t xml:space="preserve">
En los meses de abril y mayo del 2018, se presentaron deficiencias en la prestación del servicio con respecto a la facilitación del cumplimiento de las obligaciones de los contribuyentes, evidenciado en la no disposición de los formularios 110 (20 de marzo) y 210 (a la fecha de auditoría no se había adoptado) y de la herramienta SIE Régimen Tributario Especial- RTE que entró en producción el 4 de abril, con vencimientos previstos para el 30 del mismo mes.
Lo anterior contraviene lo definido respecto a las políticas frente al servicio previstas en el Código de Buen Gobierno y de Ética de la DIAN. 
En el marco del MIPG, se afecta la adecuada implementación de la dimensión de Gestión con Valores para Resultados, aspecto “3.2.2 Relación Estado Ciudadano”, 3.3 atributos “La gestión de la entidad se soporta en: El trabajo por procesos, el cual tiene en cuenta los requisitos legales, las necesidades de los grupos de valor, las políticas internas de la entidad y los cambios del entorno, para brindar resultados con valor … y … El uso de las TIC para tener una comunicación fluida con la ciudadanía y atendiendo las políticas de Gobierno Digital y Seguridad”, así como de la dimensión de Control Interno, aspectos 7.2.2 Gestión de los riesgos institucionales y 7.2.3 Actividades de Control, 7.3 atributos “Servidores alineados con los objetivos de la entidad, que dan valor agregado en desarrollo de sus funciones” y “Actividades de control establecidas que permiten mitigación de los riesgos a niveles aceptables”.</t>
    </r>
  </si>
  <si>
    <t xml:space="preserve">Desarticulación en el desarrollo de las acciones previas a la demanda del servicio y la inadecuada implementación de los controles referidos a:
- El desarrollo y permanencia de la tecnología de la información y las telecomunicaciones para optimizar la gestión institucional y la Política de Gobierno Digital, en función de un mejor servicio al ciudadano.
- El incremento de la eficiencia administrativa mediante la optimización de los procesos, trámites, sistemas internos, riesgos de operación y la gestión documental.
</t>
  </si>
  <si>
    <t>Realizar divulgación interna de los procedimientos: PR-AC-0265 Atención en Canales, PR-AC-0383 Identificación y Cierre de Brechas de Servicio y PR-AC-0325 Ejecución de Campañas a través de los diferentes Canales de Servicio a todos los procesos de la Entidad con el propósito de que las áreas involucradas realicen la aplicación de los mismos para minimizar las deficiencias en la prestación del servicio con respecto al cumplimiento de las obligaciones formales de los ciudadanos clientes. 
Es de anotar que cada procedimiento tiene una actividad donde se debe realizar un plan de acción y seguimiento al mismo.</t>
  </si>
  <si>
    <t xml:space="preserve">Soportes de la campaña de divulgación interna a través de Dianet, comunicados en link al día, noticias, entre otros.
Listados de asistencia, evidencias mágneticas de la socialización virtual y/o prencial de los procedimientos con el Proceso de Asistencia al Cliente. </t>
  </si>
  <si>
    <t>AUDITORIA ASISTENCIA AL CLIENTE 
AAC-2018004
Período
01/01/2017 al 30/04/2018
H11</t>
  </si>
  <si>
    <r>
      <t xml:space="preserve">Desactualización del Procedimiento PR-AC-0043 “Administración del Sistema de Peticiones, Quejas, Sugerencias, Reclamos, Felicitaciones y Denuncias” 
</t>
    </r>
    <r>
      <rPr>
        <sz val="12"/>
        <rFont val="Arial"/>
        <family val="2"/>
      </rPr>
      <t xml:space="preserve">
Verificado el Procedimiento PR-AC-0043, en su versión 1 de fecha 27/02/2014, se estableció que no ha sido actualizado en concordancia con la normatividad vigente, entre otras lo dispuesto en:
• La Ley 1755 del 30 de junio de 2015 “Por medio de la cual se regula el Derecho Fundamental de Petición y se sustituye un título del Código de Procedimiento Administrativo y de lo Contencioso Administrativo” entre otros aspectos lo referido a la atención prioritaria de peticiones de grupos vulnerables y la expedición de acto administrativo motivado cuando se presenta desistimiento tácito.
• El Decreto 1166 del 19 de julio de 2016, en cuanto a la presentación, tratamiento y radicación de las peticiones presentadas verbalmente. 
Lo anterior contraviene lo definido en la política de calidad de la Entidad en el Código de Buen Gobierno y Ética según la cual “La DIAN se gestionará a partir de un enfoque basado en procesos estandarizados, controlados, optimizados y debidamente documentados, que generen el impacto previsto, para la satisfacción de las necesidades de sus clientes, bajo los principios de la mejora continua.”.
En el marco del MIPG, se afecta la adecuada implementación de la dimensión de Gestión con Valores para Resultados, aspecto 3.2.1 De la ventanilla hacia adentro, 3.3 atributos “La gestión de la entidad se soporta en: El trabajo por procesos, el cual tiene en cuenta los requisitos legales, las necesidades de los grupos de valor, las políticas internas de la entidad y los cambios del entorno, para brindar resultados con valor…” y “…Una estructura organizacional articulada con los procesos y que facilita su interacción, en función de los resultados institucionales”, así como de la dimensión de Control Interno, aspecto 7.2.3 Actividades de Control, 7.3 atributos “Controles diseñados, que aseguran la gestión de los procesos” y “Información comunicada a nivel interno y externo que facilita la gestión de la entidad”.</t>
    </r>
  </si>
  <si>
    <t>Falta de control en la actualización y aplicación de la normatividad vigente.</t>
  </si>
  <si>
    <t xml:space="preserve">Remitir la última actualización del  procedimiento PR 0043 - PQSR y Denuncias, manual y cartilla  mediante  correo electrónico  a la Coordinación de Organización y Gestión de Calidad de la Subdirección de Gestión de Procesos y Competencias Laborales para los trámites de su competencia
Coordinar reunion con el area competente para definir acciones requeridas para la publicacion del mismo </t>
  </si>
  <si>
    <t xml:space="preserve">Correo electronico con documentos enviados 
</t>
  </si>
  <si>
    <t xml:space="preserve">31/08/2018
</t>
  </si>
  <si>
    <t>NC-PASC Jefe Coordinacion de QRS</t>
  </si>
  <si>
    <t>Hallazgos eliminados efectivos de acuerdo a las auditorias OCI</t>
  </si>
  <si>
    <t>NC/Seccional</t>
  </si>
  <si>
    <t>Proceso</t>
  </si>
  <si>
    <t>Hallazgo</t>
  </si>
  <si>
    <t>Vigencia CGR</t>
  </si>
  <si>
    <t>Auditoria soporte</t>
  </si>
  <si>
    <t>Operación Aduanera</t>
  </si>
  <si>
    <t>Hallazgo No. 10  Gestión Documental</t>
  </si>
  <si>
    <t>Aud Funcion Pagadora y Recaudadora Vig  2015</t>
  </si>
  <si>
    <t>Auditoría Seguimiento a Planes de Mejoramiento de los Procesos de Operación Aduanera y de Fiscalización y Liquidación Aduanera (2017).</t>
  </si>
  <si>
    <t>Hallazgo No. 16  Reconocimiento de Carga</t>
  </si>
  <si>
    <t>Hallazgo No.19: Perfilamiento carga</t>
  </si>
  <si>
    <t>Aud DS ADUANAS, Ipiales, Cartagena, Cucuta, Bogotá, B/ventura, Cali, Urabá Vig P.Semestre 2015</t>
  </si>
  <si>
    <t>Hallazgo No.23: Trámite Manual (Bogotá)</t>
  </si>
  <si>
    <t>Hallazgo No. 37 Servicio 7x24 a los Usuarios de la Carga</t>
  </si>
  <si>
    <t>Aud Vig 2012 y 2013
Función Recaudadora</t>
  </si>
  <si>
    <t>Hallazgo No. 9  Prerrogativas UAP ( D)</t>
  </si>
  <si>
    <t>Fiscalización y Liquidación</t>
  </si>
  <si>
    <t>Hallazgo 1. Fiscalización y seguimiento al uso de los beneficios tributarios para proyectos de inversión en ciencia Tecnologia e innovació CT&amp;I.</t>
  </si>
  <si>
    <t>Aud Vig  2010 -2013Ciencia y Tecnologia CT&amp;I (160)</t>
  </si>
  <si>
    <t>Seguimiento a planes de Mejoramiento del Proceso de Fiscalización y Liquidación (2017).</t>
  </si>
  <si>
    <t>Hallazgo 19. Planeación institucional- metas de recaudo</t>
  </si>
  <si>
    <t>Aud Vig  2011 Reg Imptos Bta y Grandes - (Recaudadora)  AEF - Seguimiento PM 2014 (157)</t>
  </si>
  <si>
    <t>Hallazgo 2. Monto Total utilizado por concepto de Uso de los beneficios tributarios para proyectos de inversión en Ciencia Tecnologia e innovación- CT&amp;I</t>
  </si>
  <si>
    <t>Recursos Financieros</t>
  </si>
  <si>
    <t>Hallazgo 40. Comité de Sostenibilidad Contable</t>
  </si>
  <si>
    <t xml:space="preserve">  Aud vig 2012 Función pagadora y vig 2013 contable</t>
  </si>
  <si>
    <t>Control Interno Contable Función Pagadora ACC 2017-002</t>
  </si>
  <si>
    <t>Recaudación</t>
  </si>
  <si>
    <t>Hallazgo No. 5 Cuenta 2425-29 Acreedores- Depuración Contable</t>
  </si>
  <si>
    <t>Funcion Pagadora y Recaudadora Vig  2015</t>
  </si>
  <si>
    <t xml:space="preserve">Auditoria control interno contable funcion recaudadora -Acc2018-02
</t>
  </si>
  <si>
    <t>Impuesto y Aduanas de Buenaventura</t>
  </si>
  <si>
    <t>Hallazgo 4. Perfiles y Roles de Funcionarios</t>
  </si>
  <si>
    <t>Aud Regular Vigencia 2010
Buenaventura
(Recaudadora)
AEF - Seguimiento PM 2014</t>
  </si>
  <si>
    <t>Hallazgo 7. Certificación Declaraciones para Cancelación de Garantías.</t>
  </si>
  <si>
    <t>Hallazgo No. 10: Actas de Reparto y Actas de Reasignación</t>
  </si>
  <si>
    <t>Hallazgo No.11: Improcedencias de Investigación</t>
  </si>
  <si>
    <t>Impuesto y Aduanas de Ipiales</t>
  </si>
  <si>
    <t>Hallazgo N°.15: Traslado de mercancías aprehendidas al depósito para almacenamiento y custodia</t>
  </si>
  <si>
    <t>Impuesto y Aduanas de Uraba</t>
  </si>
  <si>
    <t xml:space="preserve">Hallazgo No.30: Programa SACSEIVl </t>
  </si>
  <si>
    <t>Aduanas de Bogotá</t>
  </si>
  <si>
    <t>Hallazgo No. 03: Auto comisorio (Bogotá)</t>
  </si>
  <si>
    <t>Hallazgo No. 04: Notificación de decisiones de Fondo (Bogotá)</t>
  </si>
  <si>
    <t>Hallazgo No. 06: Documento de inventario, ingreso y avalúo de mercancías - DIIAM (Bogotá)</t>
  </si>
  <si>
    <t>Hallazgo No. 07: Definición de situaciones jurídicas (Bogotá)</t>
  </si>
  <si>
    <t>Aduanas de Cali</t>
  </si>
  <si>
    <t>Hallazgo No.13: Control Avaluó y Depósito de Mercancías Aprehendidas.</t>
  </si>
  <si>
    <t>Aduanas de Cartagena</t>
  </si>
  <si>
    <t>Hallazgo No. 02: Actas de aprehensión. (Bogotá y Cartagena)</t>
  </si>
  <si>
    <t>Aduanas de Cúcuta</t>
  </si>
  <si>
    <t>Hallazgo No.21: Liquidación de aranceles Las Declaraciones de Importación</t>
  </si>
  <si>
    <t>Aduanas de Medellín</t>
  </si>
  <si>
    <t>Hallazgo No. 17  Actas de inspección aduanera</t>
  </si>
  <si>
    <t>Hallazgo No. 44  Control Interno</t>
  </si>
  <si>
    <t>Impuestos y Aduanas de Bucaramanga</t>
  </si>
  <si>
    <t>Hallazgo No. 12  Licencia de Importación para Importaciones Temporale</t>
  </si>
  <si>
    <t>Impuestos de Cali</t>
  </si>
  <si>
    <t>Hallazgo N° 9. Cronograma programa de Gestión Control Impuesto a las Ventas IR- Cali</t>
  </si>
  <si>
    <t xml:space="preserve">Aud Función recaudadora Vig  2014 </t>
  </si>
  <si>
    <t>Impuestos de Medellín</t>
  </si>
  <si>
    <t>Hallazgo No. 6. Inspección Tributaria no realizada</t>
  </si>
  <si>
    <t>Aud Función recaudadora Vig  2014.</t>
  </si>
  <si>
    <t>Hallazgo No. 7. Responsabilidad del garante y la exigibilidad de su obligación.</t>
  </si>
  <si>
    <t>Hallazgo No. 8. Sanción por extemporaneidad</t>
  </si>
  <si>
    <t>Hallazgo No. 11 Auto de archivo</t>
  </si>
  <si>
    <t>Impuestos Grandes Contribuyentes</t>
  </si>
  <si>
    <t>Administración de Cartera</t>
  </si>
  <si>
    <t>Hallazgo No. 27: Traslado de expedientes  otras seccionales</t>
  </si>
  <si>
    <t xml:space="preserve">Auditoría Función Recaudadora - CGR Vig 2012-2013 </t>
  </si>
  <si>
    <t>Seguimiento a planes de Mejoramiento del Proceso de Administración de Cartera (2017) ASA 2017005</t>
  </si>
  <si>
    <t xml:space="preserve">Hallazgo No. 28: Plan Operativo 2012.  </t>
  </si>
  <si>
    <t>Hallazgo No. 5 Cuenta Deudores – Contribuciones</t>
  </si>
  <si>
    <t>Aud Vig  2012-2013 Función Recaudadora</t>
  </si>
  <si>
    <t>Seguimiento a planes de Mejoramiento del Proceso de Recaudación (2017)</t>
  </si>
  <si>
    <t>Impuestos Bogotá</t>
  </si>
  <si>
    <t>Hallazgo No. 32 Comité de Devoluciones y Compensaciones Tributarias</t>
  </si>
  <si>
    <t>Aud Vig  2012 Aduanas e Impuestos Bogota
(Recaudadora)</t>
  </si>
  <si>
    <t>Hallazgo No. 1 Devoluciones (F-D)</t>
  </si>
  <si>
    <t>Aud Funcion recaudadora Vig  2014</t>
  </si>
  <si>
    <t xml:space="preserve">Numero consecutivo del hallazgo </t>
  </si>
  <si>
    <t>No. Hallazgo en Informes de Auditoria</t>
  </si>
  <si>
    <t>Código hallazgo</t>
  </si>
  <si>
    <t xml:space="preserve">Descripción hallazgo (No mas de 50 palabras) </t>
  </si>
  <si>
    <t>Causa del hallazgo</t>
  </si>
  <si>
    <t>Acción de mejoramiento</t>
  </si>
  <si>
    <t>Descripción de la  Actividad</t>
  </si>
  <si>
    <t>Denominación de la Unidad de medida de la Actividad</t>
  </si>
  <si>
    <t>Unidad de Medida de la Actividad</t>
  </si>
  <si>
    <t xml:space="preserve">Porcentaje de Avance fisico de ejecución de la Actividad  </t>
  </si>
  <si>
    <t>Puntaje  Logrado  por la Actividad  (Poi)</t>
  </si>
  <si>
    <t xml:space="preserve">Puntaje Logrado por la Actividad Vencida (POMVi)  </t>
  </si>
  <si>
    <t>Puntaje atribuido Actividad vencida</t>
  </si>
  <si>
    <t>Efectividad de la acción</t>
  </si>
  <si>
    <t>Areas Responsables</t>
  </si>
  <si>
    <t xml:space="preserve">SI </t>
  </si>
  <si>
    <t>NO</t>
  </si>
  <si>
    <t>CAPITULO II - PROCESOS MISIONALES</t>
  </si>
  <si>
    <t xml:space="preserve">37 Aud Vig 2012 y 2013
Función Recaudadora  </t>
  </si>
  <si>
    <r>
      <rPr>
        <b/>
        <sz val="12"/>
        <rFont val="Arial"/>
        <family val="2"/>
      </rPr>
      <t>NIVEL CENTRAL</t>
    </r>
    <r>
      <rPr>
        <sz val="12"/>
        <rFont val="Arial"/>
        <family val="2"/>
      </rPr>
      <t xml:space="preserve"> Hallazgo No. 37 Servicio 7x24 a los Usuarios de la Carga. Falta de interacción, coordinación e implementación de medidas reglamentarias que permitan garantizar el logro de los objetivos pretendidos con el proyecto, por parte de los sujetos involucrados en este propósito.
Sumado a lo anterior, analizada la información de horarios extra laborales de atención de la DIAN; en los diferentes puertos, se observa que allí tienen organizadas las horas de trabajo de lunes a viernes hasta las 6.00 pm., labor que se disminuye el sábado, por cuanto el horario es hasta las 2 pm y en la noche el horario máximo se extiende hasta las 8.00 p.m., situación que durante el período examinado (01 de octubre al 04 de noviembre de 2013), únicamente sucedió en Buenaventura. Equivalentemente, la mayoría de las Agencias de aduanas no funcionan los sábados, domingos ni festivos y si lo hacen lo solicitan previamente, con lo cual se comprueba que el servicio 7x24 no ha tenido aplicabilidad en los puertos; en horarios diferentes a la jornada normal establecida, probablemente porque no se han implementado medidas que contrarresten las dificultades reveladas en la encuesta elaborada; es decir, divergencias en horarios de servicios de inspección y condiciones laborales, duplicidad de procedimientos, específicamente en las autorizaciones de embarque, lo que origina una doble inspección y pago de los servicios de inspección en diferentes sitios, incompatibilidad de las bases de datos que impiden el trabajo en línea, implementación de las medidas de seguridad para el transporte de las mercancías, entre otras; lo que ocasiona demoras y costos adicionales. 
Por los hechos descritos, el efecto del establecimiento del servicio a los usuarios de la carga durante las veinticuatro (24) horas del día los siete (7) días de la semana, no se ha logrado, porque el mencionado servicio se encuentra en etapa de diagnóstico por parte de las entidades vinculadas; por  lo cual los resultados de las medidas enfocadas a prevenir el contrabando el tráfico de estupefacientes, el comercio ilegal de armas y el tráfico de divisas, objetivo pretendido con este proyecto, en el cual participa la DIAN (Inspección y control aduanero), no ha sido eficaz en los puertos por la falta de regulaciones que permitan optimizar el uso de éstos; escenario clave de la medida, por el volumen de carga que operan y además porque la mayoría del comercio exterior de carga utiliza la vía marítima, como medio de transporte internacional.
</t>
    </r>
  </si>
  <si>
    <t>Incumplimiento al artículo 88 de la ley 1450 de 2011, por las debilidades en la coordinación y unificación de los procedimientos de los entes vinculados y por la carencia de acuerdos de las normas asociadas con la gestión de las mismas, cuyo propósito es adoptar las medidas que sean necesarias para garantizar el servicio a los usuarios de la carga</t>
  </si>
  <si>
    <t>Enviar oficio mediante el cual se  solicite  a las direcciones seccionales con operacion aduanera,   para que comuniquen a sus usuarios que por solicitud de demanda previamente concertada y coordinada con la seccional se preste el servicio  en horarios adicionales a los  establecidos oficialmente . Ampliación horarios de atención de entidades de control en lugares de arribo después de las 5 pm y fines de semana y festivos</t>
  </si>
  <si>
    <t>Expedir el respectivo oficio en el que se indique  que las seccionales,  previa concertación con los usuarios, en los casos especificos por demanda de estos se preste el servicio en horarios adicionales a los ofialmente establecidos.</t>
  </si>
  <si>
    <t xml:space="preserve">Expedicion de  oficio  </t>
  </si>
  <si>
    <t>NC-POA
Subdirección de Gestión de Comercio Exterior</t>
  </si>
  <si>
    <t xml:space="preserve">Verificación y seguimiento sobre los lineamientos dados por la Subdirección de Gestión de Comercio Exterior a las Direcciones de Aduanas y Direcciones de Impuestos y Aduanas, en cuanto a la prestación del servicio 7 x 24. </t>
  </si>
  <si>
    <t>Realizar cuadro de control del envío de información bimestral solicitada según oficio 100210226-0833 de 2015 por parte de las Direcciones de Aduanas y Direcciones de Impuestos y Aduanas.</t>
  </si>
  <si>
    <t>Cuadro de Control bimestral</t>
  </si>
  <si>
    <t>Consolidar los informes bimestrales remitidos por las Direcciones de Aduanas y Direcciones de Impuestos y Aduanas, verificando las acciones adelantas sobre el servicio 7 X 24</t>
  </si>
  <si>
    <t>Informe bimestral de seguimiento y retroalimentación de los resultados para la toma de decisiones</t>
  </si>
  <si>
    <t xml:space="preserve">NC - POA 
Direcciones de Gestión Organizacional  y Aduanas </t>
  </si>
  <si>
    <r>
      <rPr>
        <b/>
        <sz val="12"/>
        <rFont val="Arial"/>
        <family val="2"/>
      </rPr>
      <t>DSA. BOGOTA.</t>
    </r>
    <r>
      <rPr>
        <sz val="12"/>
        <rFont val="Arial"/>
        <family val="2"/>
      </rPr>
      <t xml:space="preserve">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r>
  </si>
  <si>
    <t>NC-POA
Coordinación de Dinamica de los Procesos 
Subdirección de Gestión de Comercio Exterior
REFORMULADO
30/04/2016
30/09/2016</t>
  </si>
  <si>
    <t>3. Aplicar lo definido en el Procedimiento PR-SI-0002_CENTRO DE DESPACHO – SIE  por parte de la Subdirección de Gestión de Comercio Exterior, para la puesta en producción del Sistema de Información de Desaduanamiento.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</si>
  <si>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30/04/2016
30/09/2016</t>
  </si>
  <si>
    <t xml:space="preserve">Ejecutar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t>
  </si>
  <si>
    <t xml:space="preserve">. Documento de Análisis de Requerimientos aprobado y formalizado.
. Documento  técnico de Anállisis y Diseño  aprobado y formalizado </t>
  </si>
  <si>
    <t>Ejecutar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18. PR-SI-0151_Ejecución de Pruebas de los Sistemas de Información
19. PR-SI-0152_Implantación de los Sistemas de Información</t>
  </si>
  <si>
    <t>. Formato FT-SI-1851_Aceptación de Pruebas de funiconalidad   y salida  a producción aprobado y formalizado. 
. Acta de Comité de Gestión de Cambios  de Tecnología, aprobando la salida a  producción del sistema de Información de Desaduanamiento.</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</si>
  <si>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30/04/2016
30/09/2016</t>
  </si>
  <si>
    <r>
      <rPr>
        <b/>
        <sz val="12"/>
        <rFont val="Arial"/>
        <family val="2"/>
      </rPr>
      <t>Hallazgo No. 001 Laboratorio Nacional de Aduanas: Contratos Interadministrativos Nos. 100215312-274-0-2012 y 100215312-288-0-2012 (D)</t>
    </r>
    <r>
      <rPr>
        <sz val="12"/>
        <rFont val="Arial"/>
        <family val="2"/>
      </rPr>
      <t xml:space="preserve">
Analizados los procesos contractuales cuyo objeto es la consultoría para realizar la actualización de los estudios y diseños, así como la interventoría técnica, administrativa y financiera del laboratorio nacional de aduanas de la DIAN, se pudo establecer que este no se ha cumplido y que se presentaron debilidades en el proceso de planeación de los mismos, habida cuenta que han requerido de siete (7) prorrogas, toda vez que la DIAN Función Pagadora no contempló los posibles riesgos que se podían materializar en la elaboración de los diseños, así como los tiempos necesarios para la expedición de las licencias y permisos requeridos.
Lo anterior, ha imposibilitado que la DIAN Función Pagadora satisfaga la necesidad de ampliar la capacidad de control al contrabando técnico.</t>
    </r>
  </si>
  <si>
    <t>NC- POA
Subdirección de Gestión Técnica Aduanera y Subdirección de Gestión de Recursos Físicos</t>
  </si>
  <si>
    <t>NC-POA
Subdirección de Gestión Técnica Aduanera y Subdirección de Gestión de Recursos Físicos</t>
  </si>
  <si>
    <t>19 Aud DS ADUANAS, Ipiales, Cartagena, Cucuta, Bogotá, B/ventura, Cali, Urabá Vig P.Semestre 2015</t>
  </si>
  <si>
    <r>
      <rPr>
        <b/>
        <sz val="12"/>
        <rFont val="Arial"/>
        <family val="2"/>
      </rPr>
      <t xml:space="preserve">Hallazgo No.19: Perfilamiento carga </t>
    </r>
    <r>
      <rPr>
        <sz val="12"/>
        <rFont val="Arial"/>
        <family val="2"/>
      </rPr>
      <t>Se evidenció que el proceso de perfilamiento de riesgos para el procedimiento de carga, se realiza con base en el conocimiento y la práctica del reconocedor basado en factores como tipo de mercancía, consignatario, peso en kilogramos de la mercancía, bienes sensibles, país de origen y procedencia de la mercancía.
Lo anterior, se presenta porque la dependencia competente no cuenta con el acceso al software que permita realizar la selección objetiva de la mercancía que ingresa al territorio aduanero nacional.  Situación que podría incrementar el riesgo en la selectividad de la mercancía para reconocimiento.</t>
    </r>
  </si>
  <si>
    <t xml:space="preserve">La dependencia competente no cuenta con el acceso al software que permita realizar la selección objetiva de la mercancía que ingresa al territorio aduanero nacional. </t>
  </si>
  <si>
    <t>Impartir instrucciones para que los jefes soliciten los roles para el acceso al servicio MUISCA con el fin de realizar la inclusión forzosa.</t>
  </si>
  <si>
    <t>Enviar Oficio al  jefe de carga de la Dirección Seccional de Aduanas de Bogotá,  para que solicite el rol de acceso a MUISCA para el perfilamiento mediante inclusión forzosa, de los funcionarios que así lo requieran.</t>
  </si>
  <si>
    <t xml:space="preserve">Establecer criterios de riesgo que permitan mejorar la efectividad de la inclusión forzosa para reconocimiento en carga  </t>
  </si>
  <si>
    <t>Expedir Memorando que establezca parámetros y lineamientos de perfilamiento que deban ser tenidos en cuenta, para realizar inclusión forzosa para reconocimiento en carga.</t>
  </si>
  <si>
    <t xml:space="preserve">NC-POA
Dirección de Gestión Organizacional </t>
  </si>
  <si>
    <r>
      <rPr>
        <b/>
        <sz val="12"/>
        <rFont val="Arial"/>
        <family val="2"/>
      </rPr>
      <t>Hallazgo No.20: Disposición de la mercancía</t>
    </r>
    <r>
      <rPr>
        <sz val="12"/>
        <rFont val="Arial"/>
        <family val="2"/>
      </rPr>
      <t xml:space="preserve"> Se evidenciaron 14 casos perfilados con inclusión forzosa en los cuales el sistema Muisca le dio levante automático, sin que la mercancía fuera objeto de reconocimiento y verificación física (…) (…) situación que genera la posibilidad de que la mercancía salga del país o de un depósito habilitado, sin que se realice el procedimiento de reconocimiento de carga </t>
    </r>
  </si>
  <si>
    <t>23 Aud DS ADUANAS, Ipiales, Cartagena, Cucuta, Bogotá, B/ventura, Cali, Urabá Vig P.Semestre 2015</t>
  </si>
  <si>
    <t xml:space="preserve">19 04 002 </t>
  </si>
  <si>
    <r>
      <rPr>
        <b/>
        <sz val="12"/>
        <rFont val="Arial"/>
        <family val="2"/>
      </rPr>
      <t>Hallazgo No,23: Trámite Manual (Bogotá)</t>
    </r>
    <r>
      <rPr>
        <sz val="12"/>
        <rFont val="Arial"/>
        <family val="2"/>
      </rPr>
      <t xml:space="preserve"> Los documentos relacionados con las actividades inherentes al proceso de trámite manual e incluidos en el procedimiento mencionado, tales como el Manual de usuario registro bitácora, el Manual de usuario servicio informático electrónico aduanero y el Control registro de levantes manuales no han sido adoptados oficialmente mediante un acto administrativo. Lo anterior debido a la inoportunidad en la actualización de los procesos. El desarrollo de las actividades relacionadas con los documentos señalados sin el orden establecido y formalmente adoptado genera el incumplimiento de los lineamientos operacionales que puedan facilitar la gestión y caracterización de los procesos. </t>
    </r>
  </si>
  <si>
    <t xml:space="preserve">El desarrollo de las actividades relacionadas con los documentos señalados sin el orden establecido y formalmente adoptado. </t>
  </si>
  <si>
    <t xml:space="preserve">Actualización del procedimiento PR-OA-184 "Autorización para trámite manual de importación </t>
  </si>
  <si>
    <t xml:space="preserve">Actualizar el procedimientos PR-OA-184 "Autorización para trámite manual de importación </t>
  </si>
  <si>
    <t>documentos actualizados</t>
  </si>
  <si>
    <r>
      <rPr>
        <b/>
        <sz val="12"/>
        <rFont val="Arial"/>
        <family val="2"/>
      </rPr>
      <t>Hallazgo No. 32: Operatividad Modelos de Información trámites aduaneros importación</t>
    </r>
    <r>
      <rPr>
        <sz val="12"/>
        <rFont val="Arial"/>
        <family val="2"/>
      </rPr>
      <t xml:space="preserve">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r>
  </si>
  <si>
    <t>NC-POA
Coordinación de Dinamica de los Procesos 
Subdirección de Gestión de Comercio Exterior
REFORMULADO
30/09/2016</t>
  </si>
  <si>
    <t>2. Aplicar lo definido en el Procedimiento PR-SI-0002_CENTRO DE DESPACHO – SIE  por parte de la Subdirección de Gestión de Comercio Exterior, para la puesta en producción del Sistema de Información de Desaduanamiento.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</si>
  <si>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30/09/2016</t>
  </si>
  <si>
    <t xml:space="preserve">Ejecutar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t>
  </si>
  <si>
    <t>Ejecutar el Plan de Trabajo con las actividades   definidas para  la puesta en producción del Sistema de Información de  Desaduanamiento,  requerido por la Subdirección de Gestión de Comercio Exterior, en el Marco metodologíco del Subproceso "Construcción de Sistemas de Información" del Proceso "Servicios Informáticos"  y acorde con los siguientes Procedimientos :
 PR-SI-0151_Ejecución de Pruebas de los Sistemas de Información
 PR-SI-0152_Implantación de los Sistemas de Información</t>
  </si>
  <si>
    <t>NC-POA
Coordinación de Dinamica de los Procesos 
Subdirección de Gestión de Comercio Exterior
REFORMULADO
30/09/2016</t>
  </si>
  <si>
    <t>4. Aplicar lo definido en el Procedimiento PR-SI-0002_CENTRO DE DESPACHO – SIE  por parte de la Subdirección de Gestión de Comercio Exterior, para la puesta en producción del Sistema de Información de Transito Aduanero- Operaciones de Transporte.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</si>
  <si>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 xml:space="preserve">Ejecutar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t>
  </si>
  <si>
    <t>Ejecutar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PR-SI-0151_Ejecución de Pruebas de los Sistemas de Información
 PR-SI-0152_Implantación de los Sistemas de Información</t>
  </si>
  <si>
    <t>. Formato FT-SI-1851_Aceptación de Pruebas de funiconalidad   y salida  a producción aprobado y formalizado. 
. Acta de Comité de Gestión de Cambios  de Tecnología, aprobando la salida a  producción del sistema de Información de Transito Aduanero- Operaciones de Transporte.</t>
  </si>
  <si>
    <r>
      <rPr>
        <b/>
        <sz val="12"/>
        <rFont val="Arial"/>
        <family val="2"/>
      </rPr>
      <t>Hallazgo No. 29: Caracterización de los Procesos (Riesgos)</t>
    </r>
    <r>
      <rPr>
        <sz val="12"/>
        <rFont val="Arial"/>
        <family val="2"/>
      </rPr>
      <t xml:space="preserve">
El procedimiento del subproceso APREHENSIÓN Y DEFINICIÓN DE SITUACIÓN JURÍDICA DE MERCANCÍAS, de acuerdo con la caracterización descrita en el formato, PR-FL-0225, en el numeral 9, no figuran los riesgos inherentes a las actividades que hacen parte del mismo, por ende no se cuenta con las causas, efectos y acciones correctivas, Adicionalmente los que se tienen están basados en la Orden Administrativa 003 de 2010, que a la fecha no está vigente.
(…) situación que no permite controlar los eventos que puedan afectar negativamente los objetivos del proceso y por ende el cumplimiento de funciones misionales.
La Sala de Gestión de Riesgos de la DIAN - Nivel Central perfiló para la OIAN, seccional de aduanas de Bogotá durante el primer semestre 2015, cinco (5) guías para su reconocimiento (…) la No.307-87100646 fue perfilada posterior al informe de descargue e inconsistencias, razón por la cual quedó por fuera de competencia de esta división. Como se puede observar el nivel de perfilamiento es menos del 1% comparado con el total de 9.150 inclusiones forzosas realizadas por esta Dirección durante este periodo.
Efectuada la revisión a la muestra correspondiente al proceso de carga, se evidenció que el formato 1154 “Acta de Diligencia”, se encuentra en algunos casos, sin firma del funcionario responsable de la DIAN (…) sin firma de quien representa a la transportadora (…) y sin las dos firmas (…)
En prueba efectuada al área encargada de Trámites Manuales, se evidenció que cuando se autoriza en el! aplicativo SYGA una diligencia con varias declaraciones de importación, el sistema obliga a digitar nuevamente toda la información, incurriéndose en desgaste administrativo por la no integralidad dedos sistemas de información de la DIAN.
(…)
Las restricciones establecidas por la Subdirección de Gestión de Tecnología de Información y Telecomunicaciones respecto a la autorización para determinados roles informáticos, genera demora en el desarrollo de los procesos. Es el caso de: Consulta del RUT y de carga en Trámites Manuales; para el primer caso de trece (13) funcionarios asignados para resolver la aceptación de las declaraciones manuales, solo tres (3) tenían el rol y para el segundo caso sólo dos (2).
Respecto a la División de Gestión Control Carga, de 28 funcionarios asignados como reconocedores de carga, 16 tienen el rol relacionado con las funciones que deben realizar.
Para el caso de la División de Inspección Aduanera, de treinta funcionarios ninguno tiene rol de consulta para carga y Rut, para acceder a estos aplicativos lo deben hacer por medio de funcionarios de otras dependencias.
Se verificó que transcurren entre tres (3) meses o más para el traslado de una posible infracción aduanera de la División de Gestión Control Carga a la División de Gestión de Fiscalización Aduanera de la Secciona! de Aduanas de Bogotá, es el caso de las siguientes actas de hechos producto del reconocimiento de mercancía.
(…)
</t>
    </r>
  </si>
  <si>
    <t>NC-POA
Coordinación de Administración y Perfilamiento de Riesgos de la SGAO</t>
  </si>
  <si>
    <t xml:space="preserve">
NC-POA
Subdirección de Gestión de Comercio Exterior</t>
  </si>
  <si>
    <t>9 Aud Funcion Pagadora y Recaudadora Vig  2015</t>
  </si>
  <si>
    <r>
      <rPr>
        <b/>
        <sz val="12"/>
        <rFont val="Arial"/>
        <family val="2"/>
      </rPr>
      <t>Hallazgo No. 9  Prerrogativas UAP ( D)</t>
    </r>
    <r>
      <rPr>
        <sz val="12"/>
        <rFont val="Arial"/>
        <family val="2"/>
      </rPr>
      <t xml:space="preserve">
Al realizar el análisis, seguimiento y evaluación a los pagos realizados de manera extemporánea, por el 100% de los UAP a nivel Bogotá (553) para las vigencias 2012 y 2015, quienes incumplieron con esta obligación conforme a los términos establecidos en el Estatuto Aduanero, se evidenció que la DIAN no suspendió de manera provisional las prerrogativas, con el objeto de garantizar el pago de los tributos aduaneros y de las sanciones a que haya lugar, por el incumplimiento de las obligaciones y responsabilidades consagradas en el artículo 32  del Decreto 2685 de 1999 (...) 
(...) " Si bien es cierto en virtud del concepto 046 de 2006, emitido por la Oficina Jurídica de la DIAN, no es viable imponer la sanción contemplada en el Numeral 2.2 del artículo 486 del Decreto 2685 de 1999, también lo es, que el citado Decreto menciona adicionalmente, la obligación de suspender las prerrogativas otorgadas. Situación que en este caso, no se presentó (...). "
</t>
    </r>
  </si>
  <si>
    <t>Lo anterior, evidencia la omisión de la DIAN, al no aplicar el &lt;Inciso  modificado por el artículo 3 del Decreto 2557 de 2007, (...) así como lo dispuesto en el Concepto 046 de 2006, emitido por Dirección de Gestión Jurídica de la DIAN; lo cual denota falta de diligencia, eficacia e imparcialidad; igualmente debilidades en la gestión y seguimiento al cumplimiento de los deberes y obligaciones de los UAP consagradas en la normativa aduanera</t>
  </si>
  <si>
    <t>1. Solicitar a la Dirección de Gestión Juridica concepto sobre la normatividad aplicable por pago extemporaneo a los Usuarios Aduaneros Permanentes – UAP, ya que la inconsistencia se refiere a un asunto de interpretación normativa  y a que no existe claridad al interior de la DIAN sobre la dependencia competente de imponer las sanciones.</t>
  </si>
  <si>
    <t>NC-POA
Dirección de Gestión de Aduanas</t>
  </si>
  <si>
    <t>10 Aud Funcion Pagadora y Recaudadora Vig  2015</t>
  </si>
  <si>
    <r>
      <rPr>
        <b/>
        <sz val="12"/>
        <rFont val="Arial"/>
        <family val="2"/>
      </rPr>
      <t>Hallazgo No. 10  Gestión Documental</t>
    </r>
    <r>
      <rPr>
        <sz val="12"/>
        <rFont val="Arial"/>
        <family val="2"/>
      </rPr>
      <t xml:space="preserve">
Al revisar las 71 carpetas de Registros de Usuarios Aduaneros Permanentes UAP, los expedientes correspondientes a Silencios Administrativos y los expedientes de fiscalización aduanera producto del Registro y Control a Usuarios para los años 2013, 2014 y 2015, se evidenció que no cumplen lo establecido por el Archivo General de la Nación, referente a la gestión y organización de los mismos.
Adicionalmente, realizado el seguimiento a las acciones propuestas en el Plan de Mejoramiento, se estableció que éstas no son efectivas, por cuanto no apuntan directamente a la solución y mejora de los archivos, y por ende no han mitigado la causa de los hallazgos determinados por la CGR; debido a que, se limitan al cumplimiento de las actividades planteadas y no a las reglas y principios generales que regulan la función archivística de la DIAN. 
</t>
    </r>
  </si>
  <si>
    <t>Lo anterior, debido a la falta de control, seguimiento y acciones efectivas que garanticen el cumplimiento de las funciones y responsabilidades de los funcionarios que desarrollan actividades propias de la gestión y manejo documental; situación que afecta el proceso de evaluación al no permite realizar un seguimiento rápido y expedito de la información. Razón por la cual será remitido al Archivo General de la Nación para lo de su competencia.</t>
  </si>
  <si>
    <t xml:space="preserve">1. Ejecución de la gestión y organización del archivo iniciando con el registro de Usuarios Aduaneros Permanentes UAP
</t>
  </si>
  <si>
    <t>1. Matriz en excel con el inventario de las carpetas que hacen parte de los expedientes de Usuarios Aduaneros Permanentes en estado vigente.</t>
  </si>
  <si>
    <t>Matriz en excel con el inventario de las carpetas que hacen parte de los expedientes de Usuarios Aduaneros Permanentes en estado vigente.</t>
  </si>
  <si>
    <t>NC-POA
Subdirección de Registro Aduanero
Coordinación de Secretaría de la SGRA</t>
  </si>
  <si>
    <t xml:space="preserve">2. Revisión de las carpetas que hacen parte de los expedientes del anterior inventario, verificando que se encuentren cumpliendo con las normas de archivo vigentes.  </t>
  </si>
  <si>
    <t>Matriz en excel con el inventario de las carpetas que hacen parte de los expedientes de Usuarios Aduaneros Permanentes en estado vigente con la relación de los datos de la carpeta correspondiente,  indicando que fue revisada y se encuentra acorde a las normas de archivo</t>
  </si>
  <si>
    <t xml:space="preserve">3. Intervención de las carpetas que hacen parte de los expedientes del anterior inventario, las cuales presentan inconsistencias con las normas de archivo y generación de un informe bimestral.  </t>
  </si>
  <si>
    <t>1. Matriz en excel con el inventario de las carpetas que hacen parte de los expedientes de Usuarios Aduaneros Permanentes en estado vigente con la relación de los datos de la carpeta correspondiente,  indicando que fue revisada y se encuentra acorde a las normas de archivo</t>
  </si>
  <si>
    <t xml:space="preserve">2. Informe de resultados
</t>
  </si>
  <si>
    <r>
      <rPr>
        <b/>
        <sz val="12"/>
        <rFont val="Arial"/>
        <family val="2"/>
      </rPr>
      <t>Hallazgo No. 13  Control de operaciones aduaneras</t>
    </r>
    <r>
      <rPr>
        <sz val="12"/>
        <rFont val="Arial"/>
        <family val="2"/>
      </rPr>
      <t xml:space="preserve">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r>
  </si>
  <si>
    <t>2. Aplicar lo definido en el Procedimiento PR-SI-0002_CENTRO DE DESPACHO – SIE  por parte de la Subdirección de Gestión de Comercio Exterior, para la puesta en producción del Sistema de Información de Transito Aduanero- Operaciones de Transporte.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</si>
  <si>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NC-POA
Subdirección de Gestión de Tecnología de Información y Telecomunicaciones/
Coordinación para el Apoyo a los Sistemas de Información/
Coordinación de la Dinámica de los Procesos/ 
Subdirección de Gestión de Comercio Exterior/
Gerente DIAN del  Proyecto Desaduanamiento/
REFORMULADO
30/09/2016</t>
  </si>
  <si>
    <t xml:space="preserve">Ejecutar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t>
  </si>
  <si>
    <t>Ejecutar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18. PR-SI-0151_Ejecución de Pruebas de los Sistemas de Información
19. PR-SI-0152_Implantación de los Sistemas de Información</t>
  </si>
  <si>
    <t>3.  Ejecutar el cronograma de definición funcional de los sistema de información para la operación aduanera que se deban ajustar o desarrollar en el marco del Decreto 390 de 2016, específicamente para el desaduanamiento de mercancías.</t>
  </si>
  <si>
    <t>4. Aplicar lo definido en el Procedimiento PR-SI-0002_CENTRO DE DESPACHO – SIE  por parte de la Subdirección de Gestión de Comercio Exterior, para la puesta en producción del Sistema de Información de Desaduanamiento.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</si>
  <si>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5.. Ejecutar el cronograma de definición funcional de los sistema de información para la operación aduanera que se deban ajustar o desarrollar en el marco del Decreto 390 de 2016, específicamente para el sistema de gestor de pagos.</t>
  </si>
  <si>
    <t>6.Aplicar lo definido en el Procedimiento PR-SI-0002_CENTRO DE DESPACHO – SIE  por parte de la Subdirección de Gestión de Comercio Exterior, para la puesta en producción del Sistema de Información  de gestor de pagos.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</si>
  <si>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 xml:space="preserve">Ejecutar el Plan de Trabajo con las actividades   definidas para  la puesta en producción del Sistema de Información de gestor de pagos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t>
  </si>
  <si>
    <t>Ejecutar el Plan de Trabajo con las actividades   definidas para  la puesta en producción del Sistema de Información  de gestor de pagos  requerido por la Subdirección de Gestión de Comercio Exterior, en el Marco metodologíco del Subproceso "Construcción de Sistemas de Información" del Proceso "Servicios Informáticos"  y acorde con los siguientes Procedimientos :
18. PR-SI-0151_Ejecución de Pruebas de los Sistemas de Información
19. PR-SI-0152_Implantación de los Sistemas de Información</t>
  </si>
  <si>
    <t>. Formato FT-SI-1851_Aceptación de Pruebas de funiconalidad   y salida  a producción aprobado y formalizado. 
. Acta de Comité de Gestión de Cambios  de Tecnología, aprobando la salida a  producción del sistema de Información de gestor de pagos.</t>
  </si>
  <si>
    <t>NC-POA
Dirección Seccional de Impuestos y Aduanas de Bucaramanga</t>
  </si>
  <si>
    <t xml:space="preserve">NC-POA
Subdirección de Gestión de Comercio Exterior
</t>
  </si>
  <si>
    <r>
      <t xml:space="preserve">Actualizar de los procedimientos PR-OA- 0178 " AUTORIZACIÓN DE TRÁNSITO ADUANERO NACIONAL" y PR-OA-0179 </t>
    </r>
    <r>
      <rPr>
        <b/>
        <sz val="12"/>
        <rFont val="Arial"/>
        <family val="2"/>
      </rPr>
      <t>"</t>
    </r>
    <r>
      <rPr>
        <sz val="12"/>
        <rFont val="Arial"/>
        <family val="2"/>
      </rPr>
      <t xml:space="preserve"> FINALIZACIÓN DE TRÁNSITO ADUANERO NACIONAL", con el propósito de definir los controles necesarios y estandarizar los cuadros y matrices que se utilizan en el mismo. </t>
    </r>
  </si>
  <si>
    <r>
      <t xml:space="preserve">NC-POA
Subdirección de Gestión de Comercio Exterior
</t>
    </r>
    <r>
      <rPr>
        <b/>
        <sz val="12"/>
        <color rgb="FFFF0000"/>
        <rFont val="Arial"/>
        <family val="2"/>
      </rPr>
      <t xml:space="preserve">
</t>
    </r>
  </si>
  <si>
    <t>16 Aud Funcion Pagadora y Recaudadora Vig  2015</t>
  </si>
  <si>
    <r>
      <rPr>
        <b/>
        <sz val="12"/>
        <rFont val="Arial"/>
        <family val="2"/>
      </rPr>
      <t>Hallazgo No. 16  Reconocimiento de Carga</t>
    </r>
    <r>
      <rPr>
        <sz val="12"/>
        <rFont val="Arial"/>
        <family val="2"/>
      </rPr>
      <t xml:space="preserve">
En el análisis efectuado a los procesos de Reconocimiento de Carga, realizado en el Grupo Interno de trabajo (GIT) control Carga y Tránsitos, se detectó que existen fallas en el sistema informático aduanero, el cual no permite que se evidencie el formato 10173, direccionado por el Nivel Central, donde se determina la Inclusión para Selectividad dentro del Muisca; no permite al usuario interno tener un oportuno conocimiento y acceso a la información aduanera, con respecto a este proceso en el cual requiere de su responsabilidad, esto debido a la falta de seguimiento y control, a la efectividad de los sistemas, que impide la agilidad de la operación aduanera. 
</t>
    </r>
  </si>
  <si>
    <t>Lo anterior incumple lo establecido en el procedimiento operación aduanera, con respecto al ingreso y verificación de mercancía, código PR–OA-0177, que establece el formulario 10173 Inclusión para Selectividad dentro de Muisca, y el inciso tercero del artículos 5 del Decreto 2685 de diciembre 28 de 1999, que señala: “Para el desarrollo y facilitación de dichas operaciones a través del sistema informático aduanero, la Dirección de Impuestos y Aduanas Nacionales expedirá normas y establecerá los parámetros técnicos y procedimientos que regulen la emisión, transferencia, uso y control de la información relacionados con tales operaciones. La información del sistema informático aduanero deberá estar soportada por medios documentales, magnéticos o electrónicos, y se reconocerá legítima, salvo prueba en contrario”.</t>
  </si>
  <si>
    <t>Informar a las Direcciónes Seccionales sobre el ajuste a los SIEs en lo que tiene que ver con el Formato 10173</t>
  </si>
  <si>
    <t>Enviar comunicación a las direcciones seccionales informando sobre el ajuste a los SIEs en lo que tiene que ver con el Formato 10173</t>
  </si>
  <si>
    <r>
      <rPr>
        <b/>
        <sz val="10"/>
        <color theme="1"/>
        <rFont val="Arial"/>
        <family val="2"/>
      </rPr>
      <t xml:space="preserve">Hallazgo No.1 Ascensor y Montacargas </t>
    </r>
    <r>
      <rPr>
        <sz val="10"/>
        <color theme="1"/>
        <rFont val="Arial"/>
        <family val="2"/>
      </rPr>
      <t xml:space="preserve">
(…) los estudios y diseños elaborados en 2015, evidencian cambios en las características, necesidades y requisitos de los. equipos, lo cual limita dar uso al ascensor y montacargas que hoy se encuentran almacenados, hechos que a su vez impiden obtener los beneficios esperados de la inversión realizada para su adquisición, y su contribución al cumplimiento de los fines y misión de la entidad, especialmente en lo referente al Laboratorio Nacional de Aduanas.
</t>
    </r>
  </si>
  <si>
    <t>NC-POA
SGR Físicos y SG Técnica Aduanera</t>
  </si>
  <si>
    <t>NC-POA
Subdirección de Gestión de Recursos Físcos - Coordinación de Infraestructura.</t>
  </si>
  <si>
    <t>Evaluar la utilización de los equipos existentes en una edificación alterna al laboratorio, en el evento que ningún oferente de la licitación pública LP-NC-005 de 2016 ofrezca como factor de calidad, la instalación de los equipos en el Laboratorio de Aduanas.</t>
  </si>
  <si>
    <t>Realizar un estudio técnico para efectos de valorar las edificaciones de la Entidad que requieran de la instalación de los equipos, a fin de seleccionar las alternativas viables.</t>
  </si>
  <si>
    <t>un estudio técnico</t>
  </si>
  <si>
    <t>Solicitar un concepto al fabricante de los equipos sobre la viabilidad técnica de realizar la instalación de los mismos en los inmuebles identficados por la Entidad.</t>
  </si>
  <si>
    <t>un concepto técnico</t>
  </si>
  <si>
    <t>Realizar el estudio técnico para la instalación de los equipos electromecánicos, definiendo cronograma de obra, requisitos previos (licencias, permisos), y costeo.</t>
  </si>
  <si>
    <t>Un estudio técnico</t>
  </si>
  <si>
    <r>
      <rPr>
        <b/>
        <sz val="10"/>
        <color theme="1"/>
        <rFont val="Arial"/>
        <family val="2"/>
      </rPr>
      <t>Hallazgo No.2 Presupuesto Laboratorio Aduanas Bogotá</t>
    </r>
    <r>
      <rPr>
        <sz val="10"/>
        <color theme="1"/>
        <rFont val="Arial"/>
        <family val="2"/>
      </rPr>
      <t xml:space="preserve">
Al realizar el seguimiento al proyecto de Inversión desde su inicio en 2004 hasta el 30 de junio de 2016, se determinó que se han asignado recursos al proyecto por valor de $38.024.852.156, de los cuales se comprometieron y a su vez se pagaron $21.241.737.269 que corresponde a un 55.86% de lo asignado (…) 
(…) para las vigencias 2009 y 2013, la DIAN no realizó las gestiones necesarias y pertinentes para dar uso a los recursos apropiados (…) se presentaron pérdidas de apropiación por $10.060.7millones y $5.926.9 millones (…)
(…) el seguimiento a la ejecución presupuesta! de los recursos asignados al proyecto, se encontró que la DIAN,  (…)adquirió instrumental analítico y/o equipos de laboratorio durante los años 2006, 2007 y 2008, por valor de $10.215.9 millones. Los mismos han sido instalados en los laboratorios satélite en las ciudades de Medellín, Barranquilla, Cartagena, Buenaventura, Cali y en el laboratorio que venía operando en la ciudad de Bogotá; cuando los recursos estaban destinados a la dotación del laboratorio en construcción, como se registró en la ficha EBl del DNP: “
</t>
    </r>
  </si>
  <si>
    <t>Solicitar el aplazamiento o liberación de los recursos presupuestales no comprometidos en el proceso de Licitación Pública NC-005 de 2016 por parte de las Subdirecciones de Gestión Técnica Aduanera y Recursos Físicos, sea por menor valor de adjudicación, o por declaratoria desierta del proceso, sólo en el caso que esto proceda. Por parte de la Subdirección de Gestión de Recursos Financieros gestionar ante el MHCP la reducción o redistribución de los recursos declarados como sobrantes</t>
  </si>
  <si>
    <t>Un oficio solicitud de aplazamiento</t>
  </si>
  <si>
    <t>NC-POA
Subdirecciones de Gestión de Técnica Aduanera, Recursos Físicos y Financieros</t>
  </si>
  <si>
    <t>NC-POA Subdirección de Gestión de Recursos Físcos - Coordinación de Infraestructura.
Subdirección de Gestión de Técnica Aduanera - Coordinación de Servicios de Laboratorio.</t>
  </si>
  <si>
    <t>Trasladar los equipos comprados de 2006 a 2008 para el laboratorio de Bogotá (Nivel Central) a las nuevas instalaciones una vez se acabe de construir el nuevo laboratorio.</t>
  </si>
  <si>
    <t>Registrar oportunamente en el sistema SIP los avances de los indicadores del proyecto. Adicionalmente continuar la documentación de toda la gestión del proyecto en carpetas  físicas que pemitan registrar el historial del mismo.</t>
  </si>
  <si>
    <t>Cronograma de actividades</t>
  </si>
  <si>
    <t>NC-POA
Subdirección de Gestión Técnica Aduanera</t>
  </si>
  <si>
    <t>NC-POA
Dirección de Gestión Organizacional- Subdirección de Gestión de Análisis Operacional, Dirección de Gestión de Administración Económica-Subdirección de Gestión de Recursos Financieros</t>
  </si>
  <si>
    <r>
      <rPr>
        <b/>
        <sz val="10"/>
        <color theme="1"/>
        <rFont val="Arial"/>
        <family val="2"/>
      </rPr>
      <t>Hallazgo No.5 Análisis de muestras de Laboratorio</t>
    </r>
    <r>
      <rPr>
        <sz val="10"/>
        <color theme="1"/>
        <rFont val="Arial"/>
        <family val="2"/>
      </rPr>
      <t xml:space="preserve">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r>
  </si>
  <si>
    <t>Cada cuatro meses evaluar los avances y  las dificultades en los procedimientos de toma de muestra, estableciendo acciones que pemitan mejorar los procedimientos. (abril, agosto y diciembre de 2017)</t>
  </si>
  <si>
    <t>NC-POA
Subdirección de Gestión Técnica Aduanera, Subdirección de Gestión de Comercio Exterior-Coordinación del Servicio del Laboratorio</t>
  </si>
  <si>
    <t>NC-POA
Subdirección de Gestión Técnica Aduanera.</t>
  </si>
  <si>
    <t>Implementar el Sistema Informático Electrónico del laboratorio en su primera fase</t>
  </si>
  <si>
    <t xml:space="preserve">Implementar la funcionalidad del Sistema Informático Electrónico desde la toma de la muestra hasta al emisión del resultado. </t>
  </si>
  <si>
    <t>Implementación del SIE del laboratorio con informe de avances trimestralmente (abril, junio, septiembre y diciembre de 2017)</t>
  </si>
  <si>
    <t>NC-POA
Dirección de Gestión de Aduanas-Subdirección de Gestión Técnica Aduanera</t>
  </si>
  <si>
    <t>INFORME PRESENTADO A LA CONTRALORIA GENERAL DE LA REPUBLICA</t>
  </si>
  <si>
    <t>SUSCRIPCIÓN PLAN DE MEJORAMIENTO</t>
  </si>
  <si>
    <t>FORMULARIO No. 14.1</t>
  </si>
  <si>
    <t>Entidad:  U.A.E. DIRECCION DE IMPUESTOS Y ADUANAS NACIONALES DIAN - Nivel Central</t>
  </si>
  <si>
    <t>Representante Legal: SANTIAGO ROJAS ARROYO</t>
  </si>
  <si>
    <t>NIT: 800197268-4</t>
  </si>
  <si>
    <t>Períodos fiscales que cubre: VIGENCIA  2012-2013</t>
  </si>
  <si>
    <t>Modalidad de Auditoría: Auditoria Regular</t>
  </si>
  <si>
    <t>Fecha de Suscripción:</t>
  </si>
  <si>
    <t>Fecha de Evaluación:</t>
  </si>
  <si>
    <t>Entidad  AUDITORA</t>
  </si>
  <si>
    <t xml:space="preserve">Plazo en semanas de la Actividad </t>
  </si>
  <si>
    <t>Area Responsable</t>
  </si>
  <si>
    <t>% Avance</t>
  </si>
  <si>
    <t>CUMPLIDA?</t>
  </si>
  <si>
    <t>CAPITULO I - PROCESOS DE APOYO</t>
  </si>
  <si>
    <t>PROCESO RECURSOS FÍSICOS</t>
  </si>
  <si>
    <t>2 Aud vig 2012 Función pagadora y vig 2013 contable</t>
  </si>
  <si>
    <t xml:space="preserve">14 01 003 </t>
  </si>
  <si>
    <t>Hallazgo N° 2: Estudios Previos:
Debilidades en los estudios previos, tales como:
• Análisis incompleto de las necesidades de la entidad que justifican la adición y/o prórroga de un contrato (faltó determinar el número de equipos y las dependencias en que se requerían).
• No establecer si el contrato está cobijado por un Acuerdo Internacional o un Tratado de Libre Comercio.
• Faltan estudios de precios de mercado para determinar el valor estimado del contrato.
• Faltan análisis que sustenten la exigencia de las garantías que deben amparar el contrato.
Estas situaciones se evidenciaron en los contratos:
• Contrato 100207220-289-0-2012 del 28 de diciembre de 2012. 
• Contrato 100215312-213-0-2012 del 06 de noviembre de 2012.
• Contrato 100215311-026-033 del 14 de marzo de 2010. 
.</t>
  </si>
  <si>
    <t xml:space="preserve">• Deficiente estructuración y planificación de los estudios previos.
• Falta control del cumplimiento de los requisitos mínimos que deben contener los estudios previos. 
</t>
  </si>
  <si>
    <t>Revisión y actualización del procedimiento relacionado con los estudios previos  de conformidad con las normas vigentes y revisión y socialización de los formatos de Estudios Previos y demás documentos soportes de la contratación</t>
  </si>
  <si>
    <t>1. Revisar, Actualizar y Adoptar el Procedimiento relacionado con los estudios previos  y sus formatos asociados.</t>
  </si>
  <si>
    <t xml:space="preserve">Procedimiento  de estudios previos y Formatos Actualizados.
</t>
  </si>
  <si>
    <t>NC-PRFI Subdirección de Gestión de Recursos Físicos - Coordinación de Contratos</t>
  </si>
  <si>
    <t>Sensibilización para promover el autocontrol, en los funcionarios que proyectan, revisan, aprueban y expiden los estudios previos</t>
  </si>
  <si>
    <t>Programación y ejecución mensual  de  talleres  de sensibilización para promover el autocontrol</t>
  </si>
  <si>
    <t>Taller de sensibilización para promover el autocontrol.</t>
  </si>
  <si>
    <t>Capacitación en elaboración de estudios previos, para  los funcionarios que proyectan, revisan, aprueban y expiden los estudios previos</t>
  </si>
  <si>
    <t>Programación y ejecución de jornadas mensuales  de capacitación en procesos de selección</t>
  </si>
  <si>
    <t>Capacitación en procesos de selección.</t>
  </si>
  <si>
    <t>3 Aud vig 2012 Función pagadora y vig 2013 contable</t>
  </si>
  <si>
    <t>14 01 007</t>
  </si>
  <si>
    <t xml:space="preserve">Hallazgo N° 3: Contenido Pliego de Condiciones:
El pliego de condiciones no indica con precisión la forma de pago del respectivo contrato.
Esta situación se evidenció en el contrato 100209225-235-0-2012 del 26 de noviembre de 2012. 
</t>
  </si>
  <si>
    <t xml:space="preserve">• Desconocimiento sobre los requisitos mínimos que deben contener los pliegos de condiciones.
• Falta control del cumplimiento de los requisitos mínimos que deben contener pliegos de condiciones.
</t>
  </si>
  <si>
    <t>Revisión y actualización del procedimiento de contratación estatal en lo relacionado con  la normatividad vigente que aplique a los pliegos de condiciones  y revisión y socialización de los formatos de pliego de condicioens y demás documentos soportes.</t>
  </si>
  <si>
    <t>1. Revisar, Actualizar y Adoptar el Procedimiento de Contratación Estatal y sus formatos asociados.</t>
  </si>
  <si>
    <t xml:space="preserve">Procedimiento y Formatos Actualizados de los pliegos de condiciones.
</t>
  </si>
  <si>
    <t>Sensibilización para promover el autocontrol, en los funcionarios que proyectan, revisan, aprueban y expiden pliegos de condiciones</t>
  </si>
  <si>
    <t>Programación y ejecución de talleres mensuales de sensibilización para promover el autocontrol</t>
  </si>
  <si>
    <t>Capacitación en elaboración de pliegos de condiciones, para  los funcionarios que proyectan, revisan, aprueban y expiden los pliego de condiciones</t>
  </si>
  <si>
    <t>Programación y ejecución de jornadas de capacitación mensuales en procesos de selección</t>
  </si>
  <si>
    <t>4 Aud vig 2012 Función pagadora y vig 2013 contable</t>
  </si>
  <si>
    <t>14 01 008</t>
  </si>
  <si>
    <t xml:space="preserve">
Hallazgo N° 4. Publicidad en el SECOP
Falta de publicación de algunos documentos contractuales en el SECOP.
Estas situaciones se evidenciaron en los contratos:
- 100207220-289-0-2012del 28 de diciembre de 2012
- 100207220-072-0-2012del 22 de mayo de 2012. 
- 100207220-072-0-2012 del 22 de mayo de 2012. 
</t>
  </si>
  <si>
    <t xml:space="preserve">• Desconocimiento sobre la normatividad contractual.
• Falta de controles en el proceso
</t>
  </si>
  <si>
    <t xml:space="preserve">Sensibilización para promover autocontrol, en los funcionarios que tienen la función de efectuar las publicaciones en el SECOP.  </t>
  </si>
  <si>
    <t>Programación y ejecución de taller  de sensibilización para promover el autocontrol</t>
  </si>
  <si>
    <t>Taller de sensibilización .</t>
  </si>
  <si>
    <t>Dictar lineamientos al nivel seccional sobre la obligatoriedad de la publicación de los documentos contractuales en el SECOP y su oportuna remisión al nivel central  para su publicación</t>
  </si>
  <si>
    <t>Elaboración y socializacion del memorando</t>
  </si>
  <si>
    <t xml:space="preserve">Capacitación en principios de la contratación estatal,  para  los funcionarios que tienen la función de efectuar las publicaciones en el SECOP.  </t>
  </si>
  <si>
    <t xml:space="preserve">Programación y ejecución de jornadas de capacitación en principios de la contratación estatal, especialmente, publicidad y transparencia, para quienes publican en el SECOP.  </t>
  </si>
  <si>
    <t xml:space="preserve">Capacitación </t>
  </si>
  <si>
    <t>5 Aud vig 2012 Función pagadora y vig 2013 contable</t>
  </si>
  <si>
    <t>14 01 005</t>
  </si>
  <si>
    <t xml:space="preserve">
Hallazgo N° 5 Objetividad y libre concurrencia en el proceso de selección de proveedores.
Limitación en la participación y no garantía del principio de libre concurrencia en la selección de proveedores
Esta situación se evidenció en el contrato 100207220-289-0-2012 del 28 de diciembre de 2012.
</t>
  </si>
  <si>
    <t>• Desconocimiento sobre la normatividad y jurisprudencia contractual.</t>
  </si>
  <si>
    <t>Solicitar, analizar, evaluar y difundir el Concepto y/o Pronunciamiento Oficial  de la Agencia  Colombia Compra Eficiente en aras de dilucidar si este tipo de parámetros técnicos exigidos por varias entidades del Estado en procesos de contratación de tecnología pueden seguir siendo utilizados por las entidades del Estado.</t>
  </si>
  <si>
    <t xml:space="preserve">Solicitud de Concepto Oficial a Colombia Compra Eficiente.              </t>
  </si>
  <si>
    <t xml:space="preserve">Solicitud de Concepto                </t>
  </si>
  <si>
    <t xml:space="preserve">Analizar el documento.                  </t>
  </si>
  <si>
    <t>Analisis y/o evaluación</t>
  </si>
  <si>
    <t>Socializar entre los funcionarios que elaboran estudios previos y los que estructuran los pliegos el resultado</t>
  </si>
  <si>
    <t>Socialización</t>
  </si>
  <si>
    <t>Capacitación en elaboración de estudios previos, y pliego de condiciones para  los funcionarios que los proyectan, revisan, aprueban y expiden (determinación de requisitos de verificación)</t>
  </si>
  <si>
    <t>Programación y ejecución de jornadas mensuales de capacitación en estructuración de estudios previos y  pliego de condiciones - determinación de requisitos de verificación</t>
  </si>
  <si>
    <t>Capacitación en estructuración de estudios previos   y pliego de condiciones</t>
  </si>
  <si>
    <t>6 Aud vig 2012 Función pagadora y vig 2013 contable</t>
  </si>
  <si>
    <t>14 04 003</t>
  </si>
  <si>
    <t xml:space="preserve">Hallazgo N° 6: Extensión de Pólizas
Falta de ampliación del término de amparo de pólizas contractuales
Estas situaciones se evidenciaron en los contratos:
- 100215312-213-0-2012 del 06 de noviembre de 2012.
- 100207220-072-0-2012 del 22 de mayo de 2012.
</t>
  </si>
  <si>
    <t xml:space="preserve">
• Falta de control de la legalización de los contratos y sus modificaciones.
</t>
  </si>
  <si>
    <t>Revisión y actualización del procedimiento de contratación estatal en lo relacionado con aprobación de polizas (vigencias y suficiencia)  de conformidad con las normas vigentes y revisión y socialización del procedimiento</t>
  </si>
  <si>
    <t>1. Revisar, Actualizar y Adoptar el Procedimiento de Contratación Estatal y sus formatos en lo relacionado con la aprobación de polizas</t>
  </si>
  <si>
    <t xml:space="preserve">Procedimiento actualizado.
</t>
  </si>
  <si>
    <t>Sensibilización para promover autocontrol, en los funcionarios que participan en la etapa de legalización de los contratos</t>
  </si>
  <si>
    <t xml:space="preserve">Programación y ejecución de talleres de sensibilización  para promover el autocontrol, en los funcionarios que participan en la etapa de legalización de los contratos </t>
  </si>
  <si>
    <t>Taller de sensibilización (autocontrol)</t>
  </si>
  <si>
    <t>Capacitación en contratación estatal "Requisitos de ejecución del contrato", para  los funcionarios que participan en la etapa de legalización de los contratos</t>
  </si>
  <si>
    <t xml:space="preserve">Programación y ejecución de jornadas de capacitación en "Requisitos de ejecución del contrato", para los funcionarios que participan en la etapa de legalización de los contratos. </t>
  </si>
  <si>
    <t xml:space="preserve">Capacitación en "Requisitos de ejecución del contrato" </t>
  </si>
  <si>
    <t>Revisión y actualización del procedimiento de contratación estatal y del Procedimiento de Supervisión y/o Interventoría de conformidad con las normas vigentes y revisión y socialización de los formatos de Estudios Previos, pliegos de condiciones y demás documentos soportes de la contratación</t>
  </si>
  <si>
    <t>Revisar, Actualizar y Adoptar el Procedimiento de Contratación Estatal y el Procedimiento de Supervisión y/o Interventoria y sus formatos asociados.</t>
  </si>
  <si>
    <t xml:space="preserve">Procedimiento y Formatos Actualizados.
</t>
  </si>
  <si>
    <t>Sensibilización para promover autocontrol, en los supervisores de los contratos</t>
  </si>
  <si>
    <t xml:space="preserve">Programación y ejecución de taller de sensibilización  para promover el autocontrol, en los funcionarios que participan en la etapa de ejecución  de los contratos (supervisores) </t>
  </si>
  <si>
    <t>Capacitación en "Responsabilidad de los Interventores y Supervisores en la Contratación Estatal", para  los funcionarios que ejercen la supervisión de los contratos estatales</t>
  </si>
  <si>
    <t>Programación y ejecución de jornadas de capacitación en "Responsabilidad de los Interventores y Supervisores en la Contratación Estatal", para  los funcionarios que ejercen la supervisión de los contratos estatales</t>
  </si>
  <si>
    <t>Capacitación en "Responsabilidad de los Interventores y Supervisores en la Contratación Estatal".</t>
  </si>
  <si>
    <t>8 Aud vig 2012 Función pagadora y vig 2013 contable</t>
  </si>
  <si>
    <t>14 02 003</t>
  </si>
  <si>
    <t xml:space="preserve">
Hallazgo N° 8: Acto administrativo de la justificación de la contratación de directa
Falta el acto administrativo de justificación de la contratación de directa en algunos convenios celebrados.
Estas situaciones se evidenciaron en los convenios:
- Convenio derivado N° 001 de 2012 del convenio marco de cooperación No. 00321 de 2011 celebrado entre el SENA y la DIAN. 
- Convenio derivado N° 002 de 2013 del convenio marco de cooperación No.00321 de 2011 celebrado entre el SENA y la DIAN.
</t>
  </si>
  <si>
    <t>• Falta de control en la etapa previa a la celebración de convenios.</t>
  </si>
  <si>
    <t>Revisión y actualización del procedimiento de contratación directa  de conformidad con las normas vigentes y revisión y socialización de los formatos  y demás documentos soportes de la contratación</t>
  </si>
  <si>
    <t>Revisar, actualizar y adoptar el Procedimiento de Contratación Directa  y sus formatos asociados.</t>
  </si>
  <si>
    <t xml:space="preserve">Procedimiento  de contratación Directa y formatos actualizados.
</t>
  </si>
  <si>
    <t>Revisión de lista de chequeo de  cumpliminto de requisitos legales por proceso de selección</t>
  </si>
  <si>
    <t>Verificar  mensualmente que cada una de las listas de chequeo actuales  incluyan la totalidad de requisitos legales que deben cumplir los procesos de selección</t>
  </si>
  <si>
    <t>Listas de chequeo actualizadas por proceso de selección</t>
  </si>
  <si>
    <t>9 Aud vig 2012 Función pagadora y vig 2013 contable</t>
  </si>
  <si>
    <t xml:space="preserve">Hallazgo N° 9: Póliza de responsabilidad civil extracontractual
El contratista no constituyó la póliza de responsabilidad civil extracontractual con las especificaciones pactadas en el contrato.
Esta situación se evidenció en el contrato de arrendamiento de bien inmueble N° 100215311-097-0-2012 del 7 de junio de 2012.
</t>
  </si>
  <si>
    <t>• Control ineficaz al momento de aprobar las pólizas que amparan los contratos.</t>
  </si>
  <si>
    <t>Revisión y actualización del procedimiento de contratación estatal de conformidad con las normas vigentes y revisión y socialización de los formatos de Estudios Previos, pliegos de condiciones y demás documentos soportes de la contratación</t>
  </si>
  <si>
    <t>Revisar, actualizar y adoptar el Procedimiento de Contratación Estatal y sus formatos asociados.</t>
  </si>
  <si>
    <t xml:space="preserve">Taller de sensibilización (autocontrol) </t>
  </si>
  <si>
    <t>Capacitación en "Requisitos de ejecución del contrato"</t>
  </si>
  <si>
    <t>10 Aud vig 2012 Función pagadora y vig 2013 contable</t>
  </si>
  <si>
    <t>14 02 007</t>
  </si>
  <si>
    <t xml:space="preserve">Hallazgo No. 10 Contratos de Mínima Cuantía
Debilidades en el procedimiento de contratación de mínima cuantía, tales como:
• No elaborar la comunicación de aceptación de la oferta.
• No publicar en el SECOP la comunicación de aceptación de la oferta.
• Desconocer que la aceptación de la oferta, junto con la oferta, constituyen el contrato celebrado.
• Suscribir contratos por valor superior a la propuesta presentada.
Estas situaciones se evidenciaron en los contratos:
- 100215312-033-0-2012 del 7 de febrero de 2012
- 100215312-242-0-2012 del 30 de noviembre de 2012
- 103201235-076-0-2012 del 25 de mayo de 2012
- 103201235-155-0-2012 del 31 de agosto de 2012
- 100220357-183-0-2012 del 26 de septiembre de 2012
- 1-87-201-235-001 del 17 de febrero de 2012
- CMC-015-017-2012 del 19 de octubre de 2012
- 1-90-027-2012 del 31 de agosto de 2012
</t>
  </si>
  <si>
    <t>• Desconocimiento de la normatividad contractual para la contratación de mínima cuantía.</t>
  </si>
  <si>
    <t>Revisión y actualización del procedimiento y formatos  de los contratos de mínima cuantía de conformidad con las normas vigentes.</t>
  </si>
  <si>
    <t>Revisar, actualizar y adoptar el Procedimiento de Contratación de Mínima Cuantía  y sus formatos asociados.</t>
  </si>
  <si>
    <t xml:space="preserve">Implementación del formato del documento de Aceptación de la Oferta, que se publica adjunto a la Invitación pública en la contratación de Mínima Cuantía </t>
  </si>
  <si>
    <t>Implementación del formato de Aceptación de la Oferta con la revisión de todos los requisitos de ley.</t>
  </si>
  <si>
    <t>12 Aud vig 2012 Función pagadora y vig 2013 contable</t>
  </si>
  <si>
    <t xml:space="preserve">
Hallazgo N° 12: Proceso de selección y destinación de recursos del contrato de servicio de agencia o central de medios
Elusión del proceso de selección del contratista y aplicación oficial diferente de los recursos destinados para el cumplimiento de un objeto contractual.
Esta situación se evidenció en el contrato 100202205-124-0-2013 del 8 de mayo de 2013.
</t>
  </si>
  <si>
    <t>• Falta de control para la ejecución de los recursos</t>
  </si>
  <si>
    <t>Revisar, actualizar y adoptar el Procedimiento de Contratación Estatal y el Procedimiento de Supervisión y/o Interventoria y sus formatos asociados.</t>
  </si>
  <si>
    <t xml:space="preserve">Procedimiento y Formatos Actualizados 
</t>
  </si>
  <si>
    <t>Sensibilización para promover autocontrol, en los funcionarios que participan en la etapa de ejecución de los contratos</t>
  </si>
  <si>
    <t>Programación y ejecución de taller de sensibilización  para promover el autocontrol, en los funcionarios que participan en la etapa de legalización y/o ejecución  de los contratos (supervisores)</t>
  </si>
  <si>
    <t>Capacitación en contratación estatal "Funciones de supervisión y control de ejecución financiera del contrato"</t>
  </si>
  <si>
    <t xml:space="preserve">Programación y ejecución de jornadas de capacitación en Funciones de supervisión y control de ejecución financiera del contrato", para los funcionarios que participan en la etapa de ejecución de los contratos. </t>
  </si>
  <si>
    <t>30 Aud vig 2012 Función pagadora y vig 2013 contable</t>
  </si>
  <si>
    <t>16 04 001</t>
  </si>
  <si>
    <t xml:space="preserve">Hallazgo N° 30:.  Diferencias conciliadas Propiedad Planta y Equipo
De acuerdo con la conciliación efectuada por el Departamento de Contabilidad al cierre de la vigencia 2013, se tenía diferencias por valor $3.216.7 millones, las cuales en su mayoría corresponden a vigencias anteriores…..
El valor de las diferencias conciliadas asciende a $3.216.7 millones, equivalente al 1.7% del valor de la cuenta de Propiedad, Planta y Equipo. Si bien se evidencia la realización de las conciliaciones entre el aplicativo contable SIIF y el ALINV, que maneja los bienes muebles de propiedad de la DIAN, los ajustes que originaría esta no se realizan oportunamente y como consecuencia no se tienen saldos depurados.
Lo anterior evidencia falta de control y seguimiento a los bienes de propiedad de la DIAN, así como denota falta de gestión en la depuración oportuna de los saldos reflejados en los estados financieros y genera riesgo de pérdidas de los bienes y patrimonio de la Entidad.
</t>
  </si>
  <si>
    <t>Falta de control y seguimiento a los bienes de propiedad de la DIAN,</t>
  </si>
  <si>
    <t>Identificar los bienes muebles que conforman la cuenta: Propiedad, planta y equipo</t>
  </si>
  <si>
    <t>1. Establecer las diferencias existentes entre los grupos de inventarios</t>
  </si>
  <si>
    <t xml:space="preserve">Listado de bienes por grupos.
</t>
  </si>
  <si>
    <t>NC-PRFI Subdirección de Gestión de Recursos Físicos  -  Coordinación de Almacen e Inventarios</t>
  </si>
  <si>
    <t>2. Establecer un plan de accion para el saneamiento contable  de los inventarios  a nivel nacional  por Seccionales y por Grupos de elementos.</t>
  </si>
  <si>
    <t xml:space="preserve">Plan de Accion </t>
  </si>
  <si>
    <t>NC-PRFI SGRF/Coordinación de Inventarios y Almacén/SGRFIN/Coordinación de Contabilidad</t>
  </si>
  <si>
    <t>3. Realizar entrega del levantamiento fisico de lnventarios de los grupos 201,208,209,210,211,213,216,224,226,625,725,825;en las seccionales de :  Impuestos Bogota,  Arauca, Ibague, Manizales, Pereira, Santa Marta, Valledupar, San Andres, Florencia, Buenaventura, Ipiales, Tumaco, Yopal, Cartagena, Barranquilla, Cali, Medellin,Uraba, Villavicencio.</t>
  </si>
  <si>
    <t>Informe trimestral que incluya la conciliacion entre el inventario fisico y las cifras registradas en ALINV10</t>
  </si>
  <si>
    <t>NC-PRFI 
SGRF/ Coordinación de Inventarios y Almacén/ DS involucradas/ División Administrativa y Financiera de las seccionales involucradas -</t>
  </si>
  <si>
    <t>4. Realización de los ajustes contables, que se deban efectuar producto de la conciliación del inventario físico y el sistema Alinv10; frente a los saldos de las cuentas contables, de los grupos y seccionales programados en la actividad 3.</t>
  </si>
  <si>
    <r>
      <t xml:space="preserve">NC-PRFI 
SGRF/Coordinación de Inventarios/SGRFIN/ Coordinación de Contabilidad/ Direciones Seccionales involucradas / División Administrativa y Financiera.
</t>
    </r>
    <r>
      <rPr>
        <b/>
        <sz val="10"/>
        <rFont val="Arial"/>
        <family val="2"/>
      </rPr>
      <t xml:space="preserve">
REFORMULADO 30/09/2016</t>
    </r>
  </si>
  <si>
    <t>5. Llevar a Comité de Sostenibilidad contable las partidas de difícil conciliación.</t>
  </si>
  <si>
    <t>Presentación de la totalidad de las partidas de difícil conciliación.</t>
  </si>
  <si>
    <r>
      <t xml:space="preserve">NC-PRFI 
Coordinación de Inventarios  y Coordinación de Contabilidad
</t>
    </r>
    <r>
      <rPr>
        <b/>
        <sz val="10"/>
        <rFont val="Arial"/>
        <family val="2"/>
      </rPr>
      <t xml:space="preserve">
REFORMULADO 30/09/2016</t>
    </r>
  </si>
  <si>
    <t>6. Realizar la entrega del levantamiento físico de lnventarios de los grupos  214, 218 y 225 en las seccionales de: Nivel Central, Villavicencio, Urabá, Santa Marta, Buenaventura, Cartagena, Cali.</t>
  </si>
  <si>
    <t>NC-PRFI 
SGRF/Coordinación de Inventarios y Almacén/Direcciones Seccionales involucradas/ División Administrativa y Financiera.</t>
  </si>
  <si>
    <t>7. Realización de los ajustes contables producto de la conciliación del inventario físico y el sistema Alinv10,  frente a los saldos de las cuentas contables, de los grupos y seccionales programados en la actividad 6.</t>
  </si>
  <si>
    <t>NC-PRFI 
SGRF/Coordinación de Inventarios /SGRFIN/Coordinación de Contabilidad/ Direcciones Seccionales involucradas/División Administrativa y Financiera.</t>
  </si>
  <si>
    <t>8. Llevar a Comité de Sostenibilidad contable las  partidas de difícil conciliación</t>
  </si>
  <si>
    <t>Presentación de la totalidad de las partidas de difícil conciliación</t>
  </si>
  <si>
    <t>NC-PRFI
SGRF/Coordinación de Inventarios/SGRFIN/Coordinación de Contabilidad</t>
  </si>
  <si>
    <t>9. Realizar la entrega del levantamiento físico de lnventarios del grupo  207, en las Direcciones Seccionales de Santa Marta, Barranquilla, Ipiales, Villavicencio y Urabá.</t>
  </si>
  <si>
    <t>NC-PRFI
SGRF/Coordinación de Inventarios y Almacén/Direcciones Seccionales involucradas/División Administrativa y Financiera.
REFORMULADO 30/09/2016</t>
  </si>
  <si>
    <t>10. Realizar la entrega del levantamiento físico de lnventarios de los grupos 203,206,207,212,213,214,216,218,224,225,226,625,725 y 825 en el Nivel Central.</t>
  </si>
  <si>
    <t>NC-PRFI
SGRF/Coordinación de Inventarios y Almacén/Direcciones Seccionales involucradas/División Administrativa y Financiera
REFORMULADO 30/09/2016.</t>
  </si>
  <si>
    <t>11. Realización de los ajustes contables, que se deban efectuar producto de la conciliación del inventario físico y el sistema Alinv10; frente a los saldos de las cuentas contables, de los grupos y seccionales programados en la actividad 9 y 10.</t>
  </si>
  <si>
    <t>12. Llevar a Comité de Sostenibilidad contable las  partidas de difícil conciliación.</t>
  </si>
  <si>
    <t>NC-PRFI
SGRF/Coordinación de Inventarios y Almacén/SGRFIN/Coordinación de Contabilidad
REFORMULADO 30/09/2016</t>
  </si>
  <si>
    <t>32 Aud vig 2012 Función pagadora y vig 2013 contable</t>
  </si>
  <si>
    <t xml:space="preserve">Hallazgo No. 32: Diferencias conciliadas Otros Activos – Intangibles
De acuerdo con la conciliación efectuada por el Departamento de Contabilidad al cierre de la vigencia 2013, se tenía 6 diferencias conciliadas por $810.2 millones, de los cuales $157.6 corresponden a octubre de 2009 y $652.6 millones al mes de diciembre de 2013….
El valor de las diferencias conciliadas asciende a $810.2 millones, equivalente al 0.5% del valor de la cuenta Otros Activos. Si bien se evidencia la realización de las conciliaciones entre el aplicativo contable SIIF y el ALINV, que maneja los bienes muebles de propiedad de la DIAN, los ajustes que originarían esta no se realizan oportunamente.
Lo anterior evidencia falta de control en los aplicativos que soportan los registros y deficiencia en el seguimiento a los bienes de propiedad de la DIAN, así como denota falta de gestión en la depuración oportuna de los saldos reflejados en los estados financieros y genera riesgo de pérdidas de los bienes y patrimonio de la Entidad.
</t>
  </si>
  <si>
    <t xml:space="preserve">Falta de control en los aplicativos que soportan los registros y deficiencia en el seguimiento a los bienes de propiedad de la Entidad. </t>
  </si>
  <si>
    <t>Realizar los asientos contables que se requieran para revelar de manera adecuada la información de las propiedades y bienes de la entidad.</t>
  </si>
  <si>
    <t>1. Establecer un plan de accion para el saneamiento contable  de los inventarios  a nivel nacional  por Seccionales y por Grupos de elementos.</t>
  </si>
  <si>
    <t>NC-PRFI
SGRF/Coordinación de Inventarios y Almacén/SGRFIN/Coordinación de Contabilidad</t>
  </si>
  <si>
    <t>2. Realizar entrega del levantamiento fisico de lnventarios de los grupos 201,208,209,210,211,213,216,224,226,625,725,825;en las seccionales de :  Impuestos Bogota,  Arauca, Ibague, Manizales, Pereira, Santa Marta, Valledupar, San Andres, Florencia, Buenaventura, Ipiales, Tumaco, Yopal, Cartagena, Barranquilla, Cali, Medellin,Uraba, Villavicencio.</t>
  </si>
  <si>
    <t>NC-PRFI
SGRF/Coordinación de Inventarios y Almacén/Direcciones Seccionales involucradas/División Administrativa y Financiera</t>
  </si>
  <si>
    <t>3. Realización de los ajustes contables, producto de la conciliación del inventario físico y el sistema Alinv10; frente a los saldos de las cuentas contables, de los grupos y seccionales programados en la actividad 2,</t>
  </si>
  <si>
    <t>NC-PRFI
SGRF/Coordinación de Inventarios/SGRFIN/Coordinación de Contabilidad/Direciones Seccionales involucradas7División Adminstrativa y Financiera.
REFORMULADO 30/09/2016</t>
  </si>
  <si>
    <t>4. Llevar a Comité de Sostenibilidad contable las partidas de difícil conciliación.</t>
  </si>
  <si>
    <t>NC-PRFI
SGRF/Coordinación de Inventarios/SGRFIN/Coordinación de Contabilidad
REFORMULADO 30/09/2016</t>
  </si>
  <si>
    <t>5. Realizar la entrega del levantamiento físico de lnventarios de los grupos  214, 218 y 225 en las seccionales de: Nivel Central, Villavicencio, Urabá, Santa Marta, Buenaventura, Cartagena, Cali.</t>
  </si>
  <si>
    <t>NC-PRFI
SGRF/Coordinación de Inventarios y Almacén/Direcciones Seccionales involucradas/División Administrativa y Financiera.</t>
  </si>
  <si>
    <t>6. Realización de los ajustes contables, producto de la conciliación del inventario físico y el sistema Alinv10; frente a los saldos de las cuentas contables, de los grupos y seccionales programados en la actividad 5,</t>
  </si>
  <si>
    <t>NC-PRFI
SGRF/Coordinación de Inventarios/SGRFIN/Coordinación de Contabilidad/Direcciones Seccionales involucradas/División Administrativa y Financiera.</t>
  </si>
  <si>
    <t>7. Llevar a Comité de Sostenibilidad contable las  partidas de difícil conciliación</t>
  </si>
  <si>
    <t>8. Realizar la entrega del levantamiento físico de lnventarios del grupo  207, en las Direcciones Seccionales de :  Santa Marta, Barranquilla, Ipiales, Villavicencio y Urabá.</t>
  </si>
  <si>
    <t>NC-PRFI
SGRF/Coordinación de Inventarios y Almacén/Direcciones Seccionales involucradas/ivisión Administrativa y Financiera.
REFORMULADO 30/09/2015</t>
  </si>
  <si>
    <t>9. Realizar la entrega del levantamiento físico de lnventarios de los grupos 203,206,207,212,213,214,216,218,224,225,226,625,725 y 825 en el Nivel Central.</t>
  </si>
  <si>
    <t>NC-PRFI
SGRF/Coordinación de Inventarios y Almacén/Direcciones Seccionales involucradas/División Administrativa y Financiera.
REFORMULADO 30/09/2015</t>
  </si>
  <si>
    <t>10. Realización de los ajustes contables  producto de la conciliación del inventario físico y el sistema Alinv10; frente a los saldos de las cuentas contables, de los grupos y seccionales programados en la actividad 8 y  9.</t>
  </si>
  <si>
    <t>NC-PRFI
SGRF/Coordinación de Inventarios y Almacén/Direcciones Seccionales involucradas/División Adminsitrativa y Financiera.
REFORMULADO 30/09/2015</t>
  </si>
  <si>
    <t>11. Llevar a Comité de Sostenibilidad contable las partidas de difícil conciliación</t>
  </si>
  <si>
    <t>NC-PRFI
SGRF/Coordinación de Inventarios y Almacén/SGRFIN/Coordinación de Contabilidad
REFORMULADO 30/09/2015</t>
  </si>
  <si>
    <t>Realizar seguimiento trimestral del Proceso Judicial en coordinación con la Dirección de Gestión Jurídica en aras de tener certeza de la decisión definitiva que ponga fin a la controversia entre la DIAN y FONADE.</t>
  </si>
  <si>
    <t>Requerimientos bimestrales  a la Dirección Jurídica - Subdirección de Gestión de Representación Externa, en aras de contar con la información del estado del Proceso.</t>
  </si>
  <si>
    <t>NC - PRFI - 
Subdirección de Gestión de Recursos Físicos  -  Coordinación de Infraestructura</t>
  </si>
  <si>
    <t>1 Aud Funcion pagadora vig  2013</t>
  </si>
  <si>
    <t>14 04 100</t>
  </si>
  <si>
    <t xml:space="preserve"> Hallazgo No. 1 Principio de anualidad
El articulo 14 del decreto 111 de 1996 dispone: "Anualidad. El año fiscal comienza el 10 de enero y termina el 31 de diciembre de cada año. Después del  31 de diciembre no podrán asumirse compromisos con cargo a las apropiaciones del año fiscal que se cierra en esa fecha y los saldos de apropiación no afectados por compromisos caducaran sin excepción (L. 38/89, art. 10)31.
• En la vigencia 2013, se apropiaron $383.111,6 millones para la ejecución de nueve proyectos de inversión, sin embargo, al cierre del año la ejecución presupuestal fue del 45%; no se habían ejecutado recursos por $210.998,3 millones; que representan el 55% de los recursos apropiados.
</t>
  </si>
  <si>
    <t>Debilidad en la planeación del plazo de ejecución de los contratos</t>
  </si>
  <si>
    <t>Establecer un mecanismo de seguimiento y control a los procesos contractuales en la etapa precontractual, con el propósito de ajustar los procesos de planeación a la expectativa de ejecución real.</t>
  </si>
  <si>
    <t>Realizar seguimiento a la etapa precontractual  de los procesos programados por las áreas de origen, con el fin de prestar asistencia para la presentación de los procesos ante la coordinación de contratos y velar por el cumplimiento del PAA.</t>
  </si>
  <si>
    <t>NC-PRFI  
Coordinación de Contratos / Subdirección de Gestión de Recursos Físicos/
Subdirección de Gestión de analisis operacional</t>
  </si>
  <si>
    <t xml:space="preserve">Documentar el mecanismo de seguimiento en el Procedimiento correspondiente del Sistema de Gestión de Calidad </t>
  </si>
  <si>
    <t>NC-PRFI 
Coordinación de Contratos / Subdirección de Gestión de Recursos Físicos
Subdirección de Gestión de Procesos y Competencias Laborales / DGO</t>
  </si>
  <si>
    <t xml:space="preserve">Gestionar la aprobación  y  Publicación del seguimiento en el Procedimiento correspondiente del Sistema de Gestión de Calidad </t>
  </si>
  <si>
    <t>Documento publicado</t>
  </si>
  <si>
    <t>NC-PRFI Subdirección de Gestión de Procesos y Competencias Laborales / DGO y Oficina de Comunicaciones
REFORMULADO
30042016
30092016</t>
  </si>
  <si>
    <t>Documentar en el procedimiento de Planeación y Estudios Previos el requisito de presentación de cronograma que soporte la forma de pago (ejecución física - financiera) del contrato o convenio.</t>
  </si>
  <si>
    <t>Procedimiento ajustado y adoptado</t>
  </si>
  <si>
    <r>
      <t>NC-PRFI
 Coordinación de Contratos / Subdirección de Gestión de Recursos Físicos</t>
    </r>
    <r>
      <rPr>
        <b/>
        <sz val="9"/>
        <rFont val="Arial"/>
        <family val="2"/>
      </rPr>
      <t xml:space="preserve">
REFORMULADO
30/04/2016</t>
    </r>
  </si>
  <si>
    <t>Gestionar la aprobación y publicación del procedimiento de Planeación y Estudios Previos el requisito de presentación de cronograma que soporte la forma de pago (ejecución física - financiera) del contrato o convenio.</t>
  </si>
  <si>
    <t>NC-PRFI Subdirección de Gestión de Procesos y Competencias Laborales / DGO
REFORMULADO
30/04/2016
300/9/2016</t>
  </si>
  <si>
    <t xml:space="preserve">Revisar y actualizar la matriz de riesgos contractuales, a que hace referencia el artículo 4 de la Ley 1150 de 2007, aquellos riesgos que permitan controlar el efectivo avance en la ejecución del contrato       </t>
  </si>
  <si>
    <t xml:space="preserve"> matriz de riesgos contractuales ajustada</t>
  </si>
  <si>
    <t>NC-PRFI/Coordinación de Contratos/Subdirección de Gestión de Recursos Físicos
REFORMULADO
30/04/2016</t>
  </si>
  <si>
    <t>Controlar la oportunidad y el avance en la ejecución de los contratos</t>
  </si>
  <si>
    <t>Controlar el avance en la ejecución de contratos a través de la programación del PAC</t>
  </si>
  <si>
    <t>Oficios  de requerimiento a las áreas por inclumplimiento en la programación del PAC</t>
  </si>
  <si>
    <t>NC-PRFI 
Coordinación de Contratos / Subdirección de Gestión de Recursos Físicos
Subdirección de Gestión de Recursos Financieros.</t>
  </si>
  <si>
    <t>Solicitar concepto a la Dirección General de Presupuesto sobre la interpretación de las normas de presupuesto en las que se fundamentó el hallazgo</t>
  </si>
  <si>
    <t xml:space="preserve">Oficio de solicitud, socialización e implementación de la respuesta </t>
  </si>
  <si>
    <t>NC-PRFI 
Coordinación de Contratos / Subdirección de Gestión de Recursos Físicos
Subdirección de Gestión de Recursos Financieros.
REFORMULADO 
30/04/2016</t>
  </si>
  <si>
    <t>2 Aud Funcion pagadora vig  2013</t>
  </si>
  <si>
    <t xml:space="preserve">Hallazgo 2: Vigencias futuras
En los siguientes contratos se evidencio el incumplimiento en el plazo de ejecución de las vigencias futuras:
Contrato No. 100206215-318-0-2013 del 28 de mayo de 2014. 
Contrato No. 100206217-226-0-2013 del 17 de julio de 2014.
Contrato No 100206217-227-0-2013 del 17 de julio de 2014
Contrato No 100202206-305-0-2013 del 25 de julio de 2014.
Contrato No 100207218-288-0-2013 del 4 de junio de 2014.
</t>
  </si>
  <si>
    <t>Debilidad en la aplicación de normas presupuestales incumplimiento a la normatividad relativa a reprogramación de vigencias futuras.</t>
  </si>
  <si>
    <t>Contar con un procedimiento de modificación, adición y/o prórroga de contratos, cuando el contrato tenga aprobada vigencias futuras,  ajustado a la interpretación dada a las normas de vigencias futuras dada por la Dirección General de Presupuesto del Ministerio de Hacienda y Crédito Público</t>
  </si>
  <si>
    <t>NC-PRFI 
Coordinación de Contratos / Subdirección de Gestión de Recursos Físicos
Subdirección de Gestión de Recursos Financieros.
REFORMULADO 
30/04/2016</t>
  </si>
  <si>
    <t>Fortalecer el ejercicio de la autoevaluaciòn del control en la DIAN</t>
  </si>
  <si>
    <t xml:space="preserve">Solicitar a la Subdirección de Gestión de Procesos y Competencias Laborales, la  inclusión en el manual de funciones, como función común para todos los empleos, a excepción de los del nivel asistencial, la de “Supervisar los contratos que le sean asignados de acuerdo con la normatividad y los procedimientos establecidos”. </t>
  </si>
  <si>
    <t xml:space="preserve">NC-PRFI  
Coordinación de Contratos / Subdirección de Gestión de Recursos Físicos/
</t>
  </si>
  <si>
    <t xml:space="preserve">Inlcuir en el manual de funciones, como función común para todos los empleos, a excepción de los del nivel asistencial, la de “Supervisar los contratos que le sean asignados de acuerdo con la normatividad y los procedimientos establecidos”. </t>
  </si>
  <si>
    <t xml:space="preserve">
Manual de funciones ajustado.</t>
  </si>
  <si>
    <t xml:space="preserve">NC-PRFI  
Subdirección de Gestión de Procesos y Competencias Laborales </t>
  </si>
  <si>
    <t>Capacitar a supervisores de contratos y convenios a nivel nacional  en:
requisitos de ejecución, responsabilidades y procesos administrativos sancionatorios contractuales y
gestión de riesgos</t>
  </si>
  <si>
    <t>Temario
Listado de asistencia</t>
  </si>
  <si>
    <t>NC-PRFI  
Coordinación de Contratos / Subdirección de Gestión de Recursos Físicos</t>
  </si>
  <si>
    <t>Diseñar una estrategia de capacitación en ….</t>
  </si>
  <si>
    <t>Diseño elaborado</t>
  </si>
  <si>
    <t xml:space="preserve">NC-PRFI
DGRAE/ Subdirección de Gestión de Recursos Físicos/Coordinación de Contratos </t>
  </si>
  <si>
    <t xml:space="preserve">Documentar en los procedimientos de perfeccionamiento y legalización y de Supervisión e Interventoría, puntos de control para la aprobación de pólizas. </t>
  </si>
  <si>
    <t>Versión actualizada  de los  procedimientos de Perfeccionamiento y Legalización y de Supervisión e Interventoría</t>
  </si>
  <si>
    <t xml:space="preserve">NC-PRFI 
Coordinación de Contratos / Subdirección de Gestión de Recursos Físicos.
</t>
  </si>
  <si>
    <t>4 Aud Funcion pagadora vig  2013</t>
  </si>
  <si>
    <t xml:space="preserve">Hallazgo 4. Pólizas
Deficiencias relacionadas con pólizas- garantías en la contratación, suficiencia de las mismas y perfeccionamiento del contrato. 
Contrato No 100206215-318-0-2013. 
Contrato No 100202206-305-0-2013. 
Contrato No 100215311-149-0-2012. 
Contrato No 100207220-281-0-2013. 
Contrato No 100206214-172-0-2013. 
Contrato No 100215347-135-0-2013.
Contrato No 103201235-140-0-2013. 
</t>
  </si>
  <si>
    <t>Debilidad y deficiencias en el control para la aprobación de garantías.</t>
  </si>
  <si>
    <t>Fortalecer el ejercicio del trámite de aprobación de garantías.</t>
  </si>
  <si>
    <t>Gestionar la aprobación y publicación de los procedimientos de perfeccionamiento y legalización y de Supervisión e Interventoría, con puntos de control</t>
  </si>
  <si>
    <r>
      <t>NC-PRFI 
Coordinación de Contratos / Subdirección de Gestión de Recursos Físicos.</t>
    </r>
    <r>
      <rPr>
        <b/>
        <sz val="12"/>
        <rFont val="Arial"/>
        <family val="2"/>
      </rPr>
      <t xml:space="preserve">
REFORMULADO
30042016
30092016</t>
    </r>
  </si>
  <si>
    <t>Revisión trimestral de las pólizas al 10% de los contratos suscritos en el trimestre anterior.</t>
  </si>
  <si>
    <t xml:space="preserve">Informe trimestral del resultado de la revisión. </t>
  </si>
  <si>
    <t xml:space="preserve">NC-PRFI  
Coordinación de Contratos / Subdirección de Gestión de Recursos Físicos.
</t>
  </si>
  <si>
    <t>Ajustar el procedimiento de Perfeccionamiento y Legalización PR-FI-0291, estableciendo controles a la publicación en el SECOP</t>
  </si>
  <si>
    <t>Procedimento PR-FI-0291 ajustado</t>
  </si>
  <si>
    <r>
      <t xml:space="preserve">NC-PRFI  
Coordinación de Contratos / Subdirección de Gestión de Recursos Físicos
</t>
    </r>
    <r>
      <rPr>
        <b/>
        <sz val="12"/>
        <rFont val="Arial"/>
        <family val="2"/>
      </rPr>
      <t>REFORMULADO 30042016</t>
    </r>
    <r>
      <rPr>
        <sz val="12"/>
        <rFont val="Arial"/>
        <family val="2"/>
      </rPr>
      <t xml:space="preserve">
</t>
    </r>
  </si>
  <si>
    <t>5 Aud Funcion pagadora vig  2013</t>
  </si>
  <si>
    <t xml:space="preserve">Hallazgo 5.  Publicación SECOP.
Debilidades en las publicaciones del SECOP relacionadas con modificaciones, informes de requisitos jurídicos habilitantes, contrato, estudios previos, liquidaciones y prorrogas. En los siguientes contratos. Incumplimiento de los principios de transparencia, responsabilidad y publicidad
Contrato No 100215312-322-0-2013. 
Contrato No 100206217-226-0-2013. 
Contrato No 100202206-305-0-2013. 
Contrato No 100215311-149-0-2012. 
Contrato No 100207220-281-0-2013. 
Contrato No 100206214-172-0-2013.
Contrato No 100206214-221-0-2012. 
Contrato No 103201235-140-0-2013.
</t>
  </si>
  <si>
    <t>Debilidad en el control para la publicacón de documentos en el SECOP.</t>
  </si>
  <si>
    <t>Gestionar la aprobación y publicación  del procedimiento de Perfeccionamiento y Legalización PR-FI-0291, estableciendo controles a la publicación en el SECOP</t>
  </si>
  <si>
    <t>documento publicado</t>
  </si>
  <si>
    <r>
      <t xml:space="preserve">NC-PRFI Subdirección de Gestión de Procesos y Competencias Laborales / DGO
</t>
    </r>
    <r>
      <rPr>
        <b/>
        <sz val="12"/>
        <rFont val="Arial"/>
        <family val="2"/>
      </rPr>
      <t>REFORMULADO 30042016
30092016</t>
    </r>
  </si>
  <si>
    <t>Revisar mensualmente la publicación de los documentos del 10% de los procesos aperturados y contratos suscritos en el mes anterior.</t>
  </si>
  <si>
    <t>Informe Trimestral de seguimiento a la efectividad de los controles de la publicación.</t>
  </si>
  <si>
    <t>11 Aud Funcion pagadora vig  2013</t>
  </si>
  <si>
    <t xml:space="preserve">Hallazgo 11 Pago de Servicios extraordinarios
Verificada la conciliación extrajudicial con número interno de identificación 3177 y el contrato No. 100206217-074-0-2012 del cual surge la obligación a conciliar, se encontró que no se cumplió con el pago de la prestación de unos servicios extraordinarios suministrados por el contratista debido a la inexistencia de registro presupuestal que respaldara el certificado de disponibilidad, lo cual generó deficiencias en el seguimiento y control efectuado por el supervisor general del contrato, el Subdirector de Gestión Comercial y la Subdirección de Gestión de Recursos Físicos encargada de desarrollar los procesos de contratación y adquisición de bienes y servicios de la DIAN conforme al decreto 4048 de 2008, situación que se traduce en el desconocimiento del deber de cumplir y hacer que se cumplan los deberes a cargo de la entidad pública lo que puso en riesgo que los recursos con cargo a los cuales se celebro el contrato fueran desviados a otro fin, y que la  DIAN no garantizara el cumplimiento de sus obligaciones.
</t>
  </si>
  <si>
    <t>Desconocimiento del deber de cumplir y hacer que se cumplan los deberes a cargo de la entidad pública</t>
  </si>
  <si>
    <t>Fortalecer los controles aplicables a los procesos de contratación en la etapa precontractual.</t>
  </si>
  <si>
    <t xml:space="preserve">Documentar punto de autocontrol de estado de perfeccionamiento y legalización de modificaciones contractuales </t>
  </si>
  <si>
    <t>Documento del Sistema de Gestión de Calidad (lista de Chequeo ajustada)</t>
  </si>
  <si>
    <t xml:space="preserve">NC-PRFI  
Coordinación de Contratos / Subdirección de Gestión de Recursos Físicos
</t>
  </si>
  <si>
    <t xml:space="preserve">Gestionar la aprobación y publicación de lista de chequeo </t>
  </si>
  <si>
    <r>
      <t>NC-PRFI Subdirección de Gestión de Procesos y Competencias Laborales / DGO</t>
    </r>
    <r>
      <rPr>
        <b/>
        <sz val="12"/>
        <rFont val="Arial"/>
        <family val="2"/>
      </rPr>
      <t xml:space="preserve">
REFORMULADO
30042016
30092016</t>
    </r>
    <r>
      <rPr>
        <sz val="12"/>
        <rFont val="Arial"/>
        <family val="2"/>
      </rPr>
      <t xml:space="preserve">  </t>
    </r>
  </si>
  <si>
    <r>
      <rPr>
        <b/>
        <sz val="12"/>
        <rFont val="Arial"/>
        <family val="2"/>
      </rPr>
      <t>Hallazgo No. 21 Planeación y supervisión del Contrato No. 100206215-318-0-2013</t>
    </r>
    <r>
      <rPr>
        <sz val="12"/>
        <rFont val="Arial"/>
        <family val="2"/>
      </rPr>
      <t xml:space="preserve">
"Revisado el contrato 100206215-318-0-2013, suscrito con Unión Temporal NIT 900.685.959-1, el día 27 de diciembre de 2013, se establece (…)
Al realizar el análisis y seguimiento al contrato, se encontró que se formalizaron siete (7) modificaciones y  entre ellas seis (6) prórrogas del contrato (...)
Adicionalmente, se evidenció que la Dirección Seccional de Impuestos de Bogotá, no continuó con la utilización de la herramienta tecnología SGDIAN desde el mes de enero de 2015 (...)”
</t>
    </r>
  </si>
  <si>
    <t>NC-PRFI
Subdirección de Gestión de Recursos Físicos</t>
  </si>
  <si>
    <t>NC-PRFI
Subdirección de Gestión de Recursos Físicos.</t>
  </si>
  <si>
    <r>
      <t>NC-PRFI Subdirección de Gestión de Recursos Físicos</t>
    </r>
    <r>
      <rPr>
        <sz val="10"/>
        <color indexed="17"/>
        <rFont val="Arial"/>
        <family val="2"/>
      </rPr>
      <t/>
    </r>
  </si>
  <si>
    <t>28 Aud Funcion Pagadora y Recaudadora Vig  2015</t>
  </si>
  <si>
    <r>
      <rPr>
        <b/>
        <sz val="12"/>
        <rFont val="Arial"/>
        <family val="2"/>
      </rPr>
      <t xml:space="preserve">Hallazgo No. 28  Devoluciones y Sanciones (F) </t>
    </r>
    <r>
      <rPr>
        <sz val="12"/>
        <rFont val="Arial"/>
        <family val="2"/>
      </rPr>
      <t xml:space="preserve">
"Al realizar el análisis y  seguimiento a la información que reposa en los expedientes, se evidenció que la Subdirección de Recursos Jurídicos de la Dirección de Gestión Jurídica de la DIAN, declaró el silencio administrativo positivo de conformidad con (...)al evidenciar que se incumplió el término del año, consagrado en los artículos 732 ídem para resolver siete (7) recursos de reconsideración interpuestos por los contribuyentes, contra los actos administrativos (...)
Situación que generó detrimento patrimonial, en los términos establecidos en el artículo 6  de la Ley 610 de 2000, por valor de $6.882.69 millones, discriminados así: (i) $1.093.82 millones por devoluciones improcedentes y (ii) $5.788.87 millones por sanciones, por improcedencia de las devoluciones, por inexactitud, por no enviar información y por infracción administrativa aduanera de los declarantes autorizados."</t>
    </r>
  </si>
  <si>
    <t>Lo anterior, por debilidades en el control, seguimiento y monitoreo a los expedientes y a los términos de los recursos interpuestos por los contribuyentes, dentro del plazo establecido en el Estatuto Tributario Nacional. 
Falta de conciliación entre las diferentes dependencias involucradas en el proceso contable, registros inconsistentes y desconocimiento o inaplicación de la normativa relacionada al manejo y registro de Bienes.</t>
  </si>
  <si>
    <t>Implementar acciones de control y capacitación en los procedimientos de Notificaciones y de Comunicaciones Oficiales y Control de Registros, conducentes a mitigar el riesgo de falta de notificación  de actos administrativos.</t>
  </si>
  <si>
    <t>Ajustar la planilla de entrega de actos administrativos que se diligencia para transferir la documentación entre las Coordinaciones de Notificaciones y Comunicaciones Oficiales y Control de Registros, con el fin de incorporar campos de control para la firma por parte de los responsables, tanto de entrega como de recepción, evidenciando la trazabilidad en la gestión de los actos administrativos y mitigando el riesgo de pérdida de los mismos.</t>
  </si>
  <si>
    <t>Planilla ajustada</t>
  </si>
  <si>
    <t>NC-PRFI
Dirección de Gestión de Recursos y Administración Económica - Subdirección de Gestión de Recursos Físicos - Coordinación de Notificaciones y Coordinación de Comunicaciones Oficiales y Control de Registros.</t>
  </si>
  <si>
    <t>Remitir a la Coordinación de Calidad, la planilla ajustada en los procedimientos de Notificaciones y de Distribución de Comunicaciones Oficiales, a fin de realizar su publicación en la documentación del Sistema Integrado de Gestión. Socialización en la entidad de la planilla publicada.</t>
  </si>
  <si>
    <t>Comunicación de remisión de documentos.</t>
  </si>
  <si>
    <t xml:space="preserve">Realizar dos (2) capacitaciones a los funcionarios de las Coordinaciones de Comunicaciones Oficiales y Control de Registros, y de Notificaciones (una para cada área), con el fin de socializar las acciones de control aplicables en las actividades de recepción, gestión y envío de actos administrativos y comunicaciones oficiales.                          </t>
  </si>
  <si>
    <t>Registros de asistencia (2)
Material de capacitación (1)</t>
  </si>
  <si>
    <t>Capacitar a funcionarios pertenecientes al procedimiento de notificaciones de las Direcciones Seccionales de: Impuestos de Bogotá, Aduanas de Bogotá, Grandes Contribuyentes e Impuestos y Aduanas de Sincelejo</t>
  </si>
  <si>
    <t>Material de capacitación</t>
  </si>
  <si>
    <t xml:space="preserve">Impartir instrucciones a la totalidad de las dependencias de la Dirección Seccional de Impuestos de Bogotá, recordando el cumplimiento de los procedimientos y las normas relacionadas con la interposición de Recursos. </t>
  </si>
  <si>
    <t>Emitir Memorando con las instrucciones sobre el cumplimiento del procedimiento "Recursos en Sede Administrativa", las normas relacionadas con la interposición de recursos, en especial sobre el artículo 732 del Estatuto Tributario, la Ley 1755 de 2015 y el Código de Procedimiento Administrativo; y sobre la responsabilidad que tienen los funcionarios de la División de Gestión Jurídica y los funcionarios de las áreas que generan los actos administrativos respecto de los cuales procede recurso.</t>
  </si>
  <si>
    <r>
      <t xml:space="preserve">NC-PRFI
Dirección Seccional de Impuestos de Bogotá, </t>
    </r>
    <r>
      <rPr>
        <sz val="12"/>
        <rFont val="Arial"/>
        <family val="2"/>
      </rPr>
      <t>Despacho y División de Gestión Jurídica</t>
    </r>
  </si>
  <si>
    <t>Realizar una jornada, por parte de cada Jefe de División y/o GIT, de socialización  y retroalimentación de las instrucciones impartidas</t>
  </si>
  <si>
    <t>Temario y listado de asistencia</t>
  </si>
  <si>
    <r>
      <t xml:space="preserve">NC-PRFI
</t>
    </r>
    <r>
      <rPr>
        <b/>
        <sz val="12"/>
        <rFont val="Arial"/>
        <family val="2"/>
      </rPr>
      <t>Dirección Seccional de Impuestos de Bogotá</t>
    </r>
    <r>
      <rPr>
        <sz val="12"/>
        <rFont val="Arial"/>
        <family val="2"/>
      </rPr>
      <t>, Despacho y Todas las dependencias.</t>
    </r>
  </si>
  <si>
    <t>Efectuar observaciones y seguimiento a todos los funcionarios del  Despacho de la Dirección Seccional de Impuestos y Aduanas de Sincelejo, recordandoles el compromiso y la obligatoriedad que tienen  de cumplir con todos los procedimientos y términos descritos en la normatividad vigente respecto a los recursos en Sede Administrativa.</t>
  </si>
  <si>
    <t xml:space="preserve">Realizar actualización y revisión del inventario del archivo fisico Vrs inventarios en medio magnetico, de  todos los expedientes con sus respectivos recursos juridícos que reposan en el Despacho  </t>
  </si>
  <si>
    <t>Revisión de inventarios de expedientes Vrs recursos presentados</t>
  </si>
  <si>
    <r>
      <t xml:space="preserve">NC-PRFI
</t>
    </r>
    <r>
      <rPr>
        <b/>
        <sz val="12"/>
        <rFont val="Arial"/>
        <family val="2"/>
      </rPr>
      <t>Dirección Seccional de Impuestos y Aduanas de Sincelejo</t>
    </r>
    <r>
      <rPr>
        <sz val="12"/>
        <rFont val="Arial"/>
        <family val="2"/>
      </rPr>
      <t xml:space="preserve"> y funcionarios con Rol de Grestión Jurídica</t>
    </r>
  </si>
  <si>
    <t>Realizar reunión de retroalimentación con todos los funcionarios del Despacho del documento PR-GJ_0117 "Recursos en Sede Administrativa"</t>
  </si>
  <si>
    <t xml:space="preserve">Registros de asistencia   - Marerial de Capacitación        </t>
  </si>
  <si>
    <t>Realizar revisión de los recursos registrados en el Registro Unico de Procesos de Gestión Jurídica (RUPGJ) verificando cuales recursos se encuentran proximos a su vencimiento</t>
  </si>
  <si>
    <t>Revisión RUGPJ</t>
  </si>
  <si>
    <t xml:space="preserve">29 Aud Funcion Pagadora y Recaudadora Vig  2015
</t>
  </si>
  <si>
    <r>
      <rPr>
        <b/>
        <sz val="12"/>
        <rFont val="Arial"/>
        <family val="2"/>
      </rPr>
      <t>Hallazgo No. 29 Cuenta Edificaciones</t>
    </r>
    <r>
      <rPr>
        <sz val="12"/>
        <rFont val="Arial"/>
        <family val="2"/>
      </rPr>
      <t xml:space="preserve"> 
La cuenta 1640-Edificaciones por $138.635 millones, presenta subestimación por $4.294 millones al no registrar 13 bienes ubicados en la Seccional Manizales, recibidos para el uso permanente sin contraprestación, mediante Resolución 3149 de 24/08/2015 del Ministerio de Hacienda y Crédito  Público (...)
</t>
    </r>
  </si>
  <si>
    <t>Lo anterior, refleja falta de control y conciliación entre las dependencias de Contabilidad y Recursos Físicos, lo que conlleva a que se subestime el grupo 3 Patrimonio de la DIAN en la misma cuantía.</t>
  </si>
  <si>
    <t>Efectuar el registro contable correspondiente al hallazgo efectuado.</t>
  </si>
  <si>
    <t>1, Realizar los registros contables correspondientes, de acuerdo con la información reportada en los movimientos de la cuenta de Inventarios.</t>
  </si>
  <si>
    <t xml:space="preserve">NC-PRFI
Subdirección de Gestión de Recursos Financieros - Coordinación de Contabilidad General    </t>
  </si>
  <si>
    <t>NC-PRFI
Subdirección de Gestión de Recursos Físicos 
Subdirección de Gestión de Procesos y Competencias - Coordinación Organización y Gestión de Calidad
Subdirección de Gestión de  Recursos Financieros - Coordinación de Contabilidad General</t>
  </si>
  <si>
    <t xml:space="preserve">NC-PRFI
Subdirección de Gestión de Recursos Físicos 
Subdirección de Gestión de Procesos y Competencias - Coordinación Organización y Gestión de Calidad
</t>
  </si>
  <si>
    <t xml:space="preserve">
NC-PRFI
Subdirección de Gestión de  Recursos Financieros - Coordinación de Contabilidad General
Subdirección de Gestión de Procesos y Competencias - Coordinación Organización y Gestión de Calidad</t>
  </si>
  <si>
    <t>NC-PRFI
Subdirección de Gestión de Procesos y Competencias - Coordinación Organización y Gestión de Calidad</t>
  </si>
  <si>
    <t>NC-PRFI
Subdirección de Gestión de Recursos Físicos 
Subdirección de Gestión de  Recursos Financieros - Coordinación de Contabilidad General</t>
  </si>
  <si>
    <t xml:space="preserve">NC-PRFI
Subdirección de Gestión de Recursos Físicos 
Subdirección de Gestión de  Recursos Financieros
Subdirección de Gestión de Procesos y Competencias 
Subdirección de Gestión de Tecnologías de la información
</t>
  </si>
  <si>
    <t xml:space="preserve">NC-PRFI
Subdirección de Gestión de Recursos Físicos 
Subdirección de Gestión de Tecnologías de la información
</t>
  </si>
  <si>
    <t xml:space="preserve">30 Aud Funcion Pagadora y Recaudadora Vig  2015
</t>
  </si>
  <si>
    <t>18 04 004</t>
  </si>
  <si>
    <r>
      <rPr>
        <b/>
        <sz val="12"/>
        <rFont val="Arial"/>
        <family val="2"/>
      </rPr>
      <t>Hallazgo No. 30  Cálculo de Depreciación</t>
    </r>
    <r>
      <rPr>
        <sz val="12"/>
        <rFont val="Arial"/>
        <family val="2"/>
      </rPr>
      <t xml:space="preserve"> "La cuenta  168508  Depreciación Equipo de Transporte Tracción y Elevación, por $11.854 millones, presenta incertidumbre, en razón a que los vehículos que se encuentran en desuso, desde la vigencias 2011 al 2015 y registrados en las Direcciones Seccionales de la DIAN, están siendo objeto de cálculo de depreciación,  cuando estos bienes  ya han sido retirados del servicio."</t>
    </r>
  </si>
  <si>
    <t>Lo anterior, como resultado de la falta de control y conciliación entre las dependencias de Contabilidad y Recursos Físicos, lo que conlleva a que se presente incertidumbre en el grupo  Patrimonio de la DIAN en la cuenta 3270 Provisión, Agotamiento, Depreciaciones y Amortizaciones en la misma cuantía.</t>
  </si>
  <si>
    <t xml:space="preserve">Dar  lineamientos a nivel nacional sobre el tratamiento contable de los bienes que no están en servicio y su registro y control en el sistema de Administraciòn de Inventarios (de tal forma que se identifique de manera separada los bienes que se retiran del servicio conforme a las disposiciones del Régimen de Contabilidad Pública y de Información financiera. </t>
  </si>
  <si>
    <t>1, Enviar comunicación en el que se indique los requisitos minimos para el registro y control  en los estados contables; de los bienes que  no se encuentren en servicio de conformidad a lo establecido en el  Régimen de Contabilidad Pública.</t>
  </si>
  <si>
    <r>
      <t xml:space="preserve">NC-PRFI
Subdirección de Gestión de Recursos Físicos - Coordinación de Inventarios y Almacén                              
Subdirección de Gestión de Recursos Financieros - Coordinación de Contabilidad General 
</t>
    </r>
    <r>
      <rPr>
        <b/>
        <sz val="10"/>
        <rFont val="Arial"/>
        <family val="2"/>
      </rPr>
      <t>REFORMULADO 
30/09/2016</t>
    </r>
  </si>
  <si>
    <t xml:space="preserve">Realizar los registros contables de reclasificaciòn y ajuste de los saldos en las cuentas, objeto del hallazgo. </t>
  </si>
  <si>
    <t>2, De acuerdo con la información reportada en los movimientos de la cuenta de Inventarios, realizar los registros contables correspondientes</t>
  </si>
  <si>
    <t>NC-PRFI
Subdirección de Gestión de  Recursos Financieros - Coordinación de Contabilidad General
Subdirección de Gestión de Procesos y Competencias - Coordinación Organización y Gestión de Calidad</t>
  </si>
  <si>
    <t xml:space="preserve">31 Aud Funcion Pagadora y Recaudadora Vig  2015
</t>
  </si>
  <si>
    <t>18 04 100</t>
  </si>
  <si>
    <r>
      <rPr>
        <b/>
        <sz val="12"/>
        <rFont val="Arial"/>
        <family val="2"/>
      </rPr>
      <t>Hallazgo No. 31 Cuenta Equipos de transporte, tracción y elevación</t>
    </r>
    <r>
      <rPr>
        <sz val="12"/>
        <rFont val="Arial"/>
        <family val="2"/>
      </rPr>
      <t xml:space="preserve">. "El Catálogo General de Cuentas contenido en el Manual de Procedimientos del Régimen de Contabilidad Pública, describe la cuenta 1675 “EQUIPOS DE TRANSPORTE TRACCION Y ELEVACION (...) 
El Catálogo General de Cuentas contenido en el Manual de Procedimientos del Régimen de la Contabilidad Pública, describe la cuenta 1637 “PROPIEDADES, PLANTA Y EQUIPO NO EXPLOTADOS, como (...) 
La cuenta 1675 Equipos de transporte, tracción y elevación, por $27.976 millones, presenta sobreestimación por $6.111 millones, en razón a que se tienen registrados en las Direcciones Seccionales los vehículos que se encuentran en desuso; es decir, que no están cumpliendo funciones para la DIAN.(...) 
</t>
    </r>
  </si>
  <si>
    <t>Situación que refleja falta de conciliación, entre las Direcciones Seccionales y Nivel Central de Financiera e Infraestructura, lo que conlleva a que se presente Subestimación por la misma cuantía en la cuenta 1637 Propiedad Planta y Equipo No Explotados.</t>
  </si>
  <si>
    <t xml:space="preserve">Dar los lineamientos a nivel nacional sobre el tratamiento contable de los bienes que no están en servicio y su registro y control en el sistema de Administraciòn de Inventarios y de Informaciòn financiera </t>
  </si>
  <si>
    <r>
      <t xml:space="preserve">NC-PRFI
Subdirección de Gestión de Recursos Físicos - Coordinación de Inventarios y Almacén                              
Subdirección de Gestión de Recursos Financieros - Coordinación de Contabilidad General
</t>
    </r>
    <r>
      <rPr>
        <b/>
        <sz val="10"/>
        <rFont val="Arial"/>
        <family val="2"/>
      </rPr>
      <t>REFORMULADO 
30/09/2016</t>
    </r>
  </si>
  <si>
    <t>Realizar los registros contables de reclasificaciòn y ajuste de los saldos en las cuentas objeto del hallazgo.</t>
  </si>
  <si>
    <t>NC-PRFI
Subdirección de Gestión de Recursos Financieros - Coordinación de Contabilidad General</t>
  </si>
  <si>
    <t xml:space="preserve">32 Aud Funcion Pagadora y Recaudadora Vig  2015
</t>
  </si>
  <si>
    <r>
      <t>Hallazgo No. 32  Valorizaciones de Bienes"</t>
    </r>
    <r>
      <rPr>
        <sz val="12"/>
        <rFont val="Arial"/>
        <family val="2"/>
      </rPr>
      <t>Los Procedimientos Contables para el Reconocimiento y Revelación de Propiedad Planta y Equipo, se describen así : (…)A 31 de diciembre de 2015, la cuenta 1999 Valorizaciones por $234.669 millones, presenta incertidumbre en lo que respecta a las Valorizaciones de Equipo de Transporte y Tracción y Elevación por $3.452 millones, en razón a que no se realizó actualización en el periodo 2015 a los vehículos, teniendo en  cuenta que debe efectuarse cada 3 años y el ultimo avaluó realizado  corresponde a la vigencia 2012.Igualmente se encontraron vehículos en desuso dados de baja en las Seccionales, sin que se haya efectuado la reversión de la valorización (...) En la Cuenta 1999 de Valorizaciones Terrenos por $109.344 millones, se presenta subestimación de $634 millones (...) "</t>
    </r>
  </si>
  <si>
    <t>Lo anterior, se origina por falta de controles en el proceso contable, lo que con lleva que sobrestime su vez en la misma cuantía, el valor de la cuenta 324052 Superávit por valorización en el Patrimonio.</t>
  </si>
  <si>
    <t>Identificar aquellos bienes muebles que deben ser actualizados conforme a las disposiciones del Régimen de Contabilidad Püblica</t>
  </si>
  <si>
    <t>1, Identificaciòn de los bienes objeto del hallazgo y  demás, que a Junio de 2016  cumplan 3 años de uso y su valor histórico es superior a 35 SMMLV; actualizarlos y remitir informe a la Coordianacion de Contabiliad General.</t>
  </si>
  <si>
    <t xml:space="preserve">Informe Bienes actualizados </t>
  </si>
  <si>
    <t xml:space="preserve">NC-PRFI
Subdirección de Gestión de Recursos Físicos                         </t>
  </si>
  <si>
    <t xml:space="preserve">2, Generar un mecanismo temporal (hasta que se publique la actualización  de documentación del SGCCI) de control que permita la identificación de bienes cumplen 3 años de uso y su valor histórico es superior a 35 SMMLV y su reporte mensual por parte de la Subdirección de Gestión de Recursos Fisicos a la Coordinación de Contabilidad. </t>
  </si>
  <si>
    <t>Mecanismo</t>
  </si>
  <si>
    <t xml:space="preserve">NC-PRFI
Subdirección de Gestión de Recursos Físicos                          </t>
  </si>
  <si>
    <t>1, De acuerdo con la información reportada sobre el resultado de la actualización de los vehículos, realizar los registros contables correspondientes</t>
  </si>
  <si>
    <r>
      <t xml:space="preserve">NC-PRFI
Subdirección de Gestión de Recursos Financieros - Coordinación de Contabilidad General
</t>
    </r>
    <r>
      <rPr>
        <b/>
        <sz val="10"/>
        <rFont val="Arial"/>
        <family val="2"/>
      </rPr>
      <t xml:space="preserve">
REFORMULADO 
30/09/2016</t>
    </r>
  </si>
  <si>
    <t>2, Realizar los registros contables de ajuste por el valor que presenta diferencia en la cuenta valorizaciones según el avalúo de la bodega</t>
  </si>
  <si>
    <t xml:space="preserve">33 Aud Funcion Pagadora y Recaudadora Vig  2015
</t>
  </si>
  <si>
    <r>
      <t>Hallazgo No. 33  Reconocimiento de los Bienes Históricos y Culturales "</t>
    </r>
    <r>
      <rPr>
        <sz val="12"/>
        <rFont val="Arial"/>
        <family val="2"/>
      </rPr>
      <t>La cuenta 1605 Terrenos por $39.625 millones y la Cuenta 1640 Edificaciones por $138.635 millones, presentan sobreestimación por $1.626 millones y $11.463 millones respectivamente, en razón a que  se encuentran  registrados 7 Bienes Históricos y Culturales  que tienen acto administrativo que los considera como tal(...)"</t>
    </r>
  </si>
  <si>
    <t>Ésta situación se origina por falta de controles en el proceso contable, desconocimiento o inaplicación de la normativa relacionada al manejo y registro de Bienes Históricos y Culturales, lo cual subestima la cuenta 1715 Bienes Históricos y Culturales en $13.089 millones.</t>
  </si>
  <si>
    <t>Realizar los registros contables de reclasificaciòn y ajuste de los saldos en las cuentas de conformidad con el criterio de la Contaduría General de la República</t>
  </si>
  <si>
    <t xml:space="preserve">1, Solicitar concepto a la Contaduria General de la Nación sobre la pertinencia de aplicar el criterio de la Contraloria General de la Republica en el Informe de Auditoria. </t>
  </si>
  <si>
    <t>Solicitud de Concepto</t>
  </si>
  <si>
    <t>NC-PRFI
Subdireccion de Gestión de Recursos Financieros - Coordinación de Contabilidad General</t>
  </si>
  <si>
    <t xml:space="preserve">2, Aplicar a la contabilidad 2016 concepto emitido por la Contaduria General de la Nación frente al criterio señalado por la Contraloria. </t>
  </si>
  <si>
    <t xml:space="preserve">Registros contables 2016 de conformidad con el concepto </t>
  </si>
  <si>
    <t>Revisar a la luz del nuevo marco normativo (NICSP) la pertinencia del registro contable, en relación con el hallazgo  y su incidencia en los Estados Contables de la Entidad.</t>
  </si>
  <si>
    <t>1, Revisión de la normatividad relacionada con el Reconocimiento de los Bienes Históricos y Culturales en aplicación del nuevo marco normativo del Régimen de Contabilidad Pública, a fin de establecer la incidencia en la aplicación de la nueva norma al 1 de enero de 2017.</t>
  </si>
  <si>
    <t>Informe de revisión y análisis</t>
  </si>
  <si>
    <t>NC-PRFI
Subdireccion de Gestión de Recursos Financieros - Coordinación de Contabilidad</t>
  </si>
  <si>
    <t xml:space="preserve">34 Aud Funcion Pagadora y Recaudadora Vig  2015
</t>
  </si>
  <si>
    <r>
      <t>Hallazgo No. 34  Valorización Bienes Históricos y Culturales "</t>
    </r>
    <r>
      <rPr>
        <sz val="12"/>
        <rFont val="Arial"/>
        <family val="2"/>
      </rPr>
      <t xml:space="preserve">La cuenta 1999 Valorizaciones por $234.669 millones, presenta  sobreestimación por $24.654 millones en razón a que se encuentran  registrados los avalúos de la vigencia 2014 a 6 bienes que se consideran  Bienes Históricos y Culturales, (...)
La cuenta 1695 Provisiones por $234.669 millones,  presenta  sobreestimación por $1.043 millones en razón a que la construcción Sede Dirección Seccional de Impuestos de Cúcuta - Edificio Santander Palacio Nacional  reconocido   como Bien Histórico y Cultural, de acuerdo al avaluó de la vigencia 2014 presento un menor valor al Costo Histórico, cuando este no era  objeto de actualización (...) </t>
    </r>
  </si>
  <si>
    <t>Lo anterior se origina por falta de controles en el proceso contable, desconocimiento o inaplicación de la normativa relacionada al manejo y registro de la valorización o actualización de bienes, lo que sobrestima a su vez en la misma Cuantía, el valor de la cuenta 3240  Superávit por valorización en el Patrimonio. Falta de controles en el proceso contable, desconocimiento o inaplicación de la normativa relacionada al manejo y registro de la valorización o actualización de bienes, lo que sobrestima a su vez en la misma Cuantía, el valor de la cuenta 3270 Provisiones, Depreciaciones y Amortizaciones  en el Patrimonio.</t>
  </si>
  <si>
    <t>3, Revisión de la normatividad relacionada con el Reconocimiento de los Bienes Históricos y Culturales en aplicación del nuevo marco normativo del Régimen de Contabilidad Pública, a fin de establecer la incidencia en la aplicación de la nueva norma al 1 de enero de 2017.</t>
  </si>
  <si>
    <t xml:space="preserve">35 Aud Funcion Pagadora y Recaudadora Vig  2015
</t>
  </si>
  <si>
    <r>
      <t>Hallazgo No. 35  Depreciación  Bienes Históricos y Culturales"</t>
    </r>
    <r>
      <rPr>
        <sz val="12"/>
        <rFont val="Arial"/>
        <family val="2"/>
      </rPr>
      <t>La cuenta 1685 Depreciación Acumulada  por $144.946 millones presenta sobreestimación por $2.830 millones, en razón a que  se está efectuando depreciación a los bienes que se consideran Bienes Históricos y Culturales, (...) "</t>
    </r>
  </si>
  <si>
    <t xml:space="preserve">Lo anterior se origina por falta de controles en el proceso contable, desconocimiento o inaplicación de la normativa relacionada al manejo y registro de la valorización o actualización de bienes, lo que sobrestima a su vez en la misma Cuantía, el valor de la cuenta 3270 Provisiones, Depreciaciones y Amortizaciones  en el Patrimonio. </t>
  </si>
  <si>
    <t>1,, Revisión de la normatividad relacionada con el Reconocimiento de los Bienes Históricos y Culturales en aplicación del nuevo marco normativo del Régimen de Contabilidad Pública, a fin de establecer la incidencia en la aplicación de la nueva norma al 1 de enero de 2017.</t>
  </si>
  <si>
    <t>37 Aud Funcion Pagadora y Recaudadora Vig  2015</t>
  </si>
  <si>
    <r>
      <rPr>
        <b/>
        <sz val="12"/>
        <rFont val="Arial"/>
        <family val="2"/>
      </rPr>
      <t>Hallazgo No. 37  Avaluo Edificaciones</t>
    </r>
    <r>
      <rPr>
        <sz val="12"/>
        <rFont val="Arial"/>
        <family val="2"/>
      </rPr>
      <t xml:space="preserve">
"La cuenta 199962 Valorizaciones en Edificaciones por $121.872 millones  presenta incertidumbre por $97.218 millones, en razón que de acuerdo a los informes de Avaluó Comercial Urbano realizado por el Instituto Geográfico Agustín Codazzi IGAC en la vigencia 2014, se determina el resultado del avalúo por los Ítem de terreno y construcción por bien, al establecer la  Valorización se tuvo en cuenta el valor en libros que corresponde al  costo histórico de un bien, la depreciación o amortización acumulada y la provisión, y sumarle la valorización existente a la fecha, este costo histórico incluía los inmuebles por destinación como mayor valor del bien, como: plantas eléctricas, subestaciones, aires acondicionados centrales entre otros. Accesorios que no fueron tenidos en cuenta por el IGAC en el resultado del avalúo. "</t>
    </r>
  </si>
  <si>
    <t xml:space="preserve">No se presentó homogeneidad en el procedimiento para determinar la valorización. 
Falta de análisis y evaluación por parte de las dependencias  de Recursos Físicos y Contabilidad en el manejo de inmuebles Con llevando a que se presente incertidumbre en la cuenta 324062 Superávit por Valorización Edificaciones. </t>
  </si>
  <si>
    <t>Identificar los criterios y elementos que deben incorporarse en los avalúos comerciales de bienes inmuebles propiedad de la DIAN a nivel nacional.</t>
  </si>
  <si>
    <t>1, Solicitar a la Coordinación de Infraestructura la revisión de los avalúos realizados a los inmuebles en el año 2014, conforme a lo expuesto por la CGR</t>
  </si>
  <si>
    <t>NC-PRFI
Subdirección de Gestión de Recursos Financieros - Coordinación de Contabilidad</t>
  </si>
  <si>
    <t>2, Levantar una relación de los inmuebles por destinación como mayor valor de cada bien inmueble a nivel nacional.</t>
  </si>
  <si>
    <t>NC-PRFI
Subdirección de Gestión de Recursos Físicos - Coordinación de Infraestructura</t>
  </si>
  <si>
    <t>Requerir el ajuste de los avalúos comerciales de bienes inmuebles propiedad de la DIAN a nivel nacional (cuando proceda)</t>
  </si>
  <si>
    <t>1, Determinar la incorporación de inmuebles por destinación en los últimos avalúos comerciales de bienes inmuebles propiedad de la DIAN a nivel nacional.</t>
  </si>
  <si>
    <t>NC-PRFI
Subdirección de Gestión de Recursos Físicos - Coordinación de Infraestructura.
Subdirección de Gestión de Recursos Financieros - Coordinación de Contabilidad.</t>
  </si>
  <si>
    <t>2, Solicitar (en los casos en los que proceda) al IGAC, realizar los ajustes correspondientes a los avalúos comerciales de los bienes inmuebles que omitan la valoración de inmuebles por destinación.</t>
  </si>
  <si>
    <t>3, Solicitar a la Coordinación de Contabilidad, realizar los ajustes contables y actualizaciones correspondientes en las cuentas de los bienes inmuebles de la DIAN, en los casos en los que proceda, de acuerdo con los resultados de las gestiones y trámites adelantados ante el IGAC.</t>
  </si>
  <si>
    <t xml:space="preserve">Solicitudes que procedan </t>
  </si>
  <si>
    <t>4, Realizar los ajustes contables y actualizaciones correspondientes en las cuentas de los bienes inmuebles de la DIAN, en los casos en los que proceda, de acuerdo con los resultados de las gestiones y trámites adelantados por la Subdirección de Recursos Físicos ante el IGAC.</t>
  </si>
  <si>
    <t>NC-PRFI
Subdirección de Gestión de Recursos Financieros - Coordinación de Contabilidad.</t>
  </si>
  <si>
    <t>Establecer acciones de control para la prevención de subestimaciones contables de bienes inmuebles, a través del fortalecimiento de acciones de supervisión de contratos celebrados para la realización de avalúos comerciales de bienes inmuebles propiedad de la DIAN.</t>
  </si>
  <si>
    <t>1, Establecer una supervisión conjunta en los contratos que para la realización de avalúos comerciales celebre la Entidad, entre el supervisor nacional designado por la Subdirección de Recursos Físicos a través de la Coordinación de Infraestructura, y los los Directores Seccionales y/o Jefes de División Administrativa y Financiera de cada una de las sedes avaluadas. Lo anterior con el propósito de fortalecer el papel de la supervisión desde el conocimiento local en la dotación y características particulares de cada inmueble.</t>
  </si>
  <si>
    <t>Estudios previos ajustados</t>
  </si>
  <si>
    <t>NC-PRFI
Subdirección de Gestión de Recursos Físicos - Coordinación de Infraestructura.</t>
  </si>
  <si>
    <r>
      <t>Hallazgo No. 39  Reconocimiento de Activos "</t>
    </r>
    <r>
      <rPr>
        <sz val="12"/>
        <rFont val="Arial"/>
        <family val="2"/>
      </rPr>
      <t>Mediante el contrato de obra 100215312-323-0 -2013,  cuyo objeto es la realización a precios unitarios fijos de las obras de adecuación y reparación y mantenimiento, con inclusión de restauración de fachada en edificio de interés arquitectónico y cultural de la sede Dirección Seccional de Impuestos y Aduana, se adquirió 1 Equipo de aire acondicionado mini Split 24000 btu/h por $3.9 millones y persiana metálica para pasarela por $3 millones, los cuales se registraron como gasto de mantenimiento,  sin que ingresaran al almacén  y se reconocieran como bien mueble (...) "</t>
    </r>
  </si>
  <si>
    <r>
      <t xml:space="preserve">NC-PRFI
Subdirección de Gestión de Recursos Financieros - Coordinación de Contabilidad General  
</t>
    </r>
    <r>
      <rPr>
        <b/>
        <sz val="10"/>
        <rFont val="Arial"/>
        <family val="2"/>
      </rPr>
      <t xml:space="preserve">
REFORMULADO 
30/09/2016                             </t>
    </r>
  </si>
  <si>
    <r>
      <t xml:space="preserve">NC-PRFI
Subdirección de Gestión de Recursos Fisicos - Coordinación de Inventarios y Almacen
</t>
    </r>
    <r>
      <rPr>
        <b/>
        <sz val="10"/>
        <rFont val="Arial"/>
        <family val="2"/>
      </rPr>
      <t xml:space="preserve">
REFORMULADO 
30/09/2016</t>
    </r>
  </si>
  <si>
    <r>
      <t xml:space="preserve">NC-PRFI
Subdirección de Gestión de Recursos Financieros - Coordinación de Contabilidad
</t>
    </r>
    <r>
      <rPr>
        <b/>
        <sz val="10"/>
        <rFont val="Arial"/>
        <family val="2"/>
      </rPr>
      <t xml:space="preserve">
REFORMULADO 
30/09/2016</t>
    </r>
  </si>
  <si>
    <t xml:space="preserve">40 Aud Funcion Pagadora y Recaudadora Vig  2015
</t>
  </si>
  <si>
    <r>
      <t>Hallazgo No. 40  Inmuebles por Destinación"</t>
    </r>
    <r>
      <rPr>
        <sz val="12"/>
        <rFont val="Arial"/>
        <family val="2"/>
      </rPr>
      <t>La cuenta Edificaciones Cuenta 1640 Edificaciones por $138.635 millones, incluye los inmuebles de la DIAN con su costo histórico de  construcción, las mejoras y bienes muebles por destinación, los cuales no se encuentran discriminados en forma separada como  tales,  sin que se  pueda establecer el costo de adquisición de cada una de estas, de tal forma  que cuando los accesorios dejen de ser inmuebles  no se puede establecer su valor, tiempo de uso y vida útil. "</t>
    </r>
  </si>
  <si>
    <t>Lo anterior, debido a falta de control, análisis por parte de las dependencias  de recursos físicos y Contabilidad y de directriz en la capitalización bienes en los contratos de obras de adecuación, reparación y mantenimiento, lo que conlleva a que la DIAN no cuenta con información confiable, real de sus inmuebles y el riesgo de registrar como gasto un activo.</t>
  </si>
  <si>
    <t xml:space="preserve">Adquirir; pevia disponiblidad presupuestal,  las herramientas tecologicas que soporten y optimicen la administración de inventarios bienes (muebles e inmuebles),  que a cualquier titulo se encuentren bajo la administraciòn y control de la Entidad. </t>
  </si>
  <si>
    <t xml:space="preserve">NC-PRFI
Subdirección de Recursos Físicos
Subdirección de Gestión Financiera
Subdirecciòn de Procesos y Competencias - 
Subdirección de Tecnologías de la Información </t>
  </si>
  <si>
    <t xml:space="preserve">NC-PRFI
Subdirección de Recursos Físicos
Subdirecciòn de Procesos y Competencias - 
Subdirección de Tecnologías de la Información </t>
  </si>
  <si>
    <t xml:space="preserve">NC-PRFI
Subdirección de Recursos Físicos
Subdirección de Tecnologías de la Información </t>
  </si>
  <si>
    <t>42 Aud Funcion Pagadora y Recaudadora Vig  2015</t>
  </si>
  <si>
    <t>16 01 002</t>
  </si>
  <si>
    <r>
      <rPr>
        <b/>
        <sz val="12"/>
        <rFont val="Arial"/>
        <family val="2"/>
      </rPr>
      <t>Hallazgo No. 42  Bienes en DESUSO</t>
    </r>
    <r>
      <rPr>
        <sz val="12"/>
        <rFont val="Arial"/>
        <family val="2"/>
      </rPr>
      <t xml:space="preserve">
"La DIAN a 31  de diciembre de 2015, tiene 257 vehículos en DESUSO, desde el año 2005 al 2015 de los cuales  se han suscrito ciento setenta (170) actos administrativos de baja , con valor en libros por $1.144 millones, sin que se realice  la comercialización, traspaso a otras entidades o cauterización de éstos."</t>
    </r>
  </si>
  <si>
    <t>Lo anterior, por falta de una gestión efectiva de la Oficina de Recursos Físicos en la disposición final de estos bienes (…)</t>
  </si>
  <si>
    <t>Realizar la disposición final de vehículos en desuso a nivel nacional.</t>
  </si>
  <si>
    <t>Identificar a nivel nacional, los vehículos a los cuales no se ha gestionado su disposición final.</t>
  </si>
  <si>
    <t>Relación de vehículos en desuso para disposición final.</t>
  </si>
  <si>
    <t>NC-PRFI
Subdirección de Gestión de Recursos Físicos - Coordinación de Inventarios y Almacén.</t>
  </si>
  <si>
    <t>Clasificar, dentro de la relación de vehículos en desuso por gestionar su disposición final, aquellos que son susceptibles de disposición por enajenación a título gratuito ó por desintegración.</t>
  </si>
  <si>
    <t>Relación de vehículos en desuso para disposición final por modalidad de enajenación a título gratuito, y relación de vehículos en desuso para disposición final por desintegración.</t>
  </si>
  <si>
    <t>Proyectar las resoluciones de baja y autorización de enajenación a título gratuito, para los vehículos susceptibles de éste proceso a nivel nacional.</t>
  </si>
  <si>
    <t>Relación de resoluciones para enajenación a título gratuito proyectadas.</t>
  </si>
  <si>
    <t>Suscribir acta de entrega y recibo para los vehículos enajenados, evidenciando el traspaso de la propiedad ante la autoridad  de tránsito correspondiente.</t>
  </si>
  <si>
    <t>Relación de actas de entrega suscritas</t>
  </si>
  <si>
    <t>Proyectar las resoluciones de baja por desintegración para los vehículos susceptibles de éste proceso a nivel nacional.</t>
  </si>
  <si>
    <t>Relación de resoluciones para desintegración proyectadas.</t>
  </si>
  <si>
    <t>Suscribir acta de desintegración y gestionar la cancelación de la matrícula ante el organismo de tránsito correspondiente,  para los vehículos desintegrados.</t>
  </si>
  <si>
    <t>Relación de actas de desintegración suscritas</t>
  </si>
  <si>
    <t>Realizar los movimientos de egreso de los vehículos dados de baja, en el SIE de inventarios ALINV10</t>
  </si>
  <si>
    <r>
      <t xml:space="preserve">Relación </t>
    </r>
    <r>
      <rPr>
        <i/>
        <sz val="12"/>
        <rFont val="Arial"/>
        <family val="2"/>
      </rPr>
      <t>de</t>
    </r>
    <r>
      <rPr>
        <sz val="12"/>
        <rFont val="Arial"/>
        <family val="2"/>
      </rPr>
      <t xml:space="preserve"> los movimientos de </t>
    </r>
    <r>
      <rPr>
        <i/>
        <sz val="12"/>
        <rFont val="Arial"/>
        <family val="2"/>
      </rPr>
      <t>egreso</t>
    </r>
    <r>
      <rPr>
        <sz val="12"/>
        <rFont val="Arial"/>
        <family val="2"/>
      </rPr>
      <t xml:space="preserve"> realizados en el sistema.</t>
    </r>
  </si>
  <si>
    <t>43 Aud Funcion Pagadora y Recaudadora Vig  2015</t>
  </si>
  <si>
    <t>16 04 100</t>
  </si>
  <si>
    <r>
      <rPr>
        <b/>
        <sz val="12"/>
        <rFont val="Arial"/>
        <family val="2"/>
      </rPr>
      <t>Hallazgo No. 43    Impuesto Predial</t>
    </r>
    <r>
      <rPr>
        <sz val="12"/>
        <rFont val="Arial"/>
        <family val="2"/>
      </rPr>
      <t xml:space="preserve">
"En las declaraciones del impuesto predial unificado vigencia 2015, de las bodegas 5 y 6 ubicadas en Bogotá, Calle 65 Bis No 88-81/85, se establece un avaluó catastral por $5.073 millones, no obstante la DIAN en la vigencia 2014, realizó avaluó comercial a estos inmuebles por valor de $2.517 millones a través del Instituto Geográfico Agustín Codazzi (ver Tabla 48), sin que a la fecha se haya  gestionado la revisión del avaluó catastral"</t>
    </r>
  </si>
  <si>
    <t xml:space="preserve">Lo anterior, por falta de gestión administrativa en el manejo de inmuebles, situación que conlleva a que y/o se genere un mayor pagado por este concepto o se enajene por menos de su valor real. </t>
  </si>
  <si>
    <t>Revisar la concordancia o posibles diferencias entre los avalúos comerciales y catastrales de la totalidad de inmuebles propiedad de la DIAN.</t>
  </si>
  <si>
    <t>Realizar una revisión integral sobre las diferencias existentes entre el avalúo comercial de los inmuebles propiedad de la DIAN y el avalúo catastral, tanto para los casos en los que se cuenta con un avalúo comercial vigente, como en los que se requiera realizar el avalúo comercial.</t>
  </si>
  <si>
    <t>Informe de revisión de avalúos realizados</t>
  </si>
  <si>
    <t>Solicitar el ajuste en la clasificación del uso de los inmuebles ante Catastro Distritial, con el fin de realizar el ajuste en la liquidación del impuesto predial.</t>
  </si>
  <si>
    <t>Solicitar formalmente a las Secretarías de Impuestos la realización de los ajustes correspondientes por mayores o menores valores entre el avalúo catastral y el comercial en los inmuebles propiedad de la DIAN a nivel nacional (en los casos en que aplique).</t>
  </si>
  <si>
    <t>Remitir comunicación a la UAE Catastro Distrital mediante la cual se solicite modificar la clasificación del uso de los inmuebles (bodegas 5 y 6), con el fin que se realice la reliquidación del impuesto predial.</t>
  </si>
  <si>
    <t>Realizar seguimiento a las respuestas que emitan las Secertarías de Impuestos y la UAE Catastro Distrital y solicitar los ajustes que sean requeridos en los casos en los que corresponda</t>
  </si>
  <si>
    <t>Informes bimestrales de seguimiento</t>
  </si>
  <si>
    <t>PROCESO RECURSOS FÍNANCIEROS</t>
  </si>
  <si>
    <t>18 Aud Regular Vigencia 2010
AEF - Seguimiento PM 2014</t>
  </si>
  <si>
    <t xml:space="preserve">Diferencias Propiedad Planta Equipo
El saldo de la cuenta Propiedad Planta y Equipo en el Nivel Central a 31 de diciembre de 2010, presenta incertidumbre en $868 millones, debido a que se determinaron diferencias no conciliadas entre el aplicativo ALINV10 (Auxiliar de Inventarios) y los registros contables de las subcuentas del grupo de Propiedad, planta y Equipo y de la subcuenta Intangibles del grupo Otros Activos; en el Nivel Seccional, existen diferencias por $267,0 millones al comparar  los registros contables frente aplicativo auxiliar de inventarios ALINV10, correspondiente a baja de inventarios e instalación de equipos de oficina no registrados en el auxiliar, con efecto en el Patrimonio  Institucional.
</t>
  </si>
  <si>
    <t>Lo anterior, contraviene lo dispuesto en el parágrafo 344, del numeral 2.9.2.3 de las normas técnicas de contabilidad pública</t>
  </si>
  <si>
    <t>Conciliar los valores registrados en el Sistema Financiero vs los valores registrados en el aplicativo de Invenatrios y Almacén Alinv10, para reflejar la realidad contable</t>
  </si>
  <si>
    <t>NC-PRFN
Subdireccion de Gestion de Recursos Fisicos - Coordinación de Inventarios y Subdireccion de Gestion de RecursosFinancieros - Coordinación de Contabilidad</t>
  </si>
  <si>
    <t>NC-PRFN
SGRF/Coordinación de Inventarios y Almacén/SGRFIN/Coordinación de Contabilidad</t>
  </si>
  <si>
    <t>NC-PRFN
SGRF/ Coordinación de Inventarios y Almacén/ DS involucradas/ División Administrativa y Financiera de las seccionales involucradas -</t>
  </si>
  <si>
    <r>
      <t xml:space="preserve">NC-PRFN
SGRF/Coordinación de Inventarios/SGRFIN/ Coordinación de Contabilidad/ Direciones Seccionales involucradas / División Administrativa y Financiera.
</t>
    </r>
    <r>
      <rPr>
        <b/>
        <sz val="11"/>
        <rFont val="Arial"/>
        <family val="2"/>
      </rPr>
      <t xml:space="preserve">
REFORMULADO
30/09/2016</t>
    </r>
  </si>
  <si>
    <t>NC-PRFN
Coordinación de Inventarios  y Coordinación de Contabilidad
REFORMULADO
30/09/2016</t>
  </si>
  <si>
    <t>NC-PRFN
SGRF/Coordinación de Inventarios y Almacén/Direcciones Seccionales involucradas/ División Administrativa y Financiera.</t>
  </si>
  <si>
    <t>NC-PRFN
SGRF/Coordinación de Inventarios /SGRFIN/Coordinación de Contabilidad/ Direcciones Seccionales involucradas/División Administrativa y Financiera.</t>
  </si>
  <si>
    <t>NC-PRFN
SGRF/Coordinación de Inventarios/SGRFIN/Coordinación de Contabilidad</t>
  </si>
  <si>
    <t>NC-PRFN
SGRF/Coordinación de Inventarios y Almacén/Direcciones Seccionales involucradas/División Administrativa y Financiera.
REFORMULADO
30/09/2016</t>
  </si>
  <si>
    <t>NC-PRFN
SGRF/Coordinación de Inventarios y Almacén/Direcciones Seccionales involucradas/División Administrativa y Financiera
REFORMULADO
30/09/2016.</t>
  </si>
  <si>
    <t>NC-PRFN
SGRF/Coordinación de Inventarios y Almacén/SGRFIN/Coordinación de Contabilidad
REFORMULADO
30/09/2016</t>
  </si>
  <si>
    <t>18. Aud Regular Vig 2009 Pagadora
AEF - Seguimiento PM 2014</t>
  </si>
  <si>
    <t>A 31 de diciembre de 2009, se presenta diferencia consolidada por $274.8 millones, en las cuentas contables, identificadas con los códigos 1655 a 1680,  y $211.9 millones de la cuenta correspondiente al código contable 1970, hechos identificados y evidenciados en el cuadro comparativo de saldos  de inventarios y contabilidad a 31 de diciembre del 2009.</t>
  </si>
  <si>
    <t>Lo anterior por falta de análisis y depuración entre las dependencias</t>
  </si>
  <si>
    <t>Conciliar los valores registrados en el SIIF vs los valores registrados en el aplicativo de Inventarios y Almacén Alinv10, para reflejar la realidad contable.</t>
  </si>
  <si>
    <t>NC-PRFN
SGRF/Coordinación de Inventarios y Almacén/Direcciones Seccionales involucradas/División Administrativa y Financiera</t>
  </si>
  <si>
    <t>NC-PRFN
SGRF/Coordinación de Inventarios/SGRFIN/Coordinación de Contabilidad/Direciones Seccionales involucradas7División Adminstrativa y Financiera.
REFORMULADO
30/09/2016</t>
  </si>
  <si>
    <t>NC-PRFN
SGRF/Coordinación de Inventarios/SGRFIN/Coordinación de Contabilidad
REFORMULADO
30/09/2016</t>
  </si>
  <si>
    <t>NC-PRFN
SGRF/Coordinación de Inventarios y Almacén/Direcciones Seccionales involucradas/División Administrativa y Financiera.</t>
  </si>
  <si>
    <t>NC-PRFN
SGRF/Coordinación de Inventarios/SGRFIN/Coordinación de Contabilidad/Direcciones Seccionales involucradas/División Administrativa y Financiera.</t>
  </si>
  <si>
    <t>NC-PRFN
SGRF/Coordinación de Inventarios y Almacén/Direcciones Seccionales involucradas/ivisión Administrativa y Financiera.
REFORMULADO
30/09/2016</t>
  </si>
  <si>
    <t>NC-PRFN
SGRF/Coordinación de Inventarios y Almacén/Direcciones Seccionales involucradas/División Adminsitrativa y Financiera.
REFORMULADO
30/09/2016</t>
  </si>
  <si>
    <t>13  Aud vig 2012 Función pagadora y vig 2013 contable</t>
  </si>
  <si>
    <t xml:space="preserve">18 01 004
</t>
  </si>
  <si>
    <t>Hallazgo No. 13: Partidas Conciliatorias
Falta de seguimiento y control a los recursos y afecta la razonabilidad del saldo de la cuenta Disponible, reflejada en los Estados Financieros, generando una subestimación por $330.6 millones en el disponible con efecto en los Ingresos y en el Patrimonio de la Entidad.
N.D. Registradas en libro auxiliares de bancos y no reportadas en extractos bancarios  ; N.D. pendientes de contabilizar en libro auxiliar de bancos y reportadas en extracto bancario ; Partidas con antigüedad mayor a 30 días  
.</t>
  </si>
  <si>
    <t>Falta de seguimiento y control a los recursos recursos</t>
  </si>
  <si>
    <t xml:space="preserve">Depurar las partidas conciliatorias que superen dos meses de antigüedad. </t>
  </si>
  <si>
    <t>1. Identificar y documentar las partidas conciliatiorias de difícil depuración, de las vigencias 2010 a 2012</t>
  </si>
  <si>
    <t>Conciliaciones Bancarias</t>
  </si>
  <si>
    <t>NC-PRFN 
Subdirección de Gestión de Recursos Financieros-Coordinaciones de Tesorería y Contabilidad General</t>
  </si>
  <si>
    <t>2. Presentar al Comité de Sostenibilidad Contable aquellas partidas conciliatorias, de difícil depuración</t>
  </si>
  <si>
    <t>Acta Comité de Sostenibilidad Contable</t>
  </si>
  <si>
    <t>NC-PRFN
 Subdirección de Gestión de Recursos Financieros-Coordinación de Contabilidad General</t>
  </si>
  <si>
    <t>14  Aud vig 2012 Función pagadora y vig 2013 contable</t>
  </si>
  <si>
    <t xml:space="preserve">Hallazgo N° 14: Anticipo para adquisición de Bienes y Servicios
La Subcuenta Avances y Anticipos Entregados (Código 142012), que a 31 de diciembre asciende a $8.202.8 millones, presentó un incremento por $7.927.7 millones, con respecto a la vigencia anterior….. El saldo de esta subcuenta, se encuentra representado en un 22.8% a nombre de la UNION TEMPORAL DIAN 2012 por $1.872.9 millones, contratista que no se encuentra incluido en la relación de contratos a 31 de diciembre de 2012, entregada a la auditoria, por lo tanto, no se tiene la certeza de quien recibió dicho anticipo.
Situación que genera incertidumbre en el saldo a cargo de este contratista y debilidades en los mecanismos de control y seguimiento a los avances entregados a los contratistas.
</t>
  </si>
  <si>
    <t xml:space="preserve">Debilidades en los mecanismos de control y seguimiento a los avances entregados a los contratistas.
Debilidades que presentan las bases de datos relacionadas con la gestión contractual
</t>
  </si>
  <si>
    <t>Elaborar informes de amortización de los anticipos a los supervisores de los contratos.</t>
  </si>
  <si>
    <t>1. Elaborar el instructivo que desarrolle el procedimiento de conciliación de anticipos entregados.</t>
  </si>
  <si>
    <t>2. Remitir informe de amortizaciones de los anticipos</t>
  </si>
  <si>
    <t>Informe de amortizaciones</t>
  </si>
  <si>
    <t>NC-PRFN  Subdirección de Gestión de Recursos Financieros-Coordinación de Contabilidad General</t>
  </si>
  <si>
    <t>Implementación y validación de un Sistema Informático Eléctronico que permita administrar el proceso de Adquisición de Bienes y Servicios.</t>
  </si>
  <si>
    <t xml:space="preserve">Entrada en producción de SECOP II en la DIAN </t>
  </si>
  <si>
    <t>NC-PRFN  Subdirección de Gestión de Recursos Físicos - Coordinación de Contratos</t>
  </si>
  <si>
    <t xml:space="preserve">
Capacitación, difusión  e implementación de la Herramienta.
</t>
  </si>
  <si>
    <t xml:space="preserve">
Lista de asistencia a Capacitación en el SIE de Contratación (Fase I)
</t>
  </si>
  <si>
    <t>15   Aud vig 2012 Función pagadora y vig 2013 contable</t>
  </si>
  <si>
    <t xml:space="preserve">Hallazgo N° 15: Recursos entregados en administración 
La entidad describe las acciones realizadas para la recuperación de los recursos entregados a FONADE y allega copia de dichas actuaciones y de la demanda presentada ante el Tribunal Administrativo de Cundinamarca, donde las pretensiones son: Saldo por reintegrar del capital entregado por la DIAN $2.058.7 millones y rendimientos financieros generados por el capital que FONADE reintegro a la DIAN en diciembre de 2010, $614.5 millones, para un total de $2.672 millones.
Lo anterior, evidencia que el saldo del capital pendiente de reintegrar es por $2.058. 7 millones y el saldo por cobrar reflejado en los estados financieros al 31 de diciembre de 2012 ascienden a $5.342.5 millones, generando una presunta sobrestimación en los Deudores por $3.283.8 millones. 
</t>
  </si>
  <si>
    <t>Falta de control y seguimiento a los recursos entregados en administración</t>
  </si>
  <si>
    <t>17  Aud vig 2012 Función pagadora y vig 2013 contable</t>
  </si>
  <si>
    <t xml:space="preserve">Hallazgo N° 17: Diferencias conciliadas propiedad planta y equipo
Si bien se evidencia la realización de las conciliaciones entre el aplicativo contable SIIF y el ALINV, que maneja los bienes muebles de propiedad de la DIAN, los ajustes originados por ésta, no se realizan oportunamente; es así como, se evidencian partidas que datan de vigencias de 2009 y 2010. 
Lo anterior evidencia falta de control y seguimiento a los bienes de propiedad de la DIAN, así como denota falta de gestión en la depuración oportuna de los saldos reflejados en los estados financieros y genera riesgo de pérdidas de los bienes y patrimonio de la Entidad.
</t>
  </si>
  <si>
    <t>Falta de gestión en la depuración oportuna de los saldos reflejados en los estados financieros</t>
  </si>
  <si>
    <t>2. Realizar entrega del levantamiento fisico de lnventarios de los grupos 201,208,209,210,211,213,216,224,226,en las seccionales de :  Impuestos Bogota,  Arauca, Ibague, Manizales, Pereira, Santa Marta, Valledupar, San Andres, Florencia, Buenaventura, Ipiales, Tumaco, Yopal, Cartagena, Barranquilla, Cali, Medellin,Uraba, Villavicencio.</t>
  </si>
  <si>
    <t>3. Realización de los ajustes contables, que se deban efectuar producto de la conciliación del inventario físico y el sistema Alinv10; frente a los saldos de las cuentas contables, de los grupos y seccionales programados en la actividad 2.</t>
  </si>
  <si>
    <t>NC-PRFN
SGRF/Coordinación de Inventarios/SGRFIN/ Coordinación de Contabilidad/ Direciones Seccionales involucradas / División Administrativa y Financiera.
REFORMULADO
30/09/2016</t>
  </si>
  <si>
    <t>6. Realización de los ajustes contables, que se deban efectuar producto de la conciliación del inventario físico y el sistema Alinv10; frente a los saldos de las cuentas contables, de los grupos y seccionales programados en la actividad 5.</t>
  </si>
  <si>
    <t>7. Llevar a Comité de Sostenibilidad contable las partidas de difícil conciliación</t>
  </si>
  <si>
    <t>9. Realizar la entrega del levantamiento físico de lnventarios de los grupos 625, 725 y 825 en el Nivel Central.</t>
  </si>
  <si>
    <t>10. Realización de los ajustes contables, que se deban efectuar producto de la conciliación del inventario físico y el sistema Alinv10; frente a los saldos de las cuentas contables, de los grupos y seccionales programados en la actividad 8 y  9.</t>
  </si>
  <si>
    <t>NC-PRFN
Coordinación de Inventarios y Almacén; y Direcciones Seccionales involucradas-División Adminsitrativa y Financiera.
REFORMULADO
30/09/2016</t>
  </si>
  <si>
    <t xml:space="preserve">NC-PRFN
Coordinación de Inventarios y Almacén y Coordinación de Contabilidad
REFORMULADO
30/09/2016
</t>
  </si>
  <si>
    <t>NC-PRFN
Coordinación de Inventarios y Almacén y Coordinación de Contabilidad</t>
  </si>
  <si>
    <t>2. Realizar entrega del levantamiento fisico de lnventarios de los grupos 625,725,825;en las seccionales de :  Impuestos Bogota,   Santa Marta, Valledupar,   Cartagena, Barranquilla, Uraba, Villavicencio.</t>
  </si>
  <si>
    <t>NC-PRFN
Coordinación de Inventarios y Almacén,  y Direcciones Seccionales involucradas - División Administrativa y Financiera</t>
  </si>
  <si>
    <t>NC-PRFN
Coordinación de Inventarios  y Coordinación de Contabilidad; y Direciones Seccionales involucradas - División Adminstrativa y Financiera.</t>
  </si>
  <si>
    <t>4. Llevar a Comité de Sostenibilidad las partidas de difícil conciliación.</t>
  </si>
  <si>
    <t>NC-PRFN
Coordinación de Inventarios  y Coordinación de Contabilidad</t>
  </si>
  <si>
    <t>5. Realizar la entrega del levantamiento físico de lnventarios de los grupos 625, 725 y 825 en el Nivel Central.</t>
  </si>
  <si>
    <t>NC-PRFN
Coordinación de Inventarios y Almacén; y Direcciones Seccionales involucradas-División Administrativa y Financiera.
REFORMULADO
30/09/2016</t>
  </si>
  <si>
    <t>19  Aud vig 2012 Función pagadora y vig 2013 contable</t>
  </si>
  <si>
    <t xml:space="preserve">Hallazgo No. 19: Recaudo a Favor de Terceros
Al cierre de la vigencia 2012, la subcuenta “290580” Otros Pasivos – Recaudos A Favor De Terceros – Recaudos por Clasificar , refleja un saldo por $495 millones, los cuales corresponden a “ingresos percibidos de los usuarios por concepto de adquisición de bienes y servicios que vende la Entidad y permanecen en esta cuenta hasta tanto se realice la entrega del bien o servicio y se elabore la respectiva factura, por parte de la Subdirección de Gestión de Comercial.
Situación que sobrestima el saldo de la cuenta Deudores y el Patrimonio de la Entidad. 
.
</t>
  </si>
  <si>
    <t>SIN</t>
  </si>
  <si>
    <t>Identificar las tareas  para  la conciliación mensual de ingresos a bancos por concepto de Rentas propias, 
que deben ser realizadas por las Direcciones Seccionales.</t>
  </si>
  <si>
    <t>Instructivo para las Direcciones Seccionales</t>
  </si>
  <si>
    <t>NC-PRFN
 Subdirección de Gestión Comercial,  Coordinación Nacional de Inventarios.</t>
  </si>
  <si>
    <t>Depurar el saldo de la cuenta Recaudo a favor de Terceros</t>
  </si>
  <si>
    <t>Adoptar el procedimiento para el registro de los recursos que ingresan a las cuentas de la entidad.</t>
  </si>
  <si>
    <t>Procedimiento de Ingresos</t>
  </si>
  <si>
    <t>NC-PRFN  Subdirección de Gestión de Recursos Financieros - Coordianción de Contabilidad General, Coordinación de Tesorería y Subdireccion Comercial - Coordinación Nacional de Inventarios</t>
  </si>
  <si>
    <t>Elaborar instructivo para la realización de conciliaciones de los recaudos</t>
  </si>
  <si>
    <t>Instructivo conciliación</t>
  </si>
  <si>
    <t>NC-PRFN  Subdirección de Gestión de Recursos Financieros - Coordianción de Contabilidad General y Subdireccion Comercial - Coordinación Nacional de Inventarios</t>
  </si>
  <si>
    <t>Realizar conciliaciones mensuales de la información de recaudos de comercial</t>
  </si>
  <si>
    <t>Conciliaciones de la información de recaudos</t>
  </si>
  <si>
    <t>Definir el plan de depuración de los saldos de la cuenta "Recaudo a favor de Terceros"</t>
  </si>
  <si>
    <t>Plan de acción</t>
  </si>
  <si>
    <t>NC-PRFN
 Subdirección de Gestión de Recursos Financieros - Coordianción de Contabilidad General y Subdireccion Comercial - Coordinación Nacional de Inventarios</t>
  </si>
  <si>
    <t>Ejecutar el plan de depuración de los saldos de la cuenta "Recaudo a favor de Terceros"</t>
  </si>
  <si>
    <t>20  Aud vig 2012 Función pagadora y vig 2013 contable</t>
  </si>
  <si>
    <t xml:space="preserve">Hallazgo No. 20: Registro Ingreso por Ventas de mercancías aprehendidas decomisadas y abandonadas - ADA
A diciembre 31 de 2012, la cuenta 472290 Otras Operaciones sin flujo de efectivo, refleja saldo por $6 millones, presenta una subestimación en $2.971.7 millones,  correspondientes a las ventas de mercancías ADA efectuadas en la vigencia 2012, entregado por la Subdirección de Gestión Comercial-Oficio 100206217 0363 , el cual asciende a $2.977 millones.
Lo anterior, por falta de control y seguimiento a los ingresos generados por la venta de mercancías ADA…..
Teniendo en cuenta la respuesta de la entidad, y efectuado el respectivo cruce del total de las ventas de mercancías ADA efectuadas durante el 2012 y 2013, con el saldo registrado en la cuenta 472290 Otras Operaciones sin flujo de efectivo, se confirman las diferencias indicadas en el hallazgo, el cual fue ajustado en cuanto al código de la cuenta de ingresos correspondiente y el valor de la incertidumbre por $2.971.71 millones a 31 de diciembre de 2012. 
</t>
  </si>
  <si>
    <t>Falta de control y seguimiento a los ingresos generados por la venta de mercancías ADA</t>
  </si>
  <si>
    <t>Registrar el ingreso de los recursos producto de la venta de mercancías ADA, oportunamente</t>
  </si>
  <si>
    <t>Elaborar Procedimiento de Ingresos</t>
  </si>
  <si>
    <t>NC-PRFN
 Subdirección de Gestión de Recursos Financieros - Coordianción de Contabilidad General y Coordinación de Tesorería y Subdireccion Comercial - Coordinación Nacional de Inventarios</t>
  </si>
  <si>
    <t>Solicitar a  la CGN concepto sobre el procedimiento actual de revelación del traslado de los recursos producto del traslado de la mercancía ADA.</t>
  </si>
  <si>
    <t>NC-PRFN  Subdirección de Gestión de Recursos Financieros - Coordianción de Contabilidad General, Subdireccion Comercial - Coordinación Nacional de Inventarios y Subdirección de Gestión de Cobranzas - Coordinación de Contabilidad</t>
  </si>
  <si>
    <t>Elaborar instructivo para la incorporación de los recursos producto de la venta de mercancías ADA</t>
  </si>
  <si>
    <t>Elaborar instructivo para la conciliación de los recursos producto de la venta de mercancías ADA</t>
  </si>
  <si>
    <t>21  Aud vig 2012 Función pagadora y vig 2013 contable</t>
  </si>
  <si>
    <t>17 04 003</t>
  </si>
  <si>
    <t xml:space="preserve">Hallazgo No. 21: Gastos bodegaje  
La subcuenta Gastos Administrativos – Generales – Bodegaje (Código 511116) refleja $31.120 millones y según el “Formulario: 228 F13.11: INVENTARIOS DE MERCANCÍAS”, reportado a la Contraloría General de la República, a través del SIRECI, el cual detalla el valor de los inventarios por direccionales e indica su ubicación y que el costo de bodegaje pagado durante el período 2012, ascendió a $29.460.6 millones, difiere en $1.659.4 millones.
Lo anterior genera una sobreestimación por $1.659.4 millones en los gastos registrado por dicho concepto y afecta el resultado del ejercicio de la Entidad. </t>
  </si>
  <si>
    <t>Documentar en el SGCCI, el mecanismo definido  para el reporte de información a través del SIRECI, que establezca las actividades,  los responsables de reporte y las actividades de  control y verificación de consistencia  de las cifras.</t>
  </si>
  <si>
    <t>NC-PRFN 
Subdirección de Gestión de Recursos Financieros - Coordianción de Contabilidad General</t>
  </si>
  <si>
    <t>22  Aud vig 2012 Función pagadora y vig 2013 contable</t>
  </si>
  <si>
    <t xml:space="preserve"> 22 05 001</t>
  </si>
  <si>
    <t xml:space="preserve">Hallazgo N° 22: Integridad Rendición cuenta fiscal 2012 (PAS)
Debilidades en la validación de la información a reportar, en casos tales como:
• En la gestión contractual
• En el inventario de mercancías
• En los procesos judiciales
</t>
  </si>
  <si>
    <t xml:space="preserve">• Falencias en la supervisión y control de la rendición.
• Debilidades en la validación de la información a reportar en SIRECI.
</t>
  </si>
  <si>
    <t xml:space="preserve">Documentar en el SGCCI, el mecanismo definido  para el reporte de información a través del SIRECI, que establezca las actividades,  los responsables de reporte y las actividades de  control y verificación de consistencia </t>
  </si>
  <si>
    <t>NC-PRFN
 Subdirección de Gestión de Recursos Físicos  -  Coordinación de Contratos
REFORMULADO
30/04/2016</t>
  </si>
  <si>
    <t xml:space="preserve">
Lista de asistencia a Capacitación en el SIE de Contratación (Fase I)
</t>
  </si>
  <si>
    <t xml:space="preserve">
NC-PRFN 
Subdirección de Gestión de Recursos Físicos  -  Coordinación de Contratos
Subdirección de Gestión de Tecnología. </t>
  </si>
  <si>
    <t>23  Aud vig 2012 Función pagadora y vig 2013 contable</t>
  </si>
  <si>
    <t xml:space="preserve">Hallazgo No. 23: Notas a los estados financieros Vigencia 2012 
Las Notas que forman parte integrante de los Estados financieros a 31 de diciembre de 2012, no fueron presentadas de conformidad con lo establecido en el Capítulo II Procedimiento para la estructuración y presentación de los estados contables básicos del Manual de Procedimientos Contables expedido por la Contaduría General de la Nación….
De otra parte, en los Estados Financieros a 31 de diciembre de 2012 presentados a la CGR en la cuenta fiscal a través del SIRECI, no se consigna la nominación o número que identifica las Notas correspondientes en las Cuentas contables, que permita correlacionar la información que revelan dichas notas sobre la situación determinada
</t>
  </si>
  <si>
    <t>Falta de control y supervisión en la consolidación de la información y preparación de las notas a los estados financieros</t>
  </si>
  <si>
    <t>Elaborar las Notas a los Estados Contables, conforme a lo dispuesto en el Régimen de Contabilidad Pública.</t>
  </si>
  <si>
    <t>Documentar en el SGCCI un mecanismo  para la elaboración de las Notas a los Estados Financieros</t>
  </si>
  <si>
    <t>Documento establecido</t>
  </si>
  <si>
    <t>NC-PRFN 
Subdirección de Gestión de Recursos Financieros - Coordianción de Contabilidad General
REFORMULADO
30/04/2016</t>
  </si>
  <si>
    <t>Elaborar las Notas de los Estados Financieros, acorde al RCP</t>
  </si>
  <si>
    <t>Notas a los Estados Financieros, acorde al RCP</t>
  </si>
  <si>
    <t>NC-PRFN
 Subdirección de Gestión de Recursos Financieros - Coordianción de Contabilidad General</t>
  </si>
  <si>
    <t>Solicitar el desarrollo de interfaces que permitan reducir el número de asientos contables manuales</t>
  </si>
  <si>
    <t>Solicitar al Administrador de SIIF y a las Subdirecciones de Gestión de Personal y Recursos Fisicós, el desarrollo de interfaces que permitan reducir el número de asientos contables manuales</t>
  </si>
  <si>
    <t>Solicitudes de desarrollo de interfaces</t>
  </si>
  <si>
    <t>NC-PRFN
 Subdirección de Gestión de Recursos  Financieros- Coordinación de Contabilidad General</t>
  </si>
  <si>
    <t>NC-PRFN
 Subdirección de Gestión de Recursos Físicos  -  Coordinación de Contratos</t>
  </si>
  <si>
    <t xml:space="preserve">Capacitación, difusión  e implementación de la Herramienta.
</t>
  </si>
  <si>
    <t>NC-PRFN 
Subdirección de Gestión de Recursos Físicos  -  Coordinación de Contratos</t>
  </si>
  <si>
    <t>26  Aud vig 2012 Función pagadora y vig 2013 contable</t>
  </si>
  <si>
    <t>17 04 100</t>
  </si>
  <si>
    <t xml:space="preserve">Hallazgo No. 26 Disponible - Cuentas Inactivas
Los saldos de las cuentas corrientes y de ahorros se consideran inactivos, cuando sobre las cuales no se hubiere realizado ninguna operación por parte del titular, ya sea directamente o por medio de un tercero. Se entiende por operación del titular cualquier movimiento de depósito, retiro transferencia o en general cualquier débito o crédito ordenado por éste que afecte a la misma. En tal sentido, los créditos o débitos que la institución financiera realice con el fin de abonar intereses o realizar cargos por concepto de comisiones y servicios bancarios no impiden considerar una cuenta como inactiva.
Según comunicación No.00251 del 11 de marzo de 2014, la U.A.E de la DIAN, allegó a la auditoria la relación de cuarenta y una (41) cuentas bancarias como inactivas, de las cuales 39 presentan saldo cero (0), una (1) cuenta, con saldo de $14.4 millones y otra con $0.5 millones; no obstante, de acuerdo con los saldos mensuales presentados en libros auxiliares para el cierre del período 2013 la cuenta 03377179-1, presenta saldos por $7.5 millones y la cuenta 137-29746-1 no se refleja en los auxiliares.
</t>
  </si>
  <si>
    <t>Falta de mecanismos de control interno y debilidades en los procesos de seguimiento y control a los recursos depositados en las cuentas bancarias</t>
  </si>
  <si>
    <t>Efectuar seguimiento y depuración de las cuentas bancarias que se encuentren en estado inactivas.</t>
  </si>
  <si>
    <t>Cancelar las cuentas bancarias  que se encuentren en estado Invactivo</t>
  </si>
  <si>
    <t>Cuentas Bancarias en estado inactivas Depuradas</t>
  </si>
  <si>
    <t>NC-PRFN 
Subdirección de Gestión de Recursos Financieros-Coordinación de Tesorería .</t>
  </si>
  <si>
    <t>Elaborar un procedimiento para el seguimiento y cancencelación de cuentas bancarias.</t>
  </si>
  <si>
    <t>Procedimiento para el seguimiento y cancelación de cuentas bancarias</t>
  </si>
  <si>
    <t>NC-PRFN
 Subdirección de Gestión de Recursos Financieros-Coordinación de Tesorería .</t>
  </si>
  <si>
    <t>27  Aud vig 2012 Función pagadora y vig 2013 contable</t>
  </si>
  <si>
    <t xml:space="preserve">Hallazgo No. 27: Partidas Conciliatorias
Según reporte del aplicativo contable, el saldo a 31-12-2013 de la cuenta de Efectivo de la U.A.E de la DIAN – Función Pagadora, por $332.5 millones, que representa el 0.1% del activo, está compuesto por 13 cuentas bancarias, de las cuales se revisaron 7 conciliaciones a diciembre de 2013, allegadas a la Auditoria.  
A diciembre 31 de 2013, el saldo del Efectivo por $332.5 millones, presenta diferencia de $99.5 millones, con respecto a los saldos según extractos por $432 millones, debido a la existencia de 269 partidas conciliatorias por $582 millones no regularizadas, de las cuales el 67% ($330 millones), corresponden a N.D pendientes de contabilizar en Bancos y el 23% ($234 millones) a N.D. pendientes de contabilizar en libros.  
 N.C. registradas en libro de bancos y no reportadas en extractos bancarios  
De otra parte, se establecieron 7 partidas conciliatorias por $2.8 millones, por concepto de N.C. pendientes de contabilizar en Bancos; situación que denota la realización de afectaciones contables sin que se haya materializado el ingreso de efectivo a las cuentas bancarias y afecta la razonabilidad del saldo de la cuenta Disponible, reflejada en los Estados Financieros, generando una sobreestimación por $2.8 millones en el Disponible con efecto en los Ingresos, Bancos, Cuentas por Cobrar y en el Patrimonio de la Entidad.
 N.D. pendientes de contabilizar en libro auxiliar de bancos y reportadas en extracto bancario 
Existen 61 N.D por $234 millones, pendientes de contabilizar en el libro de bancos, denotando el retiro y/o afectación de las cuentas bancarias sin que la Entidad tenga conocimiento del concepto que origina dicho movimiento financiero, evidenciado falta de control y seguimiento a los recursos depositados en las entidades financieras.
 Partidas con antigüedad mayor a 30 días
La U.A.E. de la DIAN – Función Pagadora en la Nota 1 relativa a los Activos – Depósitos en Instituciones Financieras indica: “Las cuentas bancarias se encuentran debidamente conciliadas a diciembre 31 de 2013”. 
Si bien se da cumplimiento a la elaboración de las conciliaciones bancarias, las partidas conciliatorias no son aclaradas y depuradas oportunamente, para su posterior registro, es así como al cierre de la vigencia 2013, se determinó la existencia de partidas con una antigüedad superior a 30 días, incluso desde las vigencias 2011 y 2013
</t>
  </si>
  <si>
    <t>Falta de seguimiento y control a los recursos</t>
  </si>
  <si>
    <t>1. Identificar y documentar las partidas conciliatiorias de difícil depuración, de las vigencias 2013</t>
  </si>
  <si>
    <t>NC-PRFN
 Subdirección de Gestión de Recursos Financieros-Coordinaciones de Tesorería y Contabilidad General</t>
  </si>
  <si>
    <t>NC-PRFN
 Subdirección de Gestión de Recursos Físicos  -  Coordinación de Infraestructura</t>
  </si>
  <si>
    <t>31  Aud vig 2012 Función pagadora y vig 2013 contable</t>
  </si>
  <si>
    <t xml:space="preserve">Hallazgo No. 31: Registro bien recibido en donación y Avalúo comercial
Durante la vigencia 2012, la DIAN recibió en donación un lote ubicado en Turbo (Antioquia), con avalúo catastral de $321.8 millones, mediante Escritura Pública No. 666 del 22 de mayo de 2012 y efectuada la consulta en la relación de inmuebles de propiedad de la Entidad, enviada por la Coordinación de Infraestructura a la auditoria, este lote no se encuentra relacionado en dicha relación.
Lo anterior, evidencia debilidades en el control y seguimiento en los bienes inmuebles que recibe la Entidad, y teniendo en cuenta que esta base de datos, es la información fuente para la consolidación y elaboración de los estados financieros, se genera una subestimación de $321.8 millones en el saldo de cuenta de Propiedad, Planta y Equipo al cierre de las respectivas vigencias.
Adicionalmente, al cierre de la vigencia no se le efectuó el avalúo comercial de conformidad con lo establecido en el Régimen de Contabilidad Pública.
</t>
  </si>
  <si>
    <t>Debilidades en el control y seguimiento en los bienes inmuebles que recibe la Entidad</t>
  </si>
  <si>
    <t>Realizar el registro en los Estados Financieros del bien recibido en donanción</t>
  </si>
  <si>
    <t>Realizar el registro contable para la incorporación en los Estados Financieros del bien recibido en donación</t>
  </si>
  <si>
    <t>Registro contable en el SIIF</t>
  </si>
  <si>
    <t>Conciliar de forma semestral la información reportada por la Coordinación de Infraestructura.</t>
  </si>
  <si>
    <t>Realizar la conciliación semestral de los bienes innmuebles de propiedad de la entidad</t>
  </si>
  <si>
    <t>Concilianción de información</t>
  </si>
  <si>
    <t>NC-PRFN
 Subdirección de Gestión de Recursos  Financieros- Coordinación de Contabilidad General y Subdirección de Gestión de Recursos Físicos - Coordinación de Infraestructura</t>
  </si>
  <si>
    <t>Revisar y actualizar el procedimiento de Administración de Sedes  de conformidad con las normas vigentes y revisión de la actividad que garantiza la correcta trazabilidad y cruce de información de las sedes de los bienes inmuebles de la entidad entre la Coordinación de Infraestructura y la Coordinación de Contabilidad de la entidad.</t>
  </si>
  <si>
    <t xml:space="preserve"> Elaborar el Instructivo de Ingreso de Bienes Inmuebles.</t>
  </si>
  <si>
    <t xml:space="preserve">Instructivo.
</t>
  </si>
  <si>
    <t>Instructivo de Ingreso de Bienes Inmuebles</t>
  </si>
  <si>
    <t>Aprobación y Publicación</t>
  </si>
  <si>
    <t>Subdirección de Gestión de Procesos y Competencias Laborales / DGO</t>
  </si>
  <si>
    <t>33  Aud vig 2012 Función pagadora y vig 2013 contable</t>
  </si>
  <si>
    <t xml:space="preserve">Hallazgo No. 33 Recaudos a Favor de Terceros  
Al cierre de la vigencia 2013, la subcuenta “290580” Otros Pasivos – Recaudos a Favor de Terceros – Recaudos por Clasificar , refleja un saldo por $1.079 millones, los cuales corresponden a “ingresos percibidos de los usuarios por concepto de adquisición de bienes y servicios que vende la Entidad y permanecen en esta cuenta hasta tanto se realice la entrega del bien o servicio y se elabore la respectiva factura, por parte de la Subdirección de Gestión de Comercial” .
Situación que sobrestima el saldo de la cuenta Pasivos y Deudores en cuantía de $1.079 millones. 
</t>
  </si>
  <si>
    <t>NC-PRFN 
Subdirección de Gestión Comercial,  Coordinación Nacional de Inventarios.</t>
  </si>
  <si>
    <t>NC-PRFN
 Subdirección de Gestión de Recursos Financieros - Coordianción de Contabilidad General, Coordinación de Tesorería y Subdireccion Comercial - Coordinación Nacional de Inventarios</t>
  </si>
  <si>
    <t>34  Aud vig 2012 Función pagadora y vig 2013 contable</t>
  </si>
  <si>
    <t>17 01 008</t>
  </si>
  <si>
    <t xml:space="preserve">Hallazgo No. 34 Registro Ingresos por venta de mercancías aprehendidas, decomisadas y abandonadas – ADA
A diciembre 31 de 2013, la cuenta 472290 Otras Operaciones sin flujo de efectivo, refleja saldo por $9.466 millones, el cual presenta incertidumbre por $2.175.28 millones (equivalente al 23% de dicha cuenta), debido a que los movimientos contables por $9.294 millones, no son consistentes con el reporte de ventas  para la vigencia 2013, entregado por la Subdirección de Gestión Comercial-Oficio 100206217 0363 (Anexo 3 DETALLADO_VENTAS 2012 Y 2013), el cual asciende a $7.290 millones, evidenciando inconsistencias en la información relacionada con las ventas……
Teniendo en cuenta la respuesta de la entidad, y efectuado el respectivo cruce del total de las ventas de mercancías ADA efectuadas durante el 2012 y 2013, con el saldo registrado en la cuenta 472290 Otras Operaciones sin flujo de efectivo, se confirman las diferencias indicadas en el hallazgo, el cual fue ajustado en cuanto al código de la cuenta de ingresos correspondiente y el valor de la incertidumbre por $2.175.28 millones a 31 de diciembre de 2013
</t>
  </si>
  <si>
    <t>NC-PRFN
 Subdirección de Gestión de Recursos Financieros - Coordianción de Contabilidad General, Subdireccion Comercial - Coordinación Nacional de Inventarios y Subdirección de Gestión de Cobranzas - Coordinación de Contabilidad</t>
  </si>
  <si>
    <t>35  Aud vig 2012 Función pagadora y vig 2013 contable</t>
  </si>
  <si>
    <t xml:space="preserve">Hallazgo No. 35 Notas a los Estados Financieros – Vigencia 2013
Las Notas que forman parte integrante de los Estados financieros  a 31 de diciembre de 2013, no fueron presentadas de conformidad con lo establecido en el Capítulo II Procedimiento para la estructuración y presentación de los estados contables básicos del Manual de Procedimientos Contables expedido por la Contaduría General de la Nación, toda vez que las mismas no revelan lo correspondiente a: 
• En el Efectivo no se muestra el volumen y valor de las partidas conciliatorias, ni se cuantifica su efecto en el Efectivo a 31 de diciembre de 2013 . 
• No detalla los deudores, monto y antigüedad de los saldos.
• En cuanto a los inventarios no se indica el seguimiento efectuado, el método de valoración y las provisiones reconocidas.
. Para la Propiedad, Planta y Equipo no se indica la metodología aplicada para la actualización de los bienes, ni la cantidad y valor de los bienes recibidos o asignados a la DIAN
. En la cuenta de Otros Activos  no se detalla la metodología de amortización para los cargos diferidos, el número de periodos de amortización, la vida útil estimada, el acto o contrato que lo respalda
• Las cuentas por pagar  no detallan la antigüedad de los saldos ni las razones de su existencia. 
• En cuanto a los Pasivos Estimados , no revelan información detallada de las provisiones, en cuanto al estado de los procesos, monto y evaluación del riesgo. No obstante, ser la cuenta más representativa del Pasivo (68%).
• La cuenta de Otros pasivos  no detalla los recaudos a favor de terceros con indicación del beneficiario de los recursos. 
• En las Notas relativas al Patrimonio , no se detallan los bienes muebles e inmuebles asignados por la DIAN Recaudadora ni los inmuebles de uso permanente y sin contraprestación producto de comodatos realizados con otras entidades y puestos al servicio durante la vigencia 2013.
De otra parte, en los Estados Financieros a 31 de diciembre de 2013 presentados a la CGR en la cuenta fiscal a través del SIRECI, no se consigna la nominación o número que identifica las Notas correspondientes en las Cuentas contables, que permita correlacionar la información que revelan dichas notas sobre la situación determinada
</t>
  </si>
  <si>
    <r>
      <t xml:space="preserve">NC-PRFN
 Subdirección de Gestión de Recursos Financieros - Coordianción de Contabilidad General
</t>
    </r>
    <r>
      <rPr>
        <b/>
        <sz val="11"/>
        <rFont val="Arial"/>
        <family val="2"/>
      </rPr>
      <t>REFORMULADO
30042016
REFORMULADO
30/09/2016</t>
    </r>
  </si>
  <si>
    <t>40  Aud vig 2012 Función pagadora y vig 2013 contable</t>
  </si>
  <si>
    <t xml:space="preserve">Hallazgo No. 40 Comité de Sostenibilidad Contable
Mediante comunicación AG8.1-19 se solicitó a la DIAN – Función Pagadora (…) 2. Actas de las sesiones del Comité de Sostenibilidad Contable realizadas durante las vigencias 2012, 2013 y 2014. A lo cual la entidad mediante comunicación 100206216-0292 del 22 de abril de 2014, índico: “Durante los años solicitados no ha sesionado el Comité de Sostenibilidad Contable”. 
La creación del Comité de Sostenibilidad Contable, busca que interior de las entidades se adelanten las gestiones administrativas para depurar las cifras reflejadas en los estados financieros, mediante la depuración permanente y de sostenibilidad de la información financiera y cuando sea necesario someter a su consideración situaciones que garanticen la realidad financiera y económica de la entidad. ……
Lo anterior, evidencia que no se da cumplimiento a lo establecido los artículos 209 y 269 de la Constitución Política , al artículo 3o de la Ley 87 de 1993 , a lo establecido en la Resolución 357 de 2008 expedida por la Contaduría General de la Nación y, a la Resolución 11772 del 30 de octubre 2009 de la Dirección de Impuestos y Aduanas Nacionales
</t>
  </si>
  <si>
    <t>Cumplimiento de lo estableacido en la Resolución de creación de Comité</t>
  </si>
  <si>
    <t>Sesionar 2 veces para lo que resta del año</t>
  </si>
  <si>
    <t>NC-PRFN Subdirección de Gestión de Recursos  Financieros- Coordinación de Contabilidad General</t>
  </si>
  <si>
    <t>Revisión de la pertinencia de la periodicidad del comite</t>
  </si>
  <si>
    <t>Acta del Comité</t>
  </si>
  <si>
    <t>NC-PRFN
 Subdirección de Gestión de Recursos  Financieros- Coordinación de Contabilidad General
REFORMULADO
30042016
30092016</t>
  </si>
  <si>
    <t>41  Aud vig 2012 Función pagadora y vig 2013 contable</t>
  </si>
  <si>
    <t>18 02 002</t>
  </si>
  <si>
    <t xml:space="preserve">Hallazgo N° 41 Indicador Ejecución Presupuestal
Baja ejecución presupuestal frente a lo contemplado en el indicador de la ficha técnica, formato 1161.
</t>
  </si>
  <si>
    <t xml:space="preserve">• Debilidad en la planeación de la ejecución presupuestal.
• Debilidad en los controles para la adecuada ejecución presupuestal.
</t>
  </si>
  <si>
    <t>Continuar con la generación de alertas sobre los niveles de ejecución presupuestal</t>
  </si>
  <si>
    <t>Continuar con la remisión mensualmente reportes de ejecución a los formuladores de los proyectos</t>
  </si>
  <si>
    <t>Reportes de ejecución</t>
  </si>
  <si>
    <t>NC-PRFN
 Subdirección de Gestión de Recursos  Financieros- Coordinación de Presupuesto</t>
  </si>
  <si>
    <t>39 Aditoria Vig 2012 y 2013
Función Recaudadora</t>
  </si>
  <si>
    <t xml:space="preserve">Hallazgo 39 Ejecución Presupuestal. Ejecución Presupuestal.  Analizado el presupuesto de inversión de la DIAN para la vigencia 2013, se observa que del total de recursos apropiados por $375.808 millones, se comprometieron $224.933 millones, es decir el 59.85% y los $ 150.875 millones, restantes hicieron parte de la apropiación no ejecutada ni comprometida, con lo cual se incumple el principio presupuestal de Anualidad, contemplado en el Artículo 14 del Decreto 111 de 1996 y Artículo 10 de la Ley 38 de 1989.
</t>
  </si>
  <si>
    <t xml:space="preserve">La entidad no ha sido eficiente en el manejo de los recursos.
Dejan de invertir recursos en actividades que benefician a los funcionarios que realizan actividades de control en la Entidad.
</t>
  </si>
  <si>
    <t>Generar alertas sobre los niveles de ejecución presupuestal</t>
  </si>
  <si>
    <t>Remitir mensualmente reportes de ejecución a los formuladores de los proyectos</t>
  </si>
  <si>
    <t>NC - PRFN 
Subdirección de Gestión de Recursos  Financieros- Coordinación de Presupuesto</t>
  </si>
  <si>
    <t>2. Aud Regular Vig 2009 Pagadora
AEF - Seguimiento PM 2014</t>
  </si>
  <si>
    <t>Los formatos 5 y 9 de la cuenta fiscal por la vigencia 2009, referidos a la información contractual y a los procesos judiciales a favor y en contra de la entidad, presentan inconsistencias en la consolidación de la información, por cuanto se detectaron registros dobles, algunos en cuantías erradas y otros sin ninguna cuantía</t>
  </si>
  <si>
    <t>Debido a debilidades en el análisis, revisión y supervisión por parte de las áreas de contratos y de gestión jurídica de la Entidad</t>
  </si>
  <si>
    <t>Implementación y validación de un Sistema informático Electrónico que permita administrar el proceso de Adquisición de Bienes y Servicios</t>
  </si>
  <si>
    <t>Capacitación, difusión e implementación de la herramienta</t>
  </si>
  <si>
    <t>Lista de asistencia a capacitación en el SIE de Contratación   (Fase I)</t>
  </si>
  <si>
    <t xml:space="preserve">Realizar cruces de información Subdireccion de Gestion de Recursos Financieros y la Subdirección de Gestión de Representación Externaa de los litigios por demandas laborales de reparación directa y contractual. </t>
  </si>
  <si>
    <t>Elaboracion de informes de conciliaciones</t>
  </si>
  <si>
    <t>Conciliaciones de informacion</t>
  </si>
  <si>
    <t>NC-PRFN
Subdireccion de Gestion de Recursos Financieros - Subdirección de Gestión de Representación Externa</t>
  </si>
  <si>
    <r>
      <t xml:space="preserve">NC-PRFN
Subdireccion de Recursos Financieros
</t>
    </r>
    <r>
      <rPr>
        <b/>
        <sz val="11"/>
        <rFont val="Arial"/>
        <family val="2"/>
      </rPr>
      <t>REFORMULADO
30042016
REFORMULADO
30/09/2016</t>
    </r>
  </si>
  <si>
    <r>
      <t>NC-PRFN
Subdireccion de Recursos Financieros</t>
    </r>
    <r>
      <rPr>
        <b/>
        <sz val="11"/>
        <rFont val="Arial"/>
        <family val="2"/>
      </rPr>
      <t xml:space="preserve">
REFORMULADO
30042016
REFORMULADO
30/09/2016</t>
    </r>
  </si>
  <si>
    <t>Levantamiento de inventarios físicos que permitan conciliar los saldos en el sistema Alinv10.                       Análisis y depuración de las diferencias entre los saldos contables y los saldos conciliados en el sistema Alinv10.</t>
  </si>
  <si>
    <t>1. Realizar entrega del levantamiento fisico de lnventarios de los grupos 201,208,209,210,211,213,216,224,226,en las seccionales de :  Impuestos Bogota,  Arauca, Ibague, Manizales, Pereira, Santa Marta, Valledupar, San Andres, Florencia, Buenaventura, Ipiales, Tumaco, Topal, Cartagena, Barranquilla, Cali, Medellin,Uraba, Villavicencio.</t>
  </si>
  <si>
    <t>NC-PRFN Coordinación de Inventarios y Almacén,  y Direcciones Seccionales involucradas - División Administrativa y Financiera</t>
  </si>
  <si>
    <t>2. Realización de los ajustes contables, que se deban efectuar producto de la conciliación del inventario físico y el sistema Alinv10; frente a los saldos de las cuentas contables, de los grupos y seccionales programados en la actividad 1.</t>
  </si>
  <si>
    <t>NC-PRFN Coordinación de Inventarios  y Coordinación de Contabilidad; y Direciones Seccionales involucradas - División Adminstrativa y Financiera.
REFORMULADO
30/09/2016</t>
  </si>
  <si>
    <t>3. Llevar a Comité de Sostenibilidad contable en caso que se presenten partidas de difícil conciliación.</t>
  </si>
  <si>
    <t>NC-PRFN  Coordinación de Inventarios  y Coordinación de Contabilidad
REFORMULADO
30/09/2016</t>
  </si>
  <si>
    <t>4. Realizar la entrega del levantamiento físico de lnventarios de los grupos  214, 218 y 225 en las seccionales de: Villavicencio, Urabá, Santa Marta, Buenaventura, Cartagena, Cali.</t>
  </si>
  <si>
    <t>NC-PRFN  Coordinación de Inventarios y Almacén; y Direcciones Seccionales involucradas - División Administrativa y Financiera.</t>
  </si>
  <si>
    <t>5. Realización de los ajustes contables, que se deban efectuar producto de la conciliación del inventario físico y el sistema Alinv10; frente a los saldos de las cuentas contables, de los grupos y seccionales programados en la actividad 4.</t>
  </si>
  <si>
    <t>NC-PRFN Coordinación de Inventarios  y Coordinación de Contabilidad; y Direcciones Seccionales involucradas - División Administrativa y Financiera.</t>
  </si>
  <si>
    <t>6. Llevar a Comité de Sostenibilidad contable en caso que se presenten partidas de difícil conciliación y/o cumplen las condiciones establecidas en las Politicas contables.</t>
  </si>
  <si>
    <t>NC-PRFN Coordinación de Inventarios  y Coordinación de Contabilidad</t>
  </si>
  <si>
    <t>7. Realizar la entrega del levantamiento físico de lnventarios del grupo  207, en las Direcciones Seccionales de :  Santa Marta, Barranquilla, Ipiales, Villavicencio y Urabá.</t>
  </si>
  <si>
    <t>NC-PRFN Coordinación de Inventarios y Almacén; y Direcciones Seccionales involucradas-División Administrativa y Financiera.
REFORMULADO
30/09/2016</t>
  </si>
  <si>
    <t>8. Realizar la entrega del levantamiento físico de lnventarios de los grupos 203,206,207,212,2013,214,216,218,224,225,226 en el Nivel Central.</t>
  </si>
  <si>
    <t>9. Realización de los ajustes contables, que se deban efectuar producto de la conciliación del inventario físico y el sistema Alinv10; frente a los saldos de las cuentas contables, de los grupos y seccionales programados en la actividad 7 y 8.</t>
  </si>
  <si>
    <t>10. Llevar a Comité de Sostenibilidad contable en caso que se presenten partidas de difícil conciliación.</t>
  </si>
  <si>
    <t>NC-PRFN Coordinación de Inventarios y Almacén y Coordinación de Contabilidad
REFORMULADO
30/09/2016</t>
  </si>
  <si>
    <t>NC-PRFN 
Subdirección de Gestión de Recursos Financieros -
Coordinación de Contabilidad</t>
  </si>
  <si>
    <t>NC-PRFN 
Subdirección de Gestión de Recursos Físicos -
Coordinación de Inventarios</t>
  </si>
  <si>
    <r>
      <t>NC-PRFN Subdirección de Gestión de Recursos Financieros -
Coordinación de Contabilidad</t>
    </r>
    <r>
      <rPr>
        <b/>
        <sz val="11"/>
        <rFont val="Arial"/>
        <family val="2"/>
      </rPr>
      <t xml:space="preserve">
REFORMULADO
30042016
REFORMULADO
30/09/2016</t>
    </r>
  </si>
  <si>
    <t xml:space="preserve">1. Contabilizar correctamente en los Estados Contables,   los elementos objeto del hallazgo adquiridos en la ejecución del contrato de obra No.025-002-2006. </t>
  </si>
  <si>
    <t>1. Verificar los registros contables realizados en cada una de las obligaciones que se efectuaron  en la ejecución del contrato No.025-002-2006.</t>
  </si>
  <si>
    <t>2. Identificar los elementos objeto del hallazgo que deben ser reclasificados.</t>
  </si>
  <si>
    <t>3. Llevar a Comité de Sostenibilidad contable la propuesta para la aprobación de los ajustes contables de los elementos que deben ser reclasificados, ya que el asiento inicial fue  presentado a Comité de sostenibilidad.</t>
  </si>
  <si>
    <t>2.Adelantar acciones que permitan fortalecer el control interno contable, a fin de minimizar las diferencias que se puedan presentar entre los valores registrados contablemente y la información administrada por los procesos que son insumo del subproceso contable.</t>
  </si>
  <si>
    <t>1.Capacitación y difusión  del documento "Manual de Políticas Contables" y su "Anexo 1 Insumos del proceso contable",con las áreas que suministran información al subproceso contable.</t>
  </si>
  <si>
    <t>2. Actualizar en el SGCCI el procedimiento "Reconocimiento de hechos económicos que no generan pago".</t>
  </si>
  <si>
    <r>
      <t>NC-PRFN 
Subdirección de Gestión de Recursos Financieros -
Coordinación de Contabilidad</t>
    </r>
    <r>
      <rPr>
        <b/>
        <sz val="11"/>
        <rFont val="Arial"/>
        <family val="2"/>
      </rPr>
      <t xml:space="preserve">
REFORMULADO
30042016
REFORMULADO
30/09/2016</t>
    </r>
  </si>
  <si>
    <t>3. Actualizar el Mapa de Riesgos del proceso Financiero, incorporando los riesgos propios del subproceso contable, relacionados con la conciiación de la información.</t>
  </si>
  <si>
    <t>Mapa de Riesgos actualizado</t>
  </si>
  <si>
    <t>4. Documentar en el SGCCI, la actualización del Mapa de Riesgos del Proceso Financiero.</t>
  </si>
  <si>
    <t>Mapa de Riesgos incorporado al SGCCI</t>
  </si>
  <si>
    <t>3.Contabilizar correctamente en los Estados Contables,   las soluciones informáticas en desarrollo, desarrolladas o puestas en producción por la fábrica externa de Software, que cumplan con las características para ser catalogados como Activos Intangibles.</t>
  </si>
  <si>
    <t>4. Llevar a Comité de Sostenibilidad las cifras que cumplan con las condiciones establecidas en la politicas contables de la Entidad.</t>
  </si>
  <si>
    <t>5. Realizar los ajustes contables para la reclasificación a las cuentas de Activos Intangibles.</t>
  </si>
  <si>
    <r>
      <rPr>
        <b/>
        <sz val="12"/>
        <color theme="1"/>
        <rFont val="Arial"/>
        <family val="2"/>
      </rPr>
      <t>Hallazgo No. 38  cuenta fiscal (S)</t>
    </r>
    <r>
      <rPr>
        <sz val="12"/>
        <color theme="1"/>
        <rFont val="Arial"/>
        <family val="2"/>
      </rPr>
      <t xml:space="preserve"> Hallazgo sancionatorio conforme al artículo 101  de la Ley 42 de 1993 "Verificada la cuenta Consolidada del periodo 2015, se presentaron inconsistencias en la información reportada por la DIAN, en algunos formatos, así:
• Formato F4: PLANES DE ACCIÓN Y EJECUCIÓN DEL PLAN ESTRATÉGICO, no presenta la información relacionada con los campos: (...)
• Los formatos: F7.1: Relación de Proyectos Financiados con Banca Multilateral y de Cooperación Internacional Empréstitos y el  F7.2: Relación de Proyectos Financiados con Banca Multilateral y de Cooperación Internacional Donaciones y/o Cooperación; no contienen información relacionada con los 14 proyectos de inversión, cuya apropiación total inicial fue de $362.379.9 millones y los pagos efectuados a 31 de diciembre de 2015, para 7 proyectos de inversión fue de $178.135.9 millones; los restantes 7 proyectos no tuvieron pagos (...)
En los mencionados formatos SIRECI, solo reposa información de un proyecto de inversión: P.I. Programa Impulso y Masificación de la Factura Electrónica en Colombia.
• Formato F9 Relación de Procesos Judiciales, información que no corresponde a la presentada en los Estados Financieros, al periodo reportado y al estado del proceso, así: (...) 
• Formato F13.10: Devoluciones. El valor consignado en la casilla (20) -Devoluciones pagadas en efectivo- por $363.408 millones, difiere en $99 millones frente al saldo contable consignado en la cuenta 4720 -Operaciones de enlace de devoluciones de ingresos-, que asciende a $463.323 millones (...) 
Por tanto, no es consistente la información reportada por la DIAN ante la CGR en el Sistema de Rendición Electrónica de la Cuenta e Informes – SIRECI, generando un vacío de información para la evaluación y seguimiento que debe ejercer el órgano de control en el proceso auditor."
</t>
    </r>
  </si>
  <si>
    <t xml:space="preserve">Solicitar una mesa de trabajo con la CGR para revisar la estructura de los formatos  de la rendición de la cuenta en SIRECI a fin de tener una certeza de la información que los formatos requieren, y capacitación sobre el diligenciamiento de los mismos. </t>
  </si>
  <si>
    <t>Mesa de trabajo por parte del CGR para el diligenciamiento de la información de los formatos F4, F7.1, F9  y F13.10.</t>
  </si>
  <si>
    <t>Acta de Mesa de trabajo conjunta</t>
  </si>
  <si>
    <t>NC-PRFN
Subdireccion de Gestión Financiera  Dirección de Gestión de Recursos y Administraciòn Económica    Dirección de Gestión Organizacional   Dirección de Ingresos   Dirección de Gestión de Fiscalización          Dirección de Gestión Jurídica
REFORMULADO
30/09/2016</t>
  </si>
  <si>
    <t>Verificar que la información se diligencie de acuerdo con el instructivo que garantice la calidad de la información según lo establece la CGR.</t>
  </si>
  <si>
    <t>Elaborar las instrucciones de diligenciamiento de los formatos F4, (Planeación),  F7 .1 (Subdireccion de Análisis Operacional,  F9 Dirección de Gestión Jurídica y F13.10 Dirección de Gestión de Ingresos a cargo de las diferentes àreas de gestión de la Entidad.</t>
  </si>
  <si>
    <t>NC-PRFN
Dirección de Gestión de Recursos y Administraciòn Económica    Dirección de Gestión Organizacional   Dirección de Ingresos   Dirección de Gestión de Fiscalización          Dirección de Gestión Jurídica
REFORMULADO
30/09/2016</t>
  </si>
  <si>
    <t>Efectuar la conciliación de las datos consignados y proceder a la correccion</t>
  </si>
  <si>
    <t>Corregir la información de la cuenta 2015 consolidada, diligenciada en los formatos F4, (Planeación),  F7 .1 (Subdireccion de Análisis Operacional,  F9 (Dirección de Gestión Jurídica) y F13.10 (Dirección de Gestión de Ingresos) a cargo de las diferentes àreas de gestión de la Entidad.</t>
  </si>
  <si>
    <t>formatos corregidos</t>
  </si>
  <si>
    <t>NC-PRFN
Dirección de Gestión de Recursos y Administraciòn Económica    Dirección de Gestión Organizacional   Dirección de Ingresos   Dirección de Gestión de Fiscalización          Dirección de Gestión Jurídica
REFORMULADO
30/09/2016</t>
  </si>
  <si>
    <r>
      <t>Hallazgo No. 41  Registro Subcuenta “OTROS"</t>
    </r>
    <r>
      <rPr>
        <sz val="12"/>
        <color theme="1"/>
        <rFont val="Arial"/>
        <family val="2"/>
      </rPr>
      <t>A 31 de diciembre de 2015, en el Balance General se revelaron cuentas contables que superaron el 5% establecido para las subcuentas “OTROS”, tal como se presenta en el anexo, por falta de Control y Seguimiento "</t>
    </r>
  </si>
  <si>
    <t>NC-PRFN
Subdirección de Gestión de Recursos Financieros - Coordinación de Contabilidad General</t>
  </si>
  <si>
    <t xml:space="preserve">NC-PRFN
Subdirección de Gestión de Recursos Financieros - Coordinación de Contabilidad General </t>
  </si>
  <si>
    <t>NC- PGH Dirección de Gestión Jurídica - Subdirección de Gestión de Representación Externa</t>
  </si>
  <si>
    <t>NC- PGH Subdirección de Gestión de Personal</t>
  </si>
  <si>
    <t>NC- PGH 
Dirección de Gestión de Recursos y Administración Económica / Subdirección de Gestión de Personal</t>
  </si>
  <si>
    <t>NC- PGH
 Dirección de Gestión Jurícia</t>
  </si>
  <si>
    <r>
      <t xml:space="preserve">NC- PGH Subdirección de Gestión de Procesos y Competencias -Dirección de Gestión Jurídica - Dirección de Gestión de Ingresos - Subdirección de Gestión de Personal - </t>
    </r>
    <r>
      <rPr>
        <b/>
        <sz val="12"/>
        <rFont val="Arial"/>
        <family val="2"/>
      </rPr>
      <t xml:space="preserve">
REFORMULADO
30/04/2016</t>
    </r>
  </si>
  <si>
    <r>
      <t xml:space="preserve">NC- PGH Subdirección de Gestión Financiera -Dirección de Gestión Jurídica - Dirección de Gestión de Ingresos - Subdirección de Gestión de Personal - 
</t>
    </r>
    <r>
      <rPr>
        <b/>
        <sz val="12"/>
        <rFont val="Arial"/>
        <family val="2"/>
      </rPr>
      <t xml:space="preserve">
REFORMULADO
30/04/2016</t>
    </r>
  </si>
  <si>
    <r>
      <t xml:space="preserve">NC- PGH Subdirección de Gestión de Personal - Dirección de Gestión Jurídica - Dirección de Gestión de Ingresos
</t>
    </r>
    <r>
      <rPr>
        <b/>
        <sz val="12"/>
        <rFont val="Arial"/>
        <family val="2"/>
      </rPr>
      <t xml:space="preserve">
REFORMULADO
30/04/2016</t>
    </r>
  </si>
  <si>
    <t>NC- PGH 
Dirección de Gestión Jurícia</t>
  </si>
  <si>
    <t xml:space="preserve">NC- PGH Subdirección de Gestión de Procesos y Competencias -Dirección de Gestión Jurídica - Dirección de Gestión de Ingresos - Subdirección de Gestión de Personal - </t>
  </si>
  <si>
    <t xml:space="preserve">NC- PGH Subdirección de Gestión Financiera. -Dirección de Gestión Jurídica - Dirección de Gestión de Ingresos - Subdirección de Gestión de Personal - </t>
  </si>
  <si>
    <t>NC- PGH Subdirección de Gestión de Personal - Dirección de Gestión Jurídica - Dirección de Gestión de Ingresos-Subdirección de Gestión Financiera.</t>
  </si>
  <si>
    <t>NC- PGH Subdirección de Gestión de Recursos Financieros-Coordinaciones de Tesorería y Contabilidad</t>
  </si>
  <si>
    <t xml:space="preserve">NC- PGH Subdirección de Gestión Fianciera -Dirección de Gestión Jurídica - Dirección de Gestión de Ingresos - Subdirección de Gestión de Personal - </t>
  </si>
  <si>
    <t>NC- PGH Subdirección de Gestión de Personal - Dirección de Gestión Jurídica - Dirección de Gestión de Ingresos</t>
  </si>
  <si>
    <t>37 Aud vig 2012 Función pagadora y vig 2013 contable</t>
  </si>
  <si>
    <t xml:space="preserve">Hallazgo No. 37 Aplicativo SHR PLUS
Efectuada la revisión y análisis de los informes de seguimiento mensual de la liquidación de la nómina para los meses de junio, agosto y noviembre de 2013, en donde se detectaron continúas debilidades relacionadas con:
• Inoportuno o inadecuado registro de las incapacidades por parte de las seccionales.
• Se encuentran pagos inferiores al salario mínimo, lo que indica falta de controles en los topes para descuentos.
• Errores de Cálculos en la liquidación de la retención en la fuente.
• Errores de Cálculo en la liquidación de la Planilla Integrada de Liquidación de Aportes PILA 
• Errores de Cálculos en la liquidación de las vacaciones.
• Generación del archivo plano para funcionarios que tienen nombres y apellidos compuestos en donde el sistema no toma correctamente el segundo y/o primer apellido.
El área de nómina realiza revisiones mensualmente con el objeto de verificar la adecuada liquidación y detectar las fallas en el aplicativo SHR PLUS, por lo cual efectúa ajustes manuales con el propósito de corregir las inconsistencias. Situación que evidencia la manipulación de la información y genera riesgos en cuanto a  errores en la información e  incumplimiento en el cronograma de inclusión de las novedades de personal, lo cual puede generar pagos indebidos y, el uso indebido de la información reservada originada en el proceso de gestión de nómina, ya que se puede divulgar información. 
Lo anterior evidencia deficiencias en los controles de los sistemas y se requieren controles manuales lo que puede ser considerado como debilidad en el manejo de la información, por cuanto puede generar imprecisiones en la comunicación de las novedades que se presentan (descuentos, incapacidades, Retenciones, bonificaciones por servicios prestados, incapacidades, embargos).
</t>
  </si>
  <si>
    <t>Revisiones mensualmente con el objeto de verificar la adecuada liquidación y detectar las fallas en el aplicativo SHR PLUS, por lo cual efectúa ajustes manuales con el propósito de corregir las inconsistencias</t>
  </si>
  <si>
    <t>Cambiar la solución informática para la liquidación de la nómina de conformidad con lo informado al Equipo auditor durante la auditoria.</t>
  </si>
  <si>
    <t>Poner en producción el modulo de nomina de la solución informática para la Gestión de talento humano</t>
  </si>
  <si>
    <t>Modulo de Nomina de la Solución Informática en Producción</t>
  </si>
  <si>
    <t>NC- PGH Subdirección de Gestión de Personal - Subdirección de Gestión de Tecnología de la Información y Telecomunicaciones</t>
  </si>
  <si>
    <t>39 Aud vig 2012 Función pagadora y vig 2013 contable</t>
  </si>
  <si>
    <t xml:space="preserve">Hallazgo No. 39 Cronograma Ejecución Aplicativo Kactus
El contrato 100206214-72-0-2013 con la firma Digital Ware cuyo objeto es la Solución Informática para la gestión de talento Humano en la Unidad administrativa Especial Dirección de Impuestos y aduanas nacionales DIAN, con cobertura Nacional, de conformidad con lo establecido en los estudios previos y el pliego de condiciones del proceso de selección LP-NC-002-2013.  
En la verificación realizada por el grupo auditor sobre la ejecución de dicho contrato se verifica que la fecha estipulada de término de ejecución del mismo es el 31 de julio de 2014, se solicitó por parte de la comisión de auditoria el cronograma de ejecución del mismo, se observa en el que la etapa siete (7) denominada puesta en producción tiene como fecha final de ejecución el día 4 de abril de 2014 y que en dicha fecha el aplicativo no se encuentra aún en esta fase.
Con la situación descrita se evidencia el riesgo que la puesta en producción del aplicativo pueda sufrir retrasos que impacten directamente en el término oportuno de finalización del mismo, lo que obligue a la firma de otros si bien sea en términos de tiempo y/o en mayores costos del mismo.
</t>
  </si>
  <si>
    <t>Continuar con las acciones de supervisión del contrato, de conformidad con lo informado al equipo auditor durante la auditoria</t>
  </si>
  <si>
    <t>Continuar realizando las reuniones del comité operativo y del comité directivo.</t>
  </si>
  <si>
    <t xml:space="preserve">Evidencias de la Reuniones del Comité Operativo y del Comité Directivo. </t>
  </si>
  <si>
    <t>Continuar elaborando los informes de supervición del contrato</t>
  </si>
  <si>
    <t>Informes de Supervisión</t>
  </si>
  <si>
    <t>Hallazgo No. 4 Cumplimiento cronograma.
El desarrollo del Modelo Muisca programado inicialmente para terminar el 31 de diciembre de 2009, tuvo que ser reprogramado hasta el año 2012.</t>
  </si>
  <si>
    <t>Aplicar el ciclo de calidad PHVA al proceso de modernización de los servicios informáticos electrónicos:
* C-2010-001 - Declaración de Importación Electrónica - (Ingreso de Mercancía - Desaduanamiento y  el de Nacionalización de Mercancías)
* C-2010-002 - Usuarios aduaneros - Registro Aduanero 
* C-2010-003 - Tránsito Aduanero 
* C-2010-004 - Garantías 
* C-2010-005 - Liquidaciones Oficiales
* C-2010-006  - Sanciones para tributos internos, aduanas y el área cambiaria en ambiente WEB</t>
  </si>
  <si>
    <r>
      <rPr>
        <u/>
        <sz val="12"/>
        <rFont val="Calibri"/>
        <family val="2"/>
        <scheme val="minor"/>
      </rPr>
      <t>Puesta en Producción  del Sistema de Información SALI</t>
    </r>
    <r>
      <rPr>
        <sz val="12"/>
        <rFont val="Calibri"/>
        <family val="2"/>
        <scheme val="minor"/>
      </rPr>
      <t>, que consolida y reemplaza la culminación de  los Proyectos:
C-2010-005 - Liquidaciones Oficiales
C-2010-006  - Sanciones para tributos internos, aduanas y el área cambiaria en ambiente WEB</t>
    </r>
  </si>
  <si>
    <r>
      <t xml:space="preserve">Presentar debidamente formalizados el Formato FT-SI-1851_Aceptación de Pruebas y Salida a Producción   y  el  Acta del Comité de Gestión de Cambios de Tecnología con el registro del Despliegue autorizado,  </t>
    </r>
    <r>
      <rPr>
        <u/>
        <sz val="12"/>
        <rFont val="Calibri"/>
        <family val="2"/>
        <scheme val="minor"/>
      </rPr>
      <t>para la puesta en  producción del Sistema de Información SALI.</t>
    </r>
  </si>
  <si>
    <t>NC-PSI
Subdirección de Gestión de Tecnología de Información y Telecomunicaciones/
Coordinación para el  Apoyo a los Sistemas de Información/
Coordinación de la Dinámica de los Procesos/ 
Subdirección de Gestión de Fiscalización Tributaria/ 
Subdirección de Gestión de Fiscalización Aduanera/ 
Subdirección de Gestión de Fiscalización Internacional/ 
Subdirección de Gestión de Control Cambiario/
Subdirección de Gestión de Recursos Jurídicos/</t>
  </si>
  <si>
    <r>
      <t xml:space="preserve">Aplicar lo definido en el Procedimiento PR-SI-0002_CENTRO DE DESPACHO - SIE por parte de la Subdirección de Gestión de Comercio Exterior,   para la </t>
    </r>
    <r>
      <rPr>
        <u/>
        <sz val="12"/>
        <rFont val="Calibri"/>
        <family val="2"/>
        <scheme val="minor"/>
      </rPr>
      <t>puesta en producción del Sistema de Información de Desaduanamiento</t>
    </r>
    <r>
      <rPr>
        <sz val="12"/>
        <rFont val="Calibri"/>
        <family val="2"/>
        <scheme val="minor"/>
      </rPr>
      <t>. Sistema de Información que integra la culminación del Proyecto C-2010-001 - Declaración de Importación Electrónica (Ingreso de Mercancía - Desaduanamiento y el de Nacionalización de Mercancías).</t>
    </r>
  </si>
  <si>
    <r>
      <t xml:space="preserve">Presentar el requerimiento ante el Centro de Despacho y determinar la prioridad,     para la </t>
    </r>
    <r>
      <rPr>
        <u/>
        <sz val="12"/>
        <rFont val="Calibri"/>
        <family val="2"/>
        <scheme val="minor"/>
      </rPr>
      <t>puesta en producción del Proyecto de Desaduanamiento</t>
    </r>
    <r>
      <rPr>
        <sz val="12"/>
        <rFont val="Calibri"/>
        <family val="2"/>
        <scheme val="minor"/>
      </rPr>
      <t>.</t>
    </r>
  </si>
  <si>
    <t>Acta Centro de Despacho</t>
  </si>
  <si>
    <t>NC-PSI
Subdirección de Gestión de Comercio Exterior/</t>
  </si>
  <si>
    <r>
      <t>Elaborar el Plan de Trabajo con las actividades a ejecutar   para  la</t>
    </r>
    <r>
      <rPr>
        <u/>
        <sz val="12"/>
        <rFont val="Calibri"/>
        <family val="2"/>
        <scheme val="minor"/>
      </rPr>
      <t xml:space="preserve"> puesta en producción del Sistema de Información de  Desaduanamiento</t>
    </r>
    <r>
      <rPr>
        <sz val="12"/>
        <rFont val="Calibri"/>
        <family val="2"/>
        <scheme val="minor"/>
      </rPr>
      <t>,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r>
  </si>
  <si>
    <t>NC-PSI
Subdirección de Gestión de Tecnología de Información y Telecomunicaciones/
Coordinación para el Apoyo a los Sistemas de Información/
Coordinación de la Dinámica de los Procesos/ 
Subdirección de Gestión de Comercio Exterior/</t>
  </si>
  <si>
    <r>
      <t>2. Aprobado el Plan de Trabajo, iniciar con la elaboración de los cinco (5) informes de seguimiento al avance de  las actividades de acuerdo a los tiempos establecidos a ejecutar en el cronograma del Plan de Trabajo y teniendo en cuenta los procedimientos  definidos en el Marco del Subproceso "Construcción de Sistemas de Información",  para  la</t>
    </r>
    <r>
      <rPr>
        <u/>
        <sz val="12"/>
        <rFont val="Calibri"/>
        <family val="2"/>
        <scheme val="minor"/>
      </rPr>
      <t xml:space="preserve"> puesta en producción del Sistema de Información de Desaduanamiento</t>
    </r>
    <r>
      <rPr>
        <sz val="12"/>
        <rFont val="Calibri"/>
        <family val="2"/>
        <scheme val="minor"/>
      </rPr>
      <t>.</t>
    </r>
  </si>
  <si>
    <r>
      <t>3. Finalizado el Informe con el aseguramiento de la</t>
    </r>
    <r>
      <rPr>
        <u/>
        <sz val="12"/>
        <rFont val="Calibri"/>
        <family val="2"/>
        <scheme val="minor"/>
      </rPr>
      <t xml:space="preserve"> puesta en producción del Sistema de Información de Desaduanamiento</t>
    </r>
    <r>
      <rPr>
        <sz val="12"/>
        <rFont val="Calibri"/>
        <family val="2"/>
        <scheme val="minor"/>
      </rPr>
      <t>, presentar debidamente formalizados el Formato FT-SI-1851_Aceptación de Pruebas y Salida a Producción   y  el  Acta del Comité de Gestión de Cambios de Tecnología con el registro del Despliegue autorizado.</t>
    </r>
  </si>
  <si>
    <t>2 Aud Especial Vig 2005- Jun 2009
AEF - Seguimiento PM 2014</t>
  </si>
  <si>
    <t xml:space="preserve">Hallazgo No. 2 Seguridad de la información. 
El medio de transporte físico de los backups de datos no cuenta con las medidas necesarias de guarda y custodia para el traslado entre los edificios de la entidad.
</t>
  </si>
  <si>
    <t>Incumplimiento de lo ordenado en la Ley 594 de 2000 artículo 19 parágrafo 1 y al estándar internacional para la administración de seguridad de la información ISO/IEC 17799:2005</t>
  </si>
  <si>
    <t xml:space="preserve">Definir protocolos para el mejoramiento la guarda y custodia en el traslado de backups, sobre la  base de las mejores prácticas internaciones y hacer seguimiento sobre el cumplimiento y efectividad de los mismos. </t>
  </si>
  <si>
    <t xml:space="preserve">Revalidar los soportes/evidencias del cumplimiento  de la  Acción de Mejoramiento, del protocolo remplazado  por el Procedimiento  sobre traslados entre sedes, de los medios magnéticos de los respaldos de la información digital. </t>
  </si>
  <si>
    <t xml:space="preserve">Aprobación, publicación y socialización del nuevo Procedimiento que remplazó el Protocolo:
• Toma y Custodia de Copias de Respaldo
</t>
  </si>
  <si>
    <t>NC-PSI
Subdirección de Gestión de Tecnología de Información y Telecomunicaciones/
Coordinación de Infraestructura Tecnológica/
Subdireccion de Gestión de Recursos Físicos/</t>
  </si>
  <si>
    <t>3 Aud Especial Vig 2005- Jun 2009
AEF - Seguimiento PM 2014</t>
  </si>
  <si>
    <t xml:space="preserve">Hallazgo No. 3 Centro de datos y plan de continuidad.
El Datacenter alterno no tiene la infraestructura tecnológica conforme a lo establecido en la Norma internacional EIA/TIA 942 frente a la ocurrencia de imprevistos o desastres. </t>
  </si>
  <si>
    <t>No cuenta con un plan articulado y detallado para la continuidad del negocio.</t>
  </si>
  <si>
    <t>Crear documento de Plan de Recuperación de Desarstres  - PRD,  dentro del contexto tecnológico</t>
  </si>
  <si>
    <t>Revisar y ajustar el documento Plan de Recuperación de Desastres Tecnológicos (PRD), conforme a la estructura funcional y tecnológica actual de la Subdirección de Gestión de Tecnología de Información y Telecomunicaciones.</t>
  </si>
  <si>
    <t>Documento Plan de Recuperación de Desastres - PRD aprobado, publicado y socializado.</t>
  </si>
  <si>
    <t>NC-PSI 
Subdirección de Gestión de Tecnología y Telecomunicaciones/
Coordinación de Infraestructura Tecnologica/</t>
  </si>
  <si>
    <t>Realizar pruebas de la infraestructura tecnológica instalada y configurada, con disponibilidad de los servicios priorizados y de acuerdo a los lineamientos  establecidos en el Plan de Recuperación de Desastres – PRD, que permitan establecer la continuidad de los servicios priorizados  en el Centro de Datosd Alterno en los tiempos y calidades previstas,  frente a la ocurrencia de imprevistos o desastres.</t>
  </si>
  <si>
    <t>Informe resultado de las pruebas realizadas.</t>
  </si>
  <si>
    <t>(Consecutivo 82)   1 Aud. Especial Beneficios tributarios  Vig 2007- 2008
AEF - Seguimiento PM 2014</t>
  </si>
  <si>
    <t>Hallazgo N0. 1 Desarrollo y actualización de herramientas sistematizadas: La entidad, no ha construido o actualizado aplicativos producto del desarrollo institucional, para atender sus necesidades particularmente consideradas, ya que Oracle, Access y Excel, son bases de datos, que simplemente almacena datos sin haber sido adaptadas al negocio misional.</t>
  </si>
  <si>
    <t xml:space="preserve">Incumplimiento de los objetivos de creación del SICAT considerados en la Orden Marco de Fiscalización Tributaria No. 001 de 1999, de los artículos 19 y 22 del Decreto 1071 de 1999, artículos 9 y 22 del Decreto 1265 de 1999, numerales 12, 17 y 18 del artículo 39 de la Resolución Interna No. 01618 de 2006. </t>
  </si>
  <si>
    <t>Realizar las acciones pertinentes para mantener actualizado y disponible el SIE de "Análisis  de operaciones"  el cual  permite recolectar, agrupar y clasificar la información para la generación de conocimiento, a partir del cual se establecen los programas de fiscalización. El SIE de Análisis  de Operaciones fue puesto al servicio corporativo mediante el Memorando 478 de 10 de Septiembre de 2010, de acuerdo a las solicitudes realizadas por la Subdirección de Analisis de Operaciones</t>
  </si>
  <si>
    <t>Revalidar los soportes/evidencias del cumplimiento de la Acción,  en la implementación del SIE de "Análisis  de Operaciones"</t>
  </si>
  <si>
    <t>Formato de cumplimiento</t>
  </si>
  <si>
    <t>NC-PSI 
Subdirección de Gestión de Tecnología y Telecomunicaciones/
Coordianción para el Apoyo a los Sistemas de Información/
Subdirección de Gestión de Análisis Operacional/</t>
  </si>
  <si>
    <t>21  Aud Vig  2011 Reg Imptos Bta y Grandes
AEF - Seguimiento PM 2014</t>
  </si>
  <si>
    <r>
      <t xml:space="preserve">Actualización de información : </t>
    </r>
    <r>
      <rPr>
        <u/>
        <sz val="12"/>
        <rFont val="Arial"/>
        <family val="2"/>
      </rPr>
      <t>las bases de datos del Gestor se encuentran desactualizadas en cuanto a información se refiere</t>
    </r>
    <r>
      <rPr>
        <sz val="12"/>
        <rFont val="Arial"/>
        <family val="2"/>
      </rPr>
      <t xml:space="preserve">. A manera de ejemplo: se evidenció que en algunas ocasiones </t>
    </r>
    <r>
      <rPr>
        <u/>
        <sz val="12"/>
        <rFont val="Arial"/>
        <family val="2"/>
      </rPr>
      <t>no se utiliza la opción que tiene el Gestor para crear la numeración de las contingencias (Salto de numeración)</t>
    </r>
    <r>
      <rPr>
        <sz val="12"/>
        <rFont val="Arial"/>
        <family val="2"/>
      </rPr>
      <t xml:space="preserve"> y por lo tanto al momento de intentar su registro el sistema, no lo permite; </t>
    </r>
    <r>
      <rPr>
        <u/>
        <sz val="12"/>
        <rFont val="Arial"/>
        <family val="2"/>
      </rPr>
      <t>otras veces se intenta registrar códigos de dependencia que corresponden a fechas anteriores a la reestructuración de los sistemas en armonización con la estructura actual de la entidad</t>
    </r>
    <r>
      <rPr>
        <sz val="12"/>
        <rFont val="Arial"/>
        <family val="2"/>
      </rPr>
      <t>, de tal manera que el sistema no los identifica, teniendo que realizarlo por una opción especial con la que cuenta el usuario final</t>
    </r>
  </si>
  <si>
    <t>1. Capacitar a todos los funcionarios usuarios de los servicios informáticos del sistema Gestor en el uso de las diferentes funcionalidades y servicios e incluirla como parte de la inducción y reinducción de los funcionarios de las Divisiones de Gestión Fiscalización y Gestión Liquidación.</t>
  </si>
  <si>
    <t>Revalidar los soportes/evidencias del cumplimiento de la Acción,  sobre la Capacitación realizada a  los funcionarios de las Divisiones de Gestión Fiscalización y Gestión Liquidación.</t>
  </si>
  <si>
    <t>Documento con la relación de asistencia  a la capacitación  de los funcionarios las Divisiones de Gestión Fiscalización y Gestión Liquidación.</t>
  </si>
  <si>
    <t>NC-PSI
Subdirección de Gestión de Fiscalización Tributaria/
Subdirección de Gestión de Fiscalización Internacional/</t>
  </si>
  <si>
    <t>2. Gestionar las novedades e incidentes del sistema Gestor reportadas por las seccionales.</t>
  </si>
  <si>
    <t>Revalidar los soportes/evidencias del cumplimiento de la Acción sobre las novedades y resolución de los incidentes radicados en el Sistema MANTIS durante el periodo 01-dic-12 al 30-nov-13</t>
  </si>
  <si>
    <t>Reporte de la Herramienta Mantis sin registro de incidentes pendientes por resolver</t>
  </si>
  <si>
    <t>NC-PSI 
Subdirección de Gestión de Tecnología de Información y Telecomunicaciones/
Coordinación para el  Apoyo a los Sistemas de Información/
Subdirección de Gestión de Fiscalización Tributaria/
Subdirección de Gestión de Fiscalización Internacional/</t>
  </si>
  <si>
    <t>3. Resolver por parte de Tecnología los incidentes Radicados en el sistema MANTIS, por  parte de la Subdirección de Gestión de Fiscalización Tributaria.</t>
  </si>
  <si>
    <t>4. Documentar las necesidades de  ajustes a los servicios informáticos y nuevos formatos de actos para su desarrollo en el sistema Gestor,  diferentes a los casos menores o incidentes  y remitirlos a las Subdirecciones de Fiscalización Tributaria o Fiscalización Internacional según corresponda.</t>
  </si>
  <si>
    <t>Revalidar los soportes/evidencias del cumplimiento de la Acción para el servicio informático de GESTOR,  relacionado con la "Actualización de la Información".</t>
  </si>
  <si>
    <t xml:space="preserve">5. Con base en los casos reportados por las Seccionales y en la identificación de sus propias necesidades por parte de las Subdirecciones de Fiscalización Tributaria y la Subdirección de Fiscalización Internacional se consolidará el levantamiento de necesidades de ajustes del sistema gestor. </t>
  </si>
  <si>
    <t xml:space="preserve">6. Realizar  ajustes a los servicios  informáticos y actos administrativos   para las Divisiones de Gestión de Fiscalización y Liquidación en el sistema Gestor, conforme con las especificaciones funcionales </t>
  </si>
  <si>
    <t>23 Aud Vig  2011 Reg Imptos Bta y Grandes
AEF - Seguimiento PM 2014</t>
  </si>
  <si>
    <r>
      <t>Consultas-Estadísticas : Algunas consultas necesarias para los procesos de Fiscalización y Liquidación se r</t>
    </r>
    <r>
      <rPr>
        <u/>
        <sz val="12"/>
        <rFont val="Arial"/>
        <family val="2"/>
      </rPr>
      <t>ealizan utilizando programas alternos, hojas Excel y solicitudes al área de sistemas</t>
    </r>
    <r>
      <rPr>
        <sz val="12"/>
        <rFont val="Arial"/>
        <family val="2"/>
      </rPr>
      <t xml:space="preserve"> que se realizan directamente a las bases de datos; sin tener en cuenta que el GESTOR </t>
    </r>
    <r>
      <rPr>
        <u/>
        <sz val="12"/>
        <rFont val="Arial"/>
        <family val="2"/>
      </rPr>
      <t>tiene configurados dos grupos de opciones para consultas de información y estadísticas, l</t>
    </r>
    <r>
      <rPr>
        <sz val="12"/>
        <rFont val="Arial"/>
        <family val="2"/>
      </rPr>
      <t>as cuales están dispuestas para los roles de “Gestión General” y “Fiscalización y Liquidación</t>
    </r>
  </si>
  <si>
    <t>No se da adecuado uso al aplicativo en cuanto a generación de reportes y estadísticas de conformidad con lo dispuesto en los numerales 4.5 y 4.6 de la Orden Administrativa 019 de 1998</t>
  </si>
  <si>
    <t>1. Diagnosticar estado de los servicios informáticos estadísticos del sistema gestor y  preparar requerimientos funcionales de los ajustes a realizar.</t>
  </si>
  <si>
    <t>Revalidar los soportes/evidencias del cumplimiento de la Acción para el servicio informático de GESTOR,  relacionado con "Consultas Estadísticas"</t>
  </si>
  <si>
    <t xml:space="preserve">2. Realizar ajustes a los servicios informáticos de las estadísticas conforme con el diagnóstico  y requerimientos elaborado por la Subdirección de Fiscalización tributaria. </t>
  </si>
  <si>
    <t>24 Aud Vig  2011 Reg Imptos Bta y Grandes
AEF - Seguimiento PM 2014</t>
  </si>
  <si>
    <r>
      <t xml:space="preserve">Integración GESTOR con MUISCA: El modelo MUISCA </t>
    </r>
    <r>
      <rPr>
        <u/>
        <sz val="12"/>
        <rFont val="Arial"/>
        <family val="2"/>
      </rPr>
      <t>no está desarrollado en su totalidad ni ha tenido en cuenta todos los componentes que hacen parte del mismo,</t>
    </r>
    <r>
      <rPr>
        <sz val="12"/>
        <rFont val="Arial"/>
        <family val="2"/>
      </rPr>
      <t xml:space="preserve"> de tal manera que garantice la cohesión en los sistemas de información, para que haya unidad de criterios y simplificación de procesos. Es así como el GESTOR, siendo una solución de información que contiene los principales daros de referencia necesarios para proferir en forma automática los actos administrativos de la entidad, dentro de los proceso de fiscalización, liquidación y gestión jurídica de la DIAN, con los cuales se conforma el expediente virtual , </t>
    </r>
    <r>
      <rPr>
        <u/>
        <sz val="12"/>
        <rFont val="Arial"/>
        <family val="2"/>
      </rPr>
      <t xml:space="preserve">no está integrado al MUISCA, </t>
    </r>
    <r>
      <rPr>
        <sz val="12"/>
        <rFont val="Arial"/>
        <family val="2"/>
      </rPr>
      <t>siendo éste una herramienta básica para el control y operación de la función de fiscalización tributaria como tarea primaria y misional de la institución.</t>
    </r>
  </si>
  <si>
    <t>Lo anterior denota falta de planeación y gestión tecnológica de la DIAN por cuanto el sistema MUISCA se viene estructurando desde 2003 con un costo aproximado de $111.950 millones al cierre de 2011</t>
  </si>
  <si>
    <t>Implementar los procesos de gestión de expedientes en los Servicios Informáticos Electrónicos construidos bajo el modelo MUISCA</t>
  </si>
  <si>
    <t>Revalidar los soportes/evidencias del  cumplimiento de la Acción para el servicio informático relacionado con la "Gestión de Expedientes" del SIE de GESTOR,  implementados en los Servicios Informáticos Electrónicos construidos bajo el modelo MUISCA</t>
  </si>
  <si>
    <t>26 Aud Vig  2011 Reg Imptos Bta y Grandes
AEF - Seguimiento PM 2014</t>
  </si>
  <si>
    <t>Plan de continuidad de los SIE – Interrupción Servicios Informáticos Electrónicos : El Plan de Continuidad de los Servicios Informáticos Electrónicos de la DIAN se diseñó y estructuró desde el 2009; por falta de gestión institucional a la fecha no se ha puesto en ejecución, situación que impide atender oportunamente las caídas del sistema, las cuales han presentado duraciones hasta de 4 horas aproximadamente. Se observan interrupciones en los Servicios Informáticos Electrónicos, que obedecen a deficiencias en la puesta en marcha de los controles preventivos y protocolos de seguridad del centro de cómputo</t>
  </si>
  <si>
    <t xml:space="preserve"> Deficiencias en la puesta en marcha de los controles preventivos y protocolos de seguridad del centro de cómputo</t>
  </si>
  <si>
    <t xml:space="preserve">Evaluar el fortalecimiento del Centro de Datos Principal </t>
  </si>
  <si>
    <t>Elaborar el estudio para establecer la continuidad de la operación de los Centros de Cómputo (Principal y/o Alterno) que soportan la prestación de los servicios informáticos electrónicos de la DIAN.</t>
  </si>
  <si>
    <t>Documento de evaluación de las alternativas factibles para los centros de cómputo principal y alterno, que contemple viabilidad jurídica, técnica y financiera y la hoja de ruta para cada una de las alternativas desde la situación actual hasta las fases de implementación.</t>
  </si>
  <si>
    <t>NC-PSI 
Subdirección de Gestión de Tecnología y Telecomunicaciones/
Coordinación de Infraestructura Tecnológica/</t>
  </si>
  <si>
    <t>Actualizar Procedimientos de Seguridad del  Centro de Cómputo.</t>
  </si>
  <si>
    <t>Revisar y ajustar  los protocolos que se describen   y se remplazan en los procedimientos y actividades técnicas y administrativas, que garantizan el control, la seguridad y disponibilidad de los SIE´s y de la infraestructura tecnológica que los soporta</t>
  </si>
  <si>
    <t xml:space="preserve">Aprobación, publicación y socialización  de los Procedimientos:
• Toma y Custodia de Copias de Respaldo
• Control Accesos y  Conexiones Electrónicas
</t>
  </si>
  <si>
    <t>11.  Aud Regular Vig 2011 Primer Semestre 2012 Proceso Importacion de Mcias
AEF - Seguimiento PM 2014</t>
  </si>
  <si>
    <t xml:space="preserve">Hallazgo No. 11 Controles Generales de las Tecnologías de Información Subdirección de Gestión de Tecnologías de Información y Telecomunicaciones
En la evaluación realizada se determinaron falencias en la implementación de los sistemas de gestión de calidad en las entidades públicas y específicamente en la planeación y administración de los recursos informáticos en contravía a lo dispuesto en la NTCGP 1000:2009 y la norma ISO 27002 (Antes ISO/IE 1799:2005) Código de buenas prácticas para la gestión de la seguridad de la información
</t>
  </si>
  <si>
    <t>1. La Entidad cuenta con un Plan Estratégico Institucional, no obstante, a diciembre 18 de 2012, la Subdirección de Gestión de Tecnologías de Información y Telecomunicaciones no cuenta con un Plan Estratégico Informático como tal;</t>
  </si>
  <si>
    <t>Documentar la Estrategia de TIC que contempla los lineamientos  emitidos por MINTIC,  sobre Gobierno en Línea.</t>
  </si>
  <si>
    <t xml:space="preserve">1) Analizar el entorno en materia de TIC
2) Elaborar la matriz de fortalezas, oportunidades, debilidades y amenazas. 
3) Establecer las estrategias de TI.
</t>
  </si>
  <si>
    <t>Documento Plan Estratégico de TIC´s Aprobado</t>
  </si>
  <si>
    <t>NC-PSI-
Subdirección de Gestión de Tecnología de la Información y Telecomunicaciones/
Coordinación de Proyectos/</t>
  </si>
  <si>
    <t>Desarrollar los Servicios Informáticos Electrónicos (Levantamiento de Requerimientos, Análisis y Diseño, Desarrollo; Pruebas e Implantación), según acuerdos iniciales por cada uno de los Proyectos y en concordancia con lo definido en el Procedimiento PR-SI-0142_CENTRO DE DESPACHO - SIE.</t>
  </si>
  <si>
    <t>Revalidar los soportes/evidencias del cumplimiento de la Acción  de las Especificaciones Funcionales realizadas para los Servicios Informáticos de Análisis Físico-Químico de Muestras por parte del Laboratorio Central de Aduanas.</t>
  </si>
  <si>
    <t>NC-PSI Dirección de Gestión Organizacional/
Subdirección de Gestión de Tecnologías de Información y Telecomunicaciones/
Subdirección de Gestión de Procesos y Competencias Laborales/</t>
  </si>
  <si>
    <t>Revalidar los soportes/evidencias del cumplimiento de la Acción  de  las Especificaciones Funcionales realizadas para los Servicios Informáticos de Zonas Francas.</t>
  </si>
  <si>
    <t>Revalidar los soportes/evidencias del cumplimiento de la Acción  de las Especificaciones Funcionales realizadas para los Servicios Informáticos de Administración de Bienes Aprehendidos, Abandonados y Decomisados.</t>
  </si>
  <si>
    <t>Revalidación de los soportes/evidencias en el cumplimiento de la Acción  de las Especificaciones Funcionales realizadas para los Servicios Informáticos de Facilidades de Pago e Intervención en Procesos Especiales.</t>
  </si>
  <si>
    <t>Revalidar los soportes/evidencias del cumplimiento de la Acción  de las Especificaciones Funcionales realizadas para los Servicios Informáticos de Representación Externa.</t>
  </si>
  <si>
    <t>Realizar el desarrollo (Análisis y Diseño, Desarrollo; Pruebas e Implantación) del Servicio Informático de Análisis Físico-Químico de Muestras por parte del Laboratorio Central de Aduanas</t>
  </si>
  <si>
    <t>Documento Técnico</t>
  </si>
  <si>
    <t>NC-PSI 
Subdirección de Gestión de Tecnologías de Información y Telecomunicaciones/
Coordinación para el  Apoyo a los Sistemas de Información/</t>
  </si>
  <si>
    <t>Realizar las Pruebas  y ajustes del Servicio Informático de Análisis Físico-Químico de Muestras por parte del Laboratorio Central de Aduanas</t>
  </si>
  <si>
    <t>Formato de Aceptación de Pruebas</t>
  </si>
  <si>
    <t>NC-PSI 
Subdirección de Gestión Técnica Aduanera/
Subdirección de Gestión de Tecnologías de Información y Telecomunicaciones/
Coordinación para el  Apoyo a los Sistemas de Información/</t>
  </si>
  <si>
    <t>Implementar y estabilizar el Servicio Informático de Análisis Físico-Químico de Muestras por parte del Laboratorio Central de Aduanas</t>
  </si>
  <si>
    <t xml:space="preserve">Acta de Comité de Gestión de Cambios de Tecnología </t>
  </si>
  <si>
    <t>Presentar el requerimiento y la prioridad ante el Centro de Despacho, para la puesta en producción del Proyecto de Zonas Francas.</t>
  </si>
  <si>
    <t>NC-PSI
Subdirección de Gestión de  Comercio Exterior/</t>
  </si>
  <si>
    <r>
      <t xml:space="preserve">Elaborar el Plan de Trabajo con las actividades a ejecutar   para  la </t>
    </r>
    <r>
      <rPr>
        <u/>
        <sz val="12"/>
        <rFont val="Calibri"/>
        <family val="2"/>
        <scheme val="minor"/>
      </rPr>
      <t>puesta en producción del Sistema de Información de Zonas Francas</t>
    </r>
    <r>
      <rPr>
        <sz val="12"/>
        <rFont val="Calibri"/>
        <family val="2"/>
        <scheme val="minor"/>
      </rPr>
      <t>,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r>
  </si>
  <si>
    <t xml:space="preserve">NC-PSI
Subdirección de Gestión de  Comercio Exterior/
Subdirección de Gestión de Tecnología de Información y Telecomunicaciones/
Coordinación para el  Apoyo a los Sistemas de Información/
Coordinación de la Dinámica de los Procesos/ </t>
  </si>
  <si>
    <r>
      <t xml:space="preserve">2. Aprobado el Plan de Trabajo, iniciar con la elaboración de los cinco (5) informes de seguimiento al avance de  las actividades de acuerdo a los tiempos establecidos a ejecutar en el cronograma del Plan de Trabajo y teniendo en cuenta los procedimientos  definidos en el Marco del Subproceso "Construcción de Sistemas de Información",  para  la </t>
    </r>
    <r>
      <rPr>
        <u/>
        <sz val="12"/>
        <rFont val="Calibri"/>
        <family val="2"/>
        <scheme val="minor"/>
      </rPr>
      <t>puesta en producción del Sistema de Información de Zonas Francas</t>
    </r>
    <r>
      <rPr>
        <sz val="12"/>
        <rFont val="Calibri"/>
        <family val="2"/>
        <scheme val="minor"/>
      </rPr>
      <t>.</t>
    </r>
  </si>
  <si>
    <r>
      <t xml:space="preserve">3. Finalizado el Informe con el aseguramiento de la </t>
    </r>
    <r>
      <rPr>
        <u/>
        <sz val="12"/>
        <rFont val="Calibri"/>
        <family val="2"/>
        <scheme val="minor"/>
      </rPr>
      <t>puesta en producción del Sistema de Información de Zonas Francas</t>
    </r>
    <r>
      <rPr>
        <sz val="12"/>
        <rFont val="Calibri"/>
        <family val="2"/>
        <scheme val="minor"/>
      </rPr>
      <t>, presentar debidamente formalizados el Formato FT-SI-1851_Aceptación de Pruebas y Salida a Producción   y el Acta del Comité de Gestión de Cambios de Tecnología con el registro del Despliegue autorizado.</t>
    </r>
  </si>
  <si>
    <t>Presentar el requerimiento y la prioridad ante el Centro de Despacho, para la puesta en producción del Proyecto de Administración de Bienes Aprehendidos, Abandonados y Decomisados.</t>
  </si>
  <si>
    <t>NC-PSI
Subdirección de Gestión Comercial/</t>
  </si>
  <si>
    <t>Elaborar el Plan de Trabajo con las actividades a ejecutar   para  la puesta en producción del Sistema de Información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  requerido por la Subdirección de Gestión Comercial,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</si>
  <si>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 xml:space="preserve">NC-PSI
Subdirección de Gestión Comercial/
Subdirección de Gestión de Tecnología de Información y Telecomunicaciones/
Coordinación para el  Apoyo a los Sistemas de Información/
Coordinación de la Dinámica de los Procesos/ </t>
  </si>
  <si>
    <r>
      <t xml:space="preserve">2. Aprobado el Plan de Trabajo, iniciar con la elaboración de los cinco (5) informes de seguimiento  al avance de  las actividades de acuerdo a los tiempos establecidos a ejecutar en el cronograma del Plan de Trabajo y teniendo en cuenta los procedimientos  definidos en el Marco del Subproceso "Construcción de Sistemas de Información",  para  la </t>
    </r>
    <r>
      <rPr>
        <u/>
        <sz val="12"/>
        <rFont val="Calibri"/>
        <family val="2"/>
        <scheme val="minor"/>
      </rPr>
      <t>puesta en producción del Sistema de Información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t>
    </r>
    <r>
      <rPr>
        <sz val="12"/>
        <rFont val="Calibri"/>
        <family val="2"/>
        <scheme val="minor"/>
      </rPr>
      <t>.</t>
    </r>
  </si>
  <si>
    <r>
      <t xml:space="preserve">3. Finalizado el Informe con el aseguramiento de la </t>
    </r>
    <r>
      <rPr>
        <u/>
        <sz val="12"/>
        <rFont val="Calibri"/>
        <family val="2"/>
        <scheme val="minor"/>
      </rPr>
      <t>puesta en producción del Sistema de Información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t>
    </r>
    <r>
      <rPr>
        <sz val="12"/>
        <rFont val="Calibri"/>
        <family val="2"/>
        <scheme val="minor"/>
      </rPr>
      <t>, presentar debidamente formalizados el Formato FT-SI-1851_Aceptación de Pruebas y Salida a Producción   y  el  Acta del Comité de Gestión de Cambios de Tecnología con el registro del Despliegue autorizado.</t>
    </r>
  </si>
  <si>
    <t>Presentar el requerimiento y la prioridad ante el Centro de Despacho, para la puesta en producción del Proyecto de   Representación Externa.</t>
  </si>
  <si>
    <t>NC-PSI
Subdirección de Gestión de Recursos Jurídicos, Normativa y Doctrina/</t>
  </si>
  <si>
    <t>Elaborar el Plan de Trabajo con las actividades a ejecutar   para  la puesta en producción del Sistema de Información de Representación Externa, requerido por la ubdirección de Gestión de Representación Externa,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</si>
  <si>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 xml:space="preserve">NC-PSI
Subdirección de Gestión de Representación Externa/
Subdirección de Gestión de Tecnología de Información y Telecomunicaciones/
Coordinación para el  Apoyo a los Sistemas de Información/
Coordinación de la Dinámica de los Procesos/ </t>
  </si>
  <si>
    <r>
      <t>2. Aprobado el Plan de Trabajo, iniciar con la elaboración de los cinco (5) informes de seguimiento al avance de  las actividades de acuerdo a los tiempos establecidos a ejecutar en el cronograma del Plan de Trabajo y teniendo en cuenta los procedimientos  definidos en el Marco del Subproceso "Construcción de Sistemas de Información",  para  la p</t>
    </r>
    <r>
      <rPr>
        <u/>
        <sz val="12"/>
        <rFont val="Calibri"/>
        <family val="2"/>
        <scheme val="minor"/>
      </rPr>
      <t>uesta en producción del Sistema de Información de Representación Externa</t>
    </r>
    <r>
      <rPr>
        <sz val="12"/>
        <rFont val="Calibri"/>
        <family val="2"/>
        <scheme val="minor"/>
      </rPr>
      <t>.</t>
    </r>
  </si>
  <si>
    <r>
      <t>3. Finalizado el Informe con el aseguramiento de la</t>
    </r>
    <r>
      <rPr>
        <u/>
        <sz val="12"/>
        <rFont val="Calibri"/>
        <family val="2"/>
        <scheme val="minor"/>
      </rPr>
      <t xml:space="preserve"> puesta en producción del Sistema de Información de Representación Externa</t>
    </r>
    <r>
      <rPr>
        <sz val="12"/>
        <rFont val="Calibri"/>
        <family val="2"/>
        <scheme val="minor"/>
      </rPr>
      <t>, presentar debidamente formalizados el Formato FT-SI-1851_Aceptación de Pruebas y Salida a Producción   y  el  Acta del Comité de Gestión de Cambios de Tecnología con el registro del Despliegue autorizado.</t>
    </r>
  </si>
  <si>
    <t>38 Aud vig 2012 Función pagadora y vig 2013 contable</t>
  </si>
  <si>
    <t xml:space="preserve">Hallazgo No. 38 Aplicativo ALINV 10
Para la administración y control de los bienes muebles se utiliza el aplicativo ALINV10, donde se encuentra todos los bienes muebles de propiedad de la DIAN y es administrado en la Subdirección de Tecnología.
• El aplicativo ALINV no cumple con las características necesarias para la administración y control de los bienes muebles de propiedad de la DIAN, por lo cual se bloquea cuando se requieren hacer cargues masivos (situación que se presentó el 30 de diciembre de 2013, para el cargue de los 1500 computadores adquiridos en esa vigencia) y en la generación de reportes.
 Se presentan inconsistencias en el cálculo de la depreciación para algunos elementos, los cuales dejan de depreciar.
Se realizó verificación del funcionamiento del aplicativo ALINV10 que constituye la herramienta oficial para cubrir las necesidades de valoración y control en las áreas de Inventarios tanto en el Nivel Central como a Nivel Nacional, en donde se encuentre instalado el aplicativo, para las Direcciones Seccionales de los elementos devolutivos, intangibles y consumo en servicio o en almacén, de bienes adquiridos, producidos o recibidos por la Entidad y/o para la Entidad
Se evidencian constantes problemas en la comunicación toda vez que al solicitar los integrantes de la comisión de auditoría de la CGR reportes como bajas de inventarios este presentó continuos bloqueos, también se observa que la herramienta posee problemas en algunas formas y reportes ocasionados por estar desarrollada en una herramienta de una versión obsoleta.
Se evidencia también que algunos elementos solicitados para su consulta por el grupo auditor no se encuentran actualizados a la estructura actual de la base de datos, ocasionada esto por la migración de la información de una herramienta anterior.
Con las situaciones descritas se evidencia la materialización del riesgo relacionado con la oportunidad de la información, lo que no permite conocer con eficiencia y eficacia la información registrada en el aplicativo de Almacén.
</t>
  </si>
  <si>
    <t>ALINV10 es una herramienta que ha quedado rezagada a las necesidades de la entidad, ya que presenta debilidades</t>
  </si>
  <si>
    <t>Diseñar y Construir por Fases,  un Sistema de Información para la Gestión  de Inventarios de la Entidad, según acuerdos iniciales del Proyecto ALIV 10 -   FASE II y en concordancia con lo definido en el Procedimiento PR-SI-0142_CENTRO DE DESPACHO - SIE.</t>
  </si>
  <si>
    <t>Diseñar  y construir el nuevo Sistema de Información,  se ejecutará   la Fase I - Ingresos de Bienes - en el plazo estipulado,   mediante el Modelo de Fábrica Externa contratado por la Entidad</t>
  </si>
  <si>
    <t xml:space="preserve">Acta de Comité de Gestión de Cambios de Tecnología  de Despliegue Software Gestión de Inventarios   - Fase I - Ingresos de Bienes - </t>
  </si>
  <si>
    <t>NC-PSI 
Subdirección de Gestión de Tecnología y Telecomunicaciones/
Coordinación de Proyectos/
Coordinación para el Apoyo a los Sistemas de Informacion/</t>
  </si>
  <si>
    <t>Presentar el requerimiento y la prioridad ante el Centro de Despacho, para la puesta en producción del Proyecto ALIV 10 -   FASE II.</t>
  </si>
  <si>
    <t>NC-PSI
Subdirección de Gestión de Recursos Físicos/</t>
  </si>
  <si>
    <t>Elaborar el Plan de Trabajo con las actividades a ejecutar  para  la puesta en producción del Sistema de Información de  ALINV 10 -  Fase  II,  requerido por la Subdirección de Gestión de Recursos Físicos y la Coordinación de Inventarios y Almacén,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</si>
  <si>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 xml:space="preserve">NC-PSI
Subdirección de Gestión de Recursos Físicos/ 
Coordinación de Inventarios y Almacén/
Subdirección de Gestión de Tecnología de Información y Telecomunicaciones/
Coordinación para el Apoyo a los Sistemas de Información/
Coordinación de la Dinámica de los Procesos/ </t>
  </si>
  <si>
    <r>
      <t xml:space="preserve">2. Aprobado el Plan de Trabajo, iniciar con la elaboración de los cinco (5) informes de seguimiento al avance de  las actividades de acuerdo a los tiempos establecidos a ejecutar en el cronograma del Plan de Trabajo y teniendo en cuenta los procedimientos  definidos en el Marco del Subproceso "Construcción de Sistemas de Información",  para  la </t>
    </r>
    <r>
      <rPr>
        <u/>
        <sz val="12"/>
        <rFont val="Calibri"/>
        <family val="2"/>
        <scheme val="minor"/>
      </rPr>
      <t>puesta en producción del Sistema de Información de  ALINV 10 -  Fase  II</t>
    </r>
    <r>
      <rPr>
        <sz val="12"/>
        <rFont val="Calibri"/>
        <family val="2"/>
        <scheme val="minor"/>
      </rPr>
      <t>.</t>
    </r>
  </si>
  <si>
    <r>
      <t xml:space="preserve">3. Finalizado el Informe con el aseguramiento de la </t>
    </r>
    <r>
      <rPr>
        <u/>
        <sz val="12"/>
        <rFont val="Calibri"/>
        <family val="2"/>
        <scheme val="minor"/>
      </rPr>
      <t>puesta en producción del Sistema de Información de  ALINV 10 -  Fase  II</t>
    </r>
    <r>
      <rPr>
        <sz val="12"/>
        <rFont val="Calibri"/>
        <family val="2"/>
        <scheme val="minor"/>
      </rPr>
      <t>, presentar debidamente formalizados el Formato FT-SI-1851_Aceptación de Pruebas y Salida a Producción   y  el  Acta del Comité de Gestión de Cambios de Tecnología con el registro del Despliegue autorizado.</t>
    </r>
  </si>
  <si>
    <t>36 Aud Vig 2012 y 2013
Función Recaudadora</t>
  </si>
  <si>
    <t>Hallazgo No. 36 Centro Alterno de Datos
En la solicitud a la entidad mediante comunicación No. DIAN-FR-002 de fecha 6 de febrero de 2014 se solicitó en el numeral 16, los Logs y Bitácoras de caídas de los aplicativos de recaudo vigencias 2012 y 2013, mediante oficio No. 100202207-047 del 19 de febrero de 2014, la entidad da respuesta, se evidenció la indisponibilidad o no prestación del servicio así: en la vigencia 2012 un total de 194.8 horas y en la vigencia 2013 un total de 559.76 horas.
Mediante comunicación No. DIAN-FR-029 del 13 de Marzo de 2014 se solicitó visita técnica guiada al centro alterno de la DIAN, la cual se llevó a cabo el día 26 de marzo de 2014, en la que se verificó la existencia de elementos de comunicaciones, analizadores de tráfico, ups entre otros elementos, se verificó que no existe documentación completa de los procesos relacionados con el centro alterno de datos.
Dentro de la documentación suministrada por parte de la Dian se encuentra un cronograma de actividades a desarrollar en las vigencias 2012, 2013 y 2014, en la cual la entidad estima el grado de avance en la implementación del centro alterno de datos en 45.28% del, es decir a la fecha presenta un atraso de 54.72%. 
…. Esto permite concluir que el centro alterno de datos no está disponible aun y que falta un periodo de por lo menos ocho (8) meses para su terminación, según cronograma de la entidad, y permanece latente el riesgo de la disponibilidad de la información, la cual constituye el mayor activo de la organización como quiera que la misma, dentro de sus actividades principales se considera la prestación de servicios informáticos electrónicos.</t>
  </si>
  <si>
    <t>Riesgo de la continuidad de prestación de los servicios electrónicos informáticos continua latente, toda vez que el Centro de datos alterno actualmente no se encuentra en funcionamiento.</t>
  </si>
  <si>
    <r>
      <t xml:space="preserve">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t>
    </r>
    <r>
      <rPr>
        <u/>
        <sz val="12"/>
        <color rgb="FFFF0000"/>
        <rFont val="Calibri"/>
        <family val="2"/>
        <scheme val="minor"/>
      </rPr>
      <t>puesta en producción de los Sistemas de Información.</t>
    </r>
  </si>
  <si>
    <r>
      <t xml:space="preserve">1.1. Remitir al </t>
    </r>
    <r>
      <rPr>
        <u/>
        <sz val="12"/>
        <rFont val="Calibri"/>
        <family val="2"/>
        <scheme val="minor"/>
      </rPr>
      <t>Subdirector de Gestión de Recaudo y Cobranzas</t>
    </r>
    <r>
      <rPr>
        <sz val="12"/>
        <rFont val="Calibri"/>
        <family val="2"/>
        <scheme val="minor"/>
      </rPr>
      <t>, los documentos con la información del</t>
    </r>
    <r>
      <rPr>
        <u/>
        <sz val="12"/>
        <rFont val="Calibri"/>
        <family val="2"/>
        <scheme val="minor"/>
      </rPr>
      <t xml:space="preserve"> Levantamiento de Requerimientos</t>
    </r>
    <r>
      <rPr>
        <sz val="12"/>
        <rFont val="Calibri"/>
        <family val="2"/>
        <scheme val="minor"/>
      </rPr>
      <t xml:space="preserve">, que están relacionados con el Proyecto de </t>
    </r>
    <r>
      <rPr>
        <u/>
        <sz val="12"/>
        <rFont val="Calibri"/>
        <family val="2"/>
        <scheme val="minor"/>
      </rPr>
      <t>Cartera</t>
    </r>
    <r>
      <rPr>
        <sz val="12"/>
        <rFont val="Calibri"/>
        <family val="2"/>
        <scheme val="minor"/>
      </rPr>
      <t xml:space="preserve">.
1.2. Remitir al  </t>
    </r>
    <r>
      <rPr>
        <u/>
        <sz val="12"/>
        <rFont val="Calibri"/>
        <family val="2"/>
        <scheme val="minor"/>
      </rPr>
      <t>Subdirector de Gestión de Comercio Exterior</t>
    </r>
    <r>
      <rPr>
        <sz val="12"/>
        <rFont val="Calibri"/>
        <family val="2"/>
        <scheme val="minor"/>
      </rPr>
      <t xml:space="preserve">,  los documentos con la información del </t>
    </r>
    <r>
      <rPr>
        <u/>
        <sz val="12"/>
        <rFont val="Calibri"/>
        <family val="2"/>
        <scheme val="minor"/>
      </rPr>
      <t>Levantamiento de Requerimientos</t>
    </r>
    <r>
      <rPr>
        <sz val="12"/>
        <rFont val="Calibri"/>
        <family val="2"/>
        <scheme val="minor"/>
      </rPr>
      <t xml:space="preserve">, que están  relacionados con los Proyectos de </t>
    </r>
    <r>
      <rPr>
        <u/>
        <sz val="12"/>
        <rFont val="Calibri"/>
        <family val="2"/>
        <scheme val="minor"/>
      </rPr>
      <t>Zonas Francas</t>
    </r>
    <r>
      <rPr>
        <sz val="12"/>
        <rFont val="Calibri"/>
        <family val="2"/>
        <scheme val="minor"/>
      </rPr>
      <t xml:space="preserve"> y el de  </t>
    </r>
    <r>
      <rPr>
        <u/>
        <sz val="12"/>
        <rFont val="Calibri"/>
        <family val="2"/>
        <scheme val="minor"/>
      </rPr>
      <t xml:space="preserve">Tráfico Postal.
</t>
    </r>
    <r>
      <rPr>
        <sz val="12"/>
        <rFont val="Calibri"/>
        <family val="2"/>
        <scheme val="minor"/>
      </rPr>
      <t xml:space="preserve">1.3. Remitir al </t>
    </r>
    <r>
      <rPr>
        <u/>
        <sz val="12"/>
        <rFont val="Calibri"/>
        <family val="2"/>
        <scheme val="minor"/>
      </rPr>
      <t>Subdirector de Gestión Técnica Aduanera</t>
    </r>
    <r>
      <rPr>
        <sz val="12"/>
        <rFont val="Calibri"/>
        <family val="2"/>
        <scheme val="minor"/>
      </rPr>
      <t xml:space="preserve">, los documentos con la información del </t>
    </r>
    <r>
      <rPr>
        <u/>
        <sz val="12"/>
        <rFont val="Calibri"/>
        <family val="2"/>
        <scheme val="minor"/>
      </rPr>
      <t>Desarrollo</t>
    </r>
    <r>
      <rPr>
        <sz val="12"/>
        <rFont val="Calibri"/>
        <family val="2"/>
        <scheme val="minor"/>
      </rPr>
      <t xml:space="preserve">, que están relacionados con el Proyecto de </t>
    </r>
    <r>
      <rPr>
        <u/>
        <sz val="12"/>
        <rFont val="Calibri"/>
        <family val="2"/>
        <scheme val="minor"/>
      </rPr>
      <t>Laboratorio de Aduanas</t>
    </r>
    <r>
      <rPr>
        <sz val="12"/>
        <rFont val="Calibri"/>
        <family val="2"/>
        <scheme val="minor"/>
      </rPr>
      <t>.</t>
    </r>
    <r>
      <rPr>
        <u/>
        <sz val="12"/>
        <rFont val="Calibri"/>
        <family val="2"/>
        <scheme val="minor"/>
      </rPr>
      <t xml:space="preserve">
</t>
    </r>
    <r>
      <rPr>
        <sz val="12"/>
        <rFont val="Calibri"/>
        <family val="2"/>
        <scheme val="minor"/>
      </rPr>
      <t xml:space="preserve">1.4. Remitir al </t>
    </r>
    <r>
      <rPr>
        <u/>
        <sz val="12"/>
        <rFont val="Calibri"/>
        <family val="2"/>
        <scheme val="minor"/>
      </rPr>
      <t>Subdirector de Gestión de Registro Aduanero</t>
    </r>
    <r>
      <rPr>
        <sz val="12"/>
        <rFont val="Calibri"/>
        <family val="2"/>
        <scheme val="minor"/>
      </rPr>
      <t xml:space="preserve">, los documentos con la información de </t>
    </r>
    <r>
      <rPr>
        <u/>
        <sz val="12"/>
        <rFont val="Calibri"/>
        <family val="2"/>
        <scheme val="minor"/>
      </rPr>
      <t>Desarrollo</t>
    </r>
    <r>
      <rPr>
        <sz val="12"/>
        <rFont val="Calibri"/>
        <family val="2"/>
        <scheme val="minor"/>
      </rPr>
      <t>, que están relacionados con el Proyecto de S</t>
    </r>
    <r>
      <rPr>
        <u/>
        <sz val="12"/>
        <rFont val="Calibri"/>
        <family val="2"/>
        <scheme val="minor"/>
      </rPr>
      <t>EIEX (Sistemas Especiales de Importación - Exportación)</t>
    </r>
    <r>
      <rPr>
        <sz val="12"/>
        <rFont val="Calibri"/>
        <family val="2"/>
        <scheme val="minor"/>
      </rPr>
      <t xml:space="preserve">.
1.5. Remitir al </t>
    </r>
    <r>
      <rPr>
        <u/>
        <sz val="12"/>
        <rFont val="Calibri"/>
        <family val="2"/>
        <scheme val="minor"/>
      </rPr>
      <t>Director de Gestión Jurídica</t>
    </r>
    <r>
      <rPr>
        <sz val="12"/>
        <rFont val="Calibri"/>
        <family val="2"/>
        <scheme val="minor"/>
      </rPr>
      <t xml:space="preserve">, los documentos con la información del Levantamiento de Requerimientos, que están relacionados con el Proyecto de </t>
    </r>
    <r>
      <rPr>
        <u/>
        <sz val="12"/>
        <rFont val="Calibri"/>
        <family val="2"/>
        <scheme val="minor"/>
      </rPr>
      <t>Jurídica</t>
    </r>
    <r>
      <rPr>
        <sz val="12"/>
        <rFont val="Calibri"/>
        <family val="2"/>
        <scheme val="minor"/>
      </rPr>
      <t xml:space="preserve">.
1.6. Remitir al </t>
    </r>
    <r>
      <rPr>
        <u/>
        <sz val="12"/>
        <rFont val="Calibri"/>
        <family val="2"/>
        <scheme val="minor"/>
      </rPr>
      <t>Subdirector de Gestión de Representación Externa</t>
    </r>
    <r>
      <rPr>
        <sz val="12"/>
        <rFont val="Calibri"/>
        <family val="2"/>
        <scheme val="minor"/>
      </rPr>
      <t xml:space="preserve">, los documentos con la información en lo que le corresponde al </t>
    </r>
    <r>
      <rPr>
        <u/>
        <sz val="12"/>
        <rFont val="Calibri"/>
        <family val="2"/>
        <scheme val="minor"/>
      </rPr>
      <t xml:space="preserve"> Levantamiento de Requerimientos</t>
    </r>
    <r>
      <rPr>
        <sz val="12"/>
        <rFont val="Calibri"/>
        <family val="2"/>
        <scheme val="minor"/>
      </rPr>
      <t xml:space="preserve"> del Proyecto de  </t>
    </r>
    <r>
      <rPr>
        <u/>
        <sz val="12"/>
        <rFont val="Calibri"/>
        <family val="2"/>
        <scheme val="minor"/>
      </rPr>
      <t>Jurídica</t>
    </r>
    <r>
      <rPr>
        <sz val="12"/>
        <rFont val="Calibri"/>
        <family val="2"/>
        <scheme val="minor"/>
      </rPr>
      <t xml:space="preserve"> y al </t>
    </r>
    <r>
      <rPr>
        <u/>
        <sz val="12"/>
        <rFont val="Calibri"/>
        <family val="2"/>
        <scheme val="minor"/>
      </rPr>
      <t>Desarrollo</t>
    </r>
    <r>
      <rPr>
        <sz val="12"/>
        <rFont val="Calibri"/>
        <family val="2"/>
        <scheme val="minor"/>
      </rPr>
      <t xml:space="preserve"> del Proyecto de </t>
    </r>
    <r>
      <rPr>
        <u/>
        <sz val="12"/>
        <rFont val="Calibri"/>
        <family val="2"/>
        <scheme val="minor"/>
      </rPr>
      <t>Representación Externa</t>
    </r>
    <r>
      <rPr>
        <sz val="12"/>
        <rFont val="Calibri"/>
        <family val="2"/>
        <scheme val="minor"/>
      </rPr>
      <t xml:space="preserve">.
1.7. Remitir al </t>
    </r>
    <r>
      <rPr>
        <u/>
        <sz val="12"/>
        <rFont val="Calibri"/>
        <family val="2"/>
        <scheme val="minor"/>
      </rPr>
      <t>Subdirector de Gestión de Recursos Jurídicos</t>
    </r>
    <r>
      <rPr>
        <sz val="12"/>
        <rFont val="Calibri"/>
        <family val="2"/>
        <scheme val="minor"/>
      </rPr>
      <t xml:space="preserve"> los documentos con la información en lo que le corresponde al  </t>
    </r>
    <r>
      <rPr>
        <u/>
        <sz val="12"/>
        <rFont val="Calibri"/>
        <family val="2"/>
        <scheme val="minor"/>
      </rPr>
      <t>Levantamiento de Requerimientos</t>
    </r>
    <r>
      <rPr>
        <sz val="12"/>
        <rFont val="Calibri"/>
        <family val="2"/>
        <scheme val="minor"/>
      </rPr>
      <t xml:space="preserve"> del Proyecto de  </t>
    </r>
    <r>
      <rPr>
        <u/>
        <sz val="12"/>
        <rFont val="Calibri"/>
        <family val="2"/>
        <scheme val="minor"/>
      </rPr>
      <t>Jurídica</t>
    </r>
    <r>
      <rPr>
        <sz val="12"/>
        <rFont val="Calibri"/>
        <family val="2"/>
        <scheme val="minor"/>
      </rPr>
      <t xml:space="preserve">  y al </t>
    </r>
    <r>
      <rPr>
        <u/>
        <sz val="12"/>
        <rFont val="Calibri"/>
        <family val="2"/>
        <scheme val="minor"/>
      </rPr>
      <t>Desarrollo</t>
    </r>
    <r>
      <rPr>
        <sz val="12"/>
        <rFont val="Calibri"/>
        <family val="2"/>
        <scheme val="minor"/>
      </rPr>
      <t xml:space="preserve"> del Proyecto de </t>
    </r>
    <r>
      <rPr>
        <u/>
        <sz val="12"/>
        <rFont val="Calibri"/>
        <family val="2"/>
        <scheme val="minor"/>
      </rPr>
      <t>Recursos Jurídicos</t>
    </r>
    <r>
      <rPr>
        <sz val="12"/>
        <rFont val="Calibri"/>
        <family val="2"/>
        <scheme val="minor"/>
      </rPr>
      <t xml:space="preserve">.
1.8. Remitir al  </t>
    </r>
    <r>
      <rPr>
        <u/>
        <sz val="12"/>
        <rFont val="Calibri"/>
        <family val="2"/>
        <scheme val="minor"/>
      </rPr>
      <t>Subdirector de Gestión de Normativa y Doctrina</t>
    </r>
    <r>
      <rPr>
        <sz val="12"/>
        <rFont val="Calibri"/>
        <family val="2"/>
        <scheme val="minor"/>
      </rPr>
      <t xml:space="preserve">, los documentos con la información en lo que le corresponde al </t>
    </r>
    <r>
      <rPr>
        <u/>
        <sz val="12"/>
        <rFont val="Calibri"/>
        <family val="2"/>
        <scheme val="minor"/>
      </rPr>
      <t xml:space="preserve"> Levantamiento de Requerimientos</t>
    </r>
    <r>
      <rPr>
        <sz val="12"/>
        <rFont val="Calibri"/>
        <family val="2"/>
        <scheme val="minor"/>
      </rPr>
      <t xml:space="preserve"> del Proyecto de  </t>
    </r>
    <r>
      <rPr>
        <u/>
        <sz val="12"/>
        <rFont val="Calibri"/>
        <family val="2"/>
        <scheme val="minor"/>
      </rPr>
      <t>Jurídica</t>
    </r>
    <r>
      <rPr>
        <sz val="12"/>
        <rFont val="Calibri"/>
        <family val="2"/>
        <scheme val="minor"/>
      </rPr>
      <t xml:space="preserve">  y al Desarrollo del Proyecto de </t>
    </r>
    <r>
      <rPr>
        <u/>
        <sz val="12"/>
        <rFont val="Calibri"/>
        <family val="2"/>
        <scheme val="minor"/>
      </rPr>
      <t>Normativa Doctrina</t>
    </r>
    <r>
      <rPr>
        <sz val="12"/>
        <rFont val="Calibri"/>
        <family val="2"/>
        <scheme val="minor"/>
      </rPr>
      <t>.
1.9. Remitir al</t>
    </r>
    <r>
      <rPr>
        <u/>
        <sz val="12"/>
        <rFont val="Calibri"/>
        <family val="2"/>
        <scheme val="minor"/>
      </rPr>
      <t xml:space="preserve"> Subdirector de Gestión de Procesos y Competencias Laborales</t>
    </r>
    <r>
      <rPr>
        <sz val="12"/>
        <rFont val="Calibri"/>
        <family val="2"/>
        <scheme val="minor"/>
      </rPr>
      <t xml:space="preserve">, los documentos con la información del </t>
    </r>
    <r>
      <rPr>
        <u/>
        <sz val="12"/>
        <rFont val="Calibri"/>
        <family val="2"/>
        <scheme val="minor"/>
      </rPr>
      <t>Levantamiento de Requerimientos</t>
    </r>
    <r>
      <rPr>
        <sz val="12"/>
        <rFont val="Calibri"/>
        <family val="2"/>
        <scheme val="minor"/>
      </rPr>
      <t xml:space="preserve">, que están relacionados con el   Proyecto de </t>
    </r>
    <r>
      <rPr>
        <u/>
        <sz val="12"/>
        <rFont val="Calibri"/>
        <family val="2"/>
        <scheme val="minor"/>
      </rPr>
      <t>Calidad</t>
    </r>
    <r>
      <rPr>
        <sz val="12"/>
        <rFont val="Calibri"/>
        <family val="2"/>
        <scheme val="minor"/>
      </rPr>
      <t xml:space="preserve">.
1.10. Remitir al </t>
    </r>
    <r>
      <rPr>
        <u/>
        <sz val="12"/>
        <rFont val="Calibri"/>
        <family val="2"/>
        <scheme val="minor"/>
      </rPr>
      <t>Subdirector de Gestión de Fiscalización Tributaria</t>
    </r>
    <r>
      <rPr>
        <sz val="12"/>
        <rFont val="Calibri"/>
        <family val="2"/>
        <scheme val="minor"/>
      </rPr>
      <t xml:space="preserve">, los documentos con la información del </t>
    </r>
    <r>
      <rPr>
        <u/>
        <sz val="12"/>
        <rFont val="Calibri"/>
        <family val="2"/>
        <scheme val="minor"/>
      </rPr>
      <t>Levantamiento de Requerimientos</t>
    </r>
    <r>
      <rPr>
        <sz val="12"/>
        <rFont val="Calibri"/>
        <family val="2"/>
        <scheme val="minor"/>
      </rPr>
      <t>, que están relacionados con los Proyectos de</t>
    </r>
    <r>
      <rPr>
        <u/>
        <sz val="12"/>
        <rFont val="Calibri"/>
        <family val="2"/>
        <scheme val="minor"/>
      </rPr>
      <t xml:space="preserve"> Anotaciones Fiscales Fase II</t>
    </r>
    <r>
      <rPr>
        <sz val="12"/>
        <rFont val="Calibri"/>
        <family val="2"/>
        <scheme val="minor"/>
      </rPr>
      <t xml:space="preserve">, el de </t>
    </r>
    <r>
      <rPr>
        <u/>
        <sz val="12"/>
        <rFont val="Calibri"/>
        <family val="2"/>
        <scheme val="minor"/>
      </rPr>
      <t>Factura Electrónica</t>
    </r>
    <r>
      <rPr>
        <sz val="12"/>
        <rFont val="Calibri"/>
        <family val="2"/>
        <scheme val="minor"/>
      </rPr>
      <t xml:space="preserve"> y el de</t>
    </r>
    <r>
      <rPr>
        <u/>
        <sz val="12"/>
        <rFont val="Calibri"/>
        <family val="2"/>
        <scheme val="minor"/>
      </rPr>
      <t xml:space="preserve"> Proveedores Fase II</t>
    </r>
    <r>
      <rPr>
        <sz val="12"/>
        <rFont val="Calibri"/>
        <family val="2"/>
        <scheme val="minor"/>
      </rPr>
      <t>; y los documentos con la información del</t>
    </r>
    <r>
      <rPr>
        <u/>
        <sz val="12"/>
        <rFont val="Calibri"/>
        <family val="2"/>
        <scheme val="minor"/>
      </rPr>
      <t xml:space="preserve"> Desarrollo</t>
    </r>
    <r>
      <rPr>
        <sz val="12"/>
        <rFont val="Calibri"/>
        <family val="2"/>
        <scheme val="minor"/>
      </rPr>
      <t xml:space="preserve">, que están relacionados con los Proyectos de </t>
    </r>
    <r>
      <rPr>
        <u/>
        <sz val="12"/>
        <rFont val="Calibri"/>
        <family val="2"/>
        <scheme val="minor"/>
      </rPr>
      <t>Anotaciones Fiscales Fase I</t>
    </r>
    <r>
      <rPr>
        <sz val="12"/>
        <rFont val="Calibri"/>
        <family val="2"/>
        <scheme val="minor"/>
      </rPr>
      <t>, el de</t>
    </r>
    <r>
      <rPr>
        <u/>
        <sz val="12"/>
        <rFont val="Calibri"/>
        <family val="2"/>
        <scheme val="minor"/>
      </rPr>
      <t xml:space="preserve"> Factura Electrónica</t>
    </r>
    <r>
      <rPr>
        <sz val="12"/>
        <rFont val="Calibri"/>
        <family val="2"/>
        <scheme val="minor"/>
      </rPr>
      <t xml:space="preserve"> y el de </t>
    </r>
    <r>
      <rPr>
        <u/>
        <sz val="12"/>
        <rFont val="Calibri"/>
        <family val="2"/>
        <scheme val="minor"/>
      </rPr>
      <t>Proveedores Fase I</t>
    </r>
    <r>
      <rPr>
        <sz val="12"/>
        <rFont val="Calibri"/>
        <family val="2"/>
        <scheme val="minor"/>
      </rPr>
      <t xml:space="preserve">.
1.11. Remitir al </t>
    </r>
    <r>
      <rPr>
        <u/>
        <sz val="12"/>
        <rFont val="Calibri"/>
        <family val="2"/>
        <scheme val="minor"/>
      </rPr>
      <t>Coordinador RILO y Auditoría de Denuncias</t>
    </r>
    <r>
      <rPr>
        <sz val="12"/>
        <rFont val="Calibri"/>
        <family val="2"/>
        <scheme val="minor"/>
      </rPr>
      <t xml:space="preserve">, los documentos con la información del </t>
    </r>
    <r>
      <rPr>
        <u/>
        <sz val="12"/>
        <rFont val="Calibri"/>
        <family val="2"/>
        <scheme val="minor"/>
      </rPr>
      <t>Desarrollo</t>
    </r>
    <r>
      <rPr>
        <sz val="12"/>
        <rFont val="Calibri"/>
        <family val="2"/>
        <scheme val="minor"/>
      </rPr>
      <t xml:space="preserve">, que están relacionado con el Proyecto de </t>
    </r>
    <r>
      <rPr>
        <u/>
        <sz val="12"/>
        <rFont val="Calibri"/>
        <family val="2"/>
        <scheme val="minor"/>
      </rPr>
      <t>Denuncias de Fiscalización</t>
    </r>
    <r>
      <rPr>
        <sz val="12"/>
        <rFont val="Calibri"/>
        <family val="2"/>
        <scheme val="minor"/>
      </rPr>
      <t xml:space="preserve">.
1.12. Remitir al </t>
    </r>
    <r>
      <rPr>
        <u/>
        <sz val="12"/>
        <rFont val="Calibri"/>
        <family val="2"/>
        <scheme val="minor"/>
      </rPr>
      <t>Subdirector de Gestión de Asistencia al Cliente</t>
    </r>
    <r>
      <rPr>
        <sz val="12"/>
        <rFont val="Calibri"/>
        <family val="2"/>
        <scheme val="minor"/>
      </rPr>
      <t xml:space="preserve">, los documentos con la información del </t>
    </r>
    <r>
      <rPr>
        <u/>
        <sz val="12"/>
        <rFont val="Calibri"/>
        <family val="2"/>
        <scheme val="minor"/>
      </rPr>
      <t>Desarrollo</t>
    </r>
    <r>
      <rPr>
        <sz val="12"/>
        <rFont val="Calibri"/>
        <family val="2"/>
        <scheme val="minor"/>
      </rPr>
      <t xml:space="preserve">, que están relacionados con el Proyecto </t>
    </r>
    <r>
      <rPr>
        <u/>
        <sz val="12"/>
        <rFont val="Calibri"/>
        <family val="2"/>
        <scheme val="minor"/>
      </rPr>
      <t>Numeración de Facturación</t>
    </r>
    <r>
      <rPr>
        <sz val="12"/>
        <rFont val="Calibri"/>
        <family val="2"/>
        <scheme val="minor"/>
      </rPr>
      <t xml:space="preserve">.
1.13. Remitir al </t>
    </r>
    <r>
      <rPr>
        <u/>
        <sz val="12"/>
        <rFont val="Calibri"/>
        <family val="2"/>
        <scheme val="minor"/>
      </rPr>
      <t>Subdirector de Gestión de Recursos Físicos</t>
    </r>
    <r>
      <rPr>
        <sz val="12"/>
        <rFont val="Calibri"/>
        <family val="2"/>
        <scheme val="minor"/>
      </rPr>
      <t xml:space="preserve">, los documentos con la información del </t>
    </r>
    <r>
      <rPr>
        <u/>
        <sz val="12"/>
        <rFont val="Calibri"/>
        <family val="2"/>
        <scheme val="minor"/>
      </rPr>
      <t>Levantamiento de Requerimientos</t>
    </r>
    <r>
      <rPr>
        <sz val="12"/>
        <rFont val="Calibri"/>
        <family val="2"/>
        <scheme val="minor"/>
      </rPr>
      <t>, que están relacionados con los</t>
    </r>
    <r>
      <rPr>
        <u/>
        <sz val="12"/>
        <rFont val="Calibri"/>
        <family val="2"/>
        <scheme val="minor"/>
      </rPr>
      <t xml:space="preserve"> Proyectos de Infraestructura</t>
    </r>
    <r>
      <rPr>
        <sz val="12"/>
        <rFont val="Calibri"/>
        <family val="2"/>
        <scheme val="minor"/>
      </rPr>
      <t xml:space="preserve">, el de </t>
    </r>
    <r>
      <rPr>
        <u/>
        <sz val="12"/>
        <rFont val="Calibri"/>
        <family val="2"/>
        <scheme val="minor"/>
      </rPr>
      <t>Inventarios Fase I</t>
    </r>
    <r>
      <rPr>
        <sz val="12"/>
        <rFont val="Calibri"/>
        <family val="2"/>
        <scheme val="minor"/>
      </rPr>
      <t xml:space="preserve">, y el de </t>
    </r>
    <r>
      <rPr>
        <u/>
        <sz val="12"/>
        <rFont val="Calibri"/>
        <family val="2"/>
        <scheme val="minor"/>
      </rPr>
      <t>Inventarios Fase II</t>
    </r>
    <r>
      <rPr>
        <sz val="12"/>
        <rFont val="Calibri"/>
        <family val="2"/>
        <scheme val="minor"/>
      </rPr>
      <t xml:space="preserve">; los documentos con la información del </t>
    </r>
    <r>
      <rPr>
        <u/>
        <sz val="12"/>
        <rFont val="Calibri"/>
        <family val="2"/>
        <scheme val="minor"/>
      </rPr>
      <t>Desarrollo y Puesta en Producción</t>
    </r>
    <r>
      <rPr>
        <sz val="12"/>
        <rFont val="Calibri"/>
        <family val="2"/>
        <scheme val="minor"/>
      </rPr>
      <t xml:space="preserve">, que está relacionado con el Proyecto de </t>
    </r>
    <r>
      <rPr>
        <u/>
        <sz val="12"/>
        <rFont val="Calibri"/>
        <family val="2"/>
        <scheme val="minor"/>
      </rPr>
      <t>Inventarios Fase I</t>
    </r>
    <r>
      <rPr>
        <sz val="12"/>
        <rFont val="Calibri"/>
        <family val="2"/>
        <scheme val="minor"/>
      </rPr>
      <t>; y los documentos con la información del</t>
    </r>
    <r>
      <rPr>
        <u/>
        <sz val="12"/>
        <rFont val="Calibri"/>
        <family val="2"/>
        <scheme val="minor"/>
      </rPr>
      <t xml:space="preserve"> Desarrollo </t>
    </r>
    <r>
      <rPr>
        <sz val="12"/>
        <rFont val="Calibri"/>
        <family val="2"/>
        <scheme val="minor"/>
      </rPr>
      <t xml:space="preserve">que está relacionado con el </t>
    </r>
    <r>
      <rPr>
        <u/>
        <sz val="12"/>
        <rFont val="Calibri"/>
        <family val="2"/>
        <scheme val="minor"/>
      </rPr>
      <t>Proyecto de Contratación</t>
    </r>
    <r>
      <rPr>
        <sz val="12"/>
        <rFont val="Calibri"/>
        <family val="2"/>
        <scheme val="minor"/>
      </rPr>
      <t xml:space="preserve">.
1.14. Remitir al </t>
    </r>
    <r>
      <rPr>
        <u/>
        <sz val="12"/>
        <rFont val="Calibri"/>
        <family val="2"/>
        <scheme val="minor"/>
      </rPr>
      <t>Subdirector de Gestión Comercial</t>
    </r>
    <r>
      <rPr>
        <sz val="12"/>
        <rFont val="Calibri"/>
        <family val="2"/>
        <scheme val="minor"/>
      </rPr>
      <t xml:space="preserve">, los documentos con la información del </t>
    </r>
    <r>
      <rPr>
        <u/>
        <sz val="12"/>
        <rFont val="Calibri"/>
        <family val="2"/>
        <scheme val="minor"/>
      </rPr>
      <t xml:space="preserve">Levantamiento de Requerimientos  </t>
    </r>
    <r>
      <rPr>
        <sz val="12"/>
        <rFont val="Calibri"/>
        <family val="2"/>
        <scheme val="minor"/>
      </rPr>
      <t>relacionados con el Proyecto de</t>
    </r>
    <r>
      <rPr>
        <u/>
        <sz val="12"/>
        <rFont val="Calibri"/>
        <family val="2"/>
        <scheme val="minor"/>
      </rPr>
      <t xml:space="preserv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t>
    </r>
    <r>
      <rPr>
        <sz val="12"/>
        <rFont val="Calibri"/>
        <family val="2"/>
        <scheme val="minor"/>
      </rPr>
      <t xml:space="preserve">
1.15. Remitir al</t>
    </r>
    <r>
      <rPr>
        <u/>
        <sz val="12"/>
        <rFont val="Calibri"/>
        <family val="2"/>
        <scheme val="minor"/>
      </rPr>
      <t xml:space="preserve"> Subdirector de Gestión de Análisis Operacional</t>
    </r>
    <r>
      <rPr>
        <sz val="12"/>
        <rFont val="Calibri"/>
        <family val="2"/>
        <scheme val="minor"/>
      </rPr>
      <t xml:space="preserve">, los documentos con la información del </t>
    </r>
    <r>
      <rPr>
        <u/>
        <sz val="12"/>
        <rFont val="Calibri"/>
        <family val="2"/>
        <scheme val="minor"/>
      </rPr>
      <t>Levantamiento de Requerimientos</t>
    </r>
    <r>
      <rPr>
        <sz val="12"/>
        <rFont val="Calibri"/>
        <family val="2"/>
        <scheme val="minor"/>
      </rPr>
      <t>, que están relacionados con el Proyecto de</t>
    </r>
    <r>
      <rPr>
        <u/>
        <sz val="12"/>
        <rFont val="Calibri"/>
        <family val="2"/>
        <scheme val="minor"/>
      </rPr>
      <t xml:space="preserve"> Planeación</t>
    </r>
    <r>
      <rPr>
        <sz val="12"/>
        <rFont val="Calibri"/>
        <family val="2"/>
        <scheme val="minor"/>
      </rPr>
      <t>.</t>
    </r>
  </si>
  <si>
    <t>NC-PSI
Supervisor del Contrato DIAN - INDRA/
Subdirección de Gestión de Tecnología de Información y Telecomunicaciones/</t>
  </si>
  <si>
    <r>
      <t xml:space="preserve">Evaluar por parte de las Áreas Usuarias,   la documentación recibida con la información y el estado de cada uno de los Proyectos correspondientes a sus negocios, para determinar   la conveniencia y prioridad de llevar a cabo   la  </t>
    </r>
    <r>
      <rPr>
        <u/>
        <sz val="12"/>
        <rFont val="Calibri"/>
        <family val="2"/>
        <scheme val="minor"/>
      </rPr>
      <t xml:space="preserve">puesta en producción  de los Proyectos respectivos </t>
    </r>
    <r>
      <rPr>
        <sz val="12"/>
        <rFont val="Calibri"/>
        <family val="2"/>
        <scheme val="minor"/>
      </rPr>
      <t xml:space="preserve"> en sus Fases I ó II según el caso  y;   si lo consideran pertinente, presentarlo al Centro de Despacho  en el Marco del Procedimiento PR-SI -0002_Centro de Despacho - SIE.
Excepto la  </t>
    </r>
    <r>
      <rPr>
        <u/>
        <sz val="12"/>
        <rFont val="Calibri"/>
        <family val="2"/>
        <scheme val="minor"/>
      </rPr>
      <t>Subdirección de Gestión de Registro Aduanero</t>
    </r>
    <r>
      <rPr>
        <sz val="12"/>
        <rFont val="Calibri"/>
        <family val="2"/>
        <scheme val="minor"/>
      </rPr>
      <t xml:space="preserve"> del Proyecto </t>
    </r>
    <r>
      <rPr>
        <u/>
        <sz val="12"/>
        <rFont val="Calibri"/>
        <family val="2"/>
        <scheme val="minor"/>
      </rPr>
      <t>SEIEX - Sistemas Especiales de Importación - Exportación</t>
    </r>
    <r>
      <rPr>
        <sz val="12"/>
        <rFont val="Calibri"/>
        <family val="2"/>
        <scheme val="minor"/>
      </rPr>
      <t xml:space="preserve"> ,  la </t>
    </r>
    <r>
      <rPr>
        <u/>
        <sz val="12"/>
        <rFont val="Calibri"/>
        <family val="2"/>
        <scheme val="minor"/>
      </rPr>
      <t>Subdirección de Gestión de Procesos y Competencias Laborales</t>
    </r>
    <r>
      <rPr>
        <sz val="12"/>
        <rFont val="Calibri"/>
        <family val="2"/>
        <scheme val="minor"/>
      </rPr>
      <t xml:space="preserve">  del Proyecto  de </t>
    </r>
    <r>
      <rPr>
        <u/>
        <sz val="12"/>
        <rFont val="Calibri"/>
        <family val="2"/>
        <scheme val="minor"/>
      </rPr>
      <t>Calidad</t>
    </r>
    <r>
      <rPr>
        <sz val="12"/>
        <rFont val="Calibri"/>
        <family val="2"/>
        <scheme val="minor"/>
      </rPr>
      <t xml:space="preserve"> y  la </t>
    </r>
    <r>
      <rPr>
        <u/>
        <sz val="12"/>
        <rFont val="Calibri"/>
        <family val="2"/>
        <scheme val="minor"/>
      </rPr>
      <t>Subdirección de Gestión de Recursos Físicos</t>
    </r>
    <r>
      <rPr>
        <sz val="12"/>
        <rFont val="Calibri"/>
        <family val="2"/>
        <scheme val="minor"/>
      </rPr>
      <t xml:space="preserve"> en lo que corresponde al  Proyecto de</t>
    </r>
    <r>
      <rPr>
        <u/>
        <sz val="12"/>
        <rFont val="Calibri"/>
        <family val="2"/>
        <scheme val="minor"/>
      </rPr>
      <t xml:space="preserve"> Contratación</t>
    </r>
    <r>
      <rPr>
        <sz val="12"/>
        <rFont val="Calibri"/>
        <family val="2"/>
        <scheme val="minor"/>
      </rPr>
      <t xml:space="preserve">, quienes informaron la no continuidad de los mismos. 
El Proyecto de </t>
    </r>
    <r>
      <rPr>
        <u/>
        <sz val="12"/>
        <rFont val="Calibri"/>
        <family val="2"/>
        <scheme val="minor"/>
      </rPr>
      <t>Jurídica</t>
    </r>
    <r>
      <rPr>
        <sz val="12"/>
        <rFont val="Calibri"/>
        <family val="2"/>
        <scheme val="minor"/>
      </rPr>
      <t xml:space="preserve">, se asume   por parte  de  la </t>
    </r>
    <r>
      <rPr>
        <u/>
        <sz val="12"/>
        <rFont val="Calibri"/>
        <family val="2"/>
        <scheme val="minor"/>
      </rPr>
      <t>Subdirección de Gestión de Representación Externa</t>
    </r>
    <r>
      <rPr>
        <sz val="12"/>
        <rFont val="Calibri"/>
        <family val="2"/>
        <scheme val="minor"/>
      </rPr>
      <t xml:space="preserve">, la </t>
    </r>
    <r>
      <rPr>
        <u/>
        <sz val="12"/>
        <rFont val="Calibri"/>
        <family val="2"/>
        <scheme val="minor"/>
      </rPr>
      <t>Subdirección de Gestión de Recursos Jurídicos</t>
    </r>
    <r>
      <rPr>
        <sz val="12"/>
        <rFont val="Calibri"/>
        <family val="2"/>
        <scheme val="minor"/>
      </rPr>
      <t xml:space="preserve"> y  la</t>
    </r>
    <r>
      <rPr>
        <u/>
        <sz val="12"/>
        <rFont val="Calibri"/>
        <family val="2"/>
        <scheme val="minor"/>
      </rPr>
      <t xml:space="preserve"> Subdirección de Gestión de Normativa y Doctrina</t>
    </r>
    <r>
      <rPr>
        <sz val="12"/>
        <rFont val="Calibri"/>
        <family val="2"/>
        <scheme val="minor"/>
      </rPr>
      <t>, conjuntamente a sus Proyectos y de manera integral  en lo que les corresponde a sus negocios</t>
    </r>
  </si>
  <si>
    <r>
      <t xml:space="preserve">Presentar  ante el Centro de Despacho  por  parte del Área Usuaria,  el requerimiento del Proyecto correspondiente a su negocio y determinar la prioridad  para la </t>
    </r>
    <r>
      <rPr>
        <u/>
        <sz val="12"/>
        <rFont val="Calibri"/>
        <family val="2"/>
        <scheme val="minor"/>
      </rPr>
      <t>puesta en producción del mismo</t>
    </r>
    <r>
      <rPr>
        <sz val="12"/>
        <rFont val="Calibri"/>
        <family val="2"/>
        <scheme val="minor"/>
      </rPr>
      <t xml:space="preserve">; proyectos que se relacionan de la siguiente manera:
1.1. </t>
    </r>
    <r>
      <rPr>
        <u/>
        <sz val="12"/>
        <rFont val="Calibri"/>
        <family val="2"/>
        <scheme val="minor"/>
      </rPr>
      <t>Subdirector de Gestión de Recaudo y Cobranzas</t>
    </r>
    <r>
      <rPr>
        <sz val="12"/>
        <rFont val="Calibri"/>
        <family val="2"/>
        <scheme val="minor"/>
      </rPr>
      <t xml:space="preserve"> - Proyecto de </t>
    </r>
    <r>
      <rPr>
        <u/>
        <sz val="12"/>
        <rFont val="Calibri"/>
        <family val="2"/>
        <scheme val="minor"/>
      </rPr>
      <t>Cartera</t>
    </r>
    <r>
      <rPr>
        <sz val="12"/>
        <rFont val="Calibri"/>
        <family val="2"/>
        <scheme val="minor"/>
      </rPr>
      <t xml:space="preserve">.
1.2. </t>
    </r>
    <r>
      <rPr>
        <u/>
        <sz val="12"/>
        <rFont val="Calibri"/>
        <family val="2"/>
        <scheme val="minor"/>
      </rPr>
      <t>Subdirector de Gestión de Comercio Exterior</t>
    </r>
    <r>
      <rPr>
        <sz val="12"/>
        <rFont val="Calibri"/>
        <family val="2"/>
        <scheme val="minor"/>
      </rPr>
      <t xml:space="preserve"> - Proyectos de </t>
    </r>
    <r>
      <rPr>
        <u/>
        <sz val="12"/>
        <rFont val="Calibri"/>
        <family val="2"/>
        <scheme val="minor"/>
      </rPr>
      <t>Zonas Francas</t>
    </r>
    <r>
      <rPr>
        <sz val="12"/>
        <rFont val="Calibri"/>
        <family val="2"/>
        <scheme val="minor"/>
      </rPr>
      <t xml:space="preserve"> y el de  </t>
    </r>
    <r>
      <rPr>
        <u/>
        <sz val="12"/>
        <rFont val="Calibri"/>
        <family val="2"/>
        <scheme val="minor"/>
      </rPr>
      <t>Tráfico Postal</t>
    </r>
    <r>
      <rPr>
        <sz val="12"/>
        <rFont val="Calibri"/>
        <family val="2"/>
        <scheme val="minor"/>
      </rPr>
      <t xml:space="preserve">.
1.3. </t>
    </r>
    <r>
      <rPr>
        <u/>
        <sz val="12"/>
        <rFont val="Calibri"/>
        <family val="2"/>
        <scheme val="minor"/>
      </rPr>
      <t>Subdirector de Gestión Técnica Aduanera</t>
    </r>
    <r>
      <rPr>
        <sz val="12"/>
        <rFont val="Calibri"/>
        <family val="2"/>
        <scheme val="minor"/>
      </rPr>
      <t xml:space="preserve"> - Proyecto de</t>
    </r>
    <r>
      <rPr>
        <u/>
        <sz val="12"/>
        <rFont val="Calibri"/>
        <family val="2"/>
        <scheme val="minor"/>
      </rPr>
      <t xml:space="preserve"> Laboratorio de Aduanas</t>
    </r>
    <r>
      <rPr>
        <sz val="12"/>
        <rFont val="Calibri"/>
        <family val="2"/>
        <scheme val="minor"/>
      </rPr>
      <t xml:space="preserve">.
1.4. </t>
    </r>
    <r>
      <rPr>
        <u/>
        <sz val="12"/>
        <rFont val="Calibri"/>
        <family val="2"/>
        <scheme val="minor"/>
      </rPr>
      <t>Subdirector de Gestión de Representación Externa</t>
    </r>
    <r>
      <rPr>
        <sz val="12"/>
        <rFont val="Calibri"/>
        <family val="2"/>
        <scheme val="minor"/>
      </rPr>
      <t xml:space="preserve"> -  Proyecto de  </t>
    </r>
    <r>
      <rPr>
        <u/>
        <sz val="12"/>
        <rFont val="Calibri"/>
        <family val="2"/>
        <scheme val="minor"/>
      </rPr>
      <t>Jurídica/Representación Externa</t>
    </r>
    <r>
      <rPr>
        <sz val="12"/>
        <rFont val="Calibri"/>
        <family val="2"/>
        <scheme val="minor"/>
      </rPr>
      <t xml:space="preserve">.
1.5. </t>
    </r>
    <r>
      <rPr>
        <u/>
        <sz val="12"/>
        <rFont val="Calibri"/>
        <family val="2"/>
        <scheme val="minor"/>
      </rPr>
      <t>Subdirector de Gestión de Recursos Jurídicos</t>
    </r>
    <r>
      <rPr>
        <sz val="12"/>
        <rFont val="Calibri"/>
        <family val="2"/>
        <scheme val="minor"/>
      </rPr>
      <t xml:space="preserve"> -  Proyecto de  </t>
    </r>
    <r>
      <rPr>
        <u/>
        <sz val="12"/>
        <rFont val="Calibri"/>
        <family val="2"/>
        <scheme val="minor"/>
      </rPr>
      <t>Jurídica/Recursos Jurídicos</t>
    </r>
    <r>
      <rPr>
        <sz val="12"/>
        <rFont val="Calibri"/>
        <family val="2"/>
        <scheme val="minor"/>
      </rPr>
      <t xml:space="preserve">.
1.6. </t>
    </r>
    <r>
      <rPr>
        <u/>
        <sz val="12"/>
        <rFont val="Calibri"/>
        <family val="2"/>
        <scheme val="minor"/>
      </rPr>
      <t>Subdirector de Gestión de Normativa y Doctrina</t>
    </r>
    <r>
      <rPr>
        <sz val="12"/>
        <rFont val="Calibri"/>
        <family val="2"/>
        <scheme val="minor"/>
      </rPr>
      <t xml:space="preserve"> -  Proyecto de  </t>
    </r>
    <r>
      <rPr>
        <u/>
        <sz val="12"/>
        <rFont val="Calibri"/>
        <family val="2"/>
        <scheme val="minor"/>
      </rPr>
      <t>Jurídica/ Normativa y Doctrina</t>
    </r>
    <r>
      <rPr>
        <sz val="12"/>
        <rFont val="Calibri"/>
        <family val="2"/>
        <scheme val="minor"/>
      </rPr>
      <t xml:space="preserve">.
1.7. </t>
    </r>
    <r>
      <rPr>
        <u/>
        <sz val="12"/>
        <rFont val="Calibri"/>
        <family val="2"/>
        <scheme val="minor"/>
      </rPr>
      <t>Subdirector de Gestión de Fiscalización Tributaria</t>
    </r>
    <r>
      <rPr>
        <sz val="12"/>
        <rFont val="Calibri"/>
        <family val="2"/>
        <scheme val="minor"/>
      </rPr>
      <t xml:space="preserve"> - Proyectos de </t>
    </r>
    <r>
      <rPr>
        <u/>
        <sz val="12"/>
        <rFont val="Calibri"/>
        <family val="2"/>
        <scheme val="minor"/>
      </rPr>
      <t>Anotaciones Fiscales Fase I</t>
    </r>
    <r>
      <rPr>
        <sz val="12"/>
        <rFont val="Calibri"/>
        <family val="2"/>
        <scheme val="minor"/>
      </rPr>
      <t xml:space="preserve">,  </t>
    </r>
    <r>
      <rPr>
        <u/>
        <sz val="12"/>
        <rFont val="Calibri"/>
        <family val="2"/>
        <scheme val="minor"/>
      </rPr>
      <t>Anotaciones Fiscales Fase II</t>
    </r>
    <r>
      <rPr>
        <sz val="12"/>
        <rFont val="Calibri"/>
        <family val="2"/>
        <scheme val="minor"/>
      </rPr>
      <t xml:space="preserve">, de </t>
    </r>
    <r>
      <rPr>
        <u/>
        <sz val="12"/>
        <rFont val="Calibri"/>
        <family val="2"/>
        <scheme val="minor"/>
      </rPr>
      <t>Factura Electrónica</t>
    </r>
    <r>
      <rPr>
        <sz val="12"/>
        <rFont val="Calibri"/>
        <family val="2"/>
        <scheme val="minor"/>
      </rPr>
      <t xml:space="preserve">,  de </t>
    </r>
    <r>
      <rPr>
        <u/>
        <sz val="12"/>
        <rFont val="Calibri"/>
        <family val="2"/>
        <scheme val="minor"/>
      </rPr>
      <t>Proveedores Fase I</t>
    </r>
    <r>
      <rPr>
        <sz val="12"/>
        <rFont val="Calibri"/>
        <family val="2"/>
        <scheme val="minor"/>
      </rPr>
      <t xml:space="preserve"> y el de </t>
    </r>
    <r>
      <rPr>
        <u/>
        <sz val="12"/>
        <rFont val="Calibri"/>
        <family val="2"/>
        <scheme val="minor"/>
      </rPr>
      <t>Proveedores Fase II</t>
    </r>
    <r>
      <rPr>
        <sz val="12"/>
        <rFont val="Calibri"/>
        <family val="2"/>
        <scheme val="minor"/>
      </rPr>
      <t xml:space="preserve">.
1.8. </t>
    </r>
    <r>
      <rPr>
        <u/>
        <sz val="12"/>
        <rFont val="Calibri"/>
        <family val="2"/>
        <scheme val="minor"/>
      </rPr>
      <t>Coordinador RILO y Auditoría de Denuncias</t>
    </r>
    <r>
      <rPr>
        <sz val="12"/>
        <rFont val="Calibri"/>
        <family val="2"/>
        <scheme val="minor"/>
      </rPr>
      <t xml:space="preserve"> - Proyecto de </t>
    </r>
    <r>
      <rPr>
        <u/>
        <sz val="12"/>
        <rFont val="Calibri"/>
        <family val="2"/>
        <scheme val="minor"/>
      </rPr>
      <t>Denuncias de Fiscalización</t>
    </r>
    <r>
      <rPr>
        <sz val="12"/>
        <rFont val="Calibri"/>
        <family val="2"/>
        <scheme val="minor"/>
      </rPr>
      <t xml:space="preserve">.
1.9. </t>
    </r>
    <r>
      <rPr>
        <u/>
        <sz val="12"/>
        <rFont val="Calibri"/>
        <family val="2"/>
        <scheme val="minor"/>
      </rPr>
      <t>Subdirector de Gestión de Asistencia al Cliente</t>
    </r>
    <r>
      <rPr>
        <sz val="12"/>
        <rFont val="Calibri"/>
        <family val="2"/>
        <scheme val="minor"/>
      </rPr>
      <t xml:space="preserve"> - Proyecto </t>
    </r>
    <r>
      <rPr>
        <u/>
        <sz val="12"/>
        <rFont val="Calibri"/>
        <family val="2"/>
        <scheme val="minor"/>
      </rPr>
      <t>Numeración de Facturación</t>
    </r>
    <r>
      <rPr>
        <sz val="12"/>
        <rFont val="Calibri"/>
        <family val="2"/>
        <scheme val="minor"/>
      </rPr>
      <t xml:space="preserve">.
1.10. </t>
    </r>
    <r>
      <rPr>
        <u/>
        <sz val="12"/>
        <rFont val="Calibri"/>
        <family val="2"/>
        <scheme val="minor"/>
      </rPr>
      <t>Subdirector de Gestión de Recursos Físicos</t>
    </r>
    <r>
      <rPr>
        <sz val="12"/>
        <rFont val="Calibri"/>
        <family val="2"/>
        <scheme val="minor"/>
      </rPr>
      <t xml:space="preserve"> - Proyectos de</t>
    </r>
    <r>
      <rPr>
        <u/>
        <sz val="12"/>
        <rFont val="Calibri"/>
        <family val="2"/>
        <scheme val="minor"/>
      </rPr>
      <t xml:space="preserve"> Infraestructura</t>
    </r>
    <r>
      <rPr>
        <sz val="12"/>
        <rFont val="Calibri"/>
        <family val="2"/>
        <scheme val="minor"/>
      </rPr>
      <t xml:space="preserve">,  de </t>
    </r>
    <r>
      <rPr>
        <u/>
        <sz val="12"/>
        <rFont val="Calibri"/>
        <family val="2"/>
        <scheme val="minor"/>
      </rPr>
      <t>Inventarios Fase I</t>
    </r>
    <r>
      <rPr>
        <sz val="12"/>
        <rFont val="Calibri"/>
        <family val="2"/>
        <scheme val="minor"/>
      </rPr>
      <t xml:space="preserve"> y el de </t>
    </r>
    <r>
      <rPr>
        <u/>
        <sz val="12"/>
        <rFont val="Calibri"/>
        <family val="2"/>
        <scheme val="minor"/>
      </rPr>
      <t>Inventarios Fase II</t>
    </r>
    <r>
      <rPr>
        <sz val="12"/>
        <rFont val="Calibri"/>
        <family val="2"/>
        <scheme val="minor"/>
      </rPr>
      <t xml:space="preserve">.
1.11. </t>
    </r>
    <r>
      <rPr>
        <u/>
        <sz val="12"/>
        <rFont val="Calibri"/>
        <family val="2"/>
        <scheme val="minor"/>
      </rPr>
      <t>Subdirector de Gestión Comercial</t>
    </r>
    <r>
      <rPr>
        <sz val="12"/>
        <rFont val="Calibri"/>
        <family val="2"/>
        <scheme val="minor"/>
      </rPr>
      <t xml:space="preserve"> - Proyecto de Sistematización del Proceso Comercialización </t>
    </r>
    <r>
      <rPr>
        <u/>
        <sz val="12"/>
        <rFont val="Calibri"/>
        <family val="2"/>
        <scheme val="minor"/>
      </rPr>
      <t>(Administración de la venta y Facturación y contabilización de rentas propias; Administración, contabilización, disposición y facturación  de mercancías aprehendidas, decomisadas, abandonadas y/o bienes recibidos en  pago de obligaciones fiscales.</t>
    </r>
    <r>
      <rPr>
        <sz val="12"/>
        <rFont val="Calibri"/>
        <family val="2"/>
        <scheme val="minor"/>
      </rPr>
      <t xml:space="preserve">)
1.12. </t>
    </r>
    <r>
      <rPr>
        <u/>
        <sz val="12"/>
        <rFont val="Calibri"/>
        <family val="2"/>
        <scheme val="minor"/>
      </rPr>
      <t>Subdirector de Gestión de Análisis Operacional</t>
    </r>
    <r>
      <rPr>
        <sz val="12"/>
        <rFont val="Calibri"/>
        <family val="2"/>
        <scheme val="minor"/>
      </rPr>
      <t xml:space="preserve"> - Proyecto de</t>
    </r>
    <r>
      <rPr>
        <u/>
        <sz val="12"/>
        <rFont val="Calibri"/>
        <family val="2"/>
        <scheme val="minor"/>
      </rPr>
      <t xml:space="preserve"> Planeación</t>
    </r>
    <r>
      <rPr>
        <sz val="12"/>
        <rFont val="Calibri"/>
        <family val="2"/>
        <scheme val="minor"/>
      </rPr>
      <t xml:space="preserve">.
</t>
    </r>
  </si>
  <si>
    <r>
      <t xml:space="preserve">Actas de Centro de Despacho con el registro de  los requerimientos aprobados,     para  la </t>
    </r>
    <r>
      <rPr>
        <u/>
        <sz val="12"/>
        <rFont val="Calibri"/>
        <family val="2"/>
        <scheme val="minor"/>
      </rPr>
      <t>puesta en producción por cada uno de los  Sistemas de Información</t>
    </r>
    <r>
      <rPr>
        <sz val="12"/>
        <rFont val="Calibri"/>
        <family val="2"/>
        <scheme val="minor"/>
      </rPr>
      <t>,  presentados por las  respectivas Áreas Usuarias de Negocio.</t>
    </r>
  </si>
  <si>
    <t>NC-PSI 
Subdirección de Gestión de Recaudo y Cobranzas/
Subdirección de Gestión de Comercio Exterior/
Subdirección de Gestión Técnica Aduanera/
Subdirección de Gestión de Representación Externa/
Subdirección de Gestión de Recursos Jurídicos/
Subdirección de Gestión de Normativa y Doctrina/
Subdirección de Gestión de Fiscalización Tributaria/
Coordinación RILO y Auditoría de Denuncias/
Subdirección de Gestión de Asistencia Al Cliente/
Subdirección de Gestión de Recursos Físicos/
Subdirección de Gestión Comercial/
Subdirección de Gestión de Análisis Operacional/</t>
  </si>
  <si>
    <r>
      <t xml:space="preserve">Elaborar el Plan de Trabajo con las actividades a ejecutar   para  la </t>
    </r>
    <r>
      <rPr>
        <u/>
        <sz val="12"/>
        <rFont val="Calibri"/>
        <family val="2"/>
        <scheme val="minor"/>
      </rPr>
      <t>puesta en producción de  cada uno de los Sistemas de Información</t>
    </r>
    <r>
      <rPr>
        <sz val="12"/>
        <rFont val="Calibri"/>
        <family val="2"/>
        <scheme val="minor"/>
      </rPr>
      <t xml:space="preserve"> requeridos por las siguientes Áreas Usuarias:  Subdirección  de Gestión de Recaudo y Cobranzas , Subdirección de Gestión de Comercio Exterior, Subdirección de Gestión Técnica Aduanera,  Subdirección de Gestión de Representación Externa , Subdirección de Gestión de Recursos Jurídicos, Subdirección de Gestión de Normativa y Doctrina, Subdirección de Gestión de Fiscalización Tributaria, Coordinación RILO y Auditoría de Denuncias, Subdirección de Gestión de Asistencia al Cliente, Subdirección de Gestión de Recursos,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r>
  </si>
  <si>
    <r>
      <t xml:space="preserve">1.  Diecinueve (19) Planes de Trabajo  aprobados,  para  la </t>
    </r>
    <r>
      <rPr>
        <u/>
        <sz val="12"/>
        <rFont val="Calibri"/>
        <family val="2"/>
        <scheme val="minor"/>
      </rPr>
      <t>puesta en producción por cada uno de los  Sistemas de Información</t>
    </r>
    <r>
      <rPr>
        <sz val="12"/>
        <rFont val="Calibri"/>
        <family val="2"/>
        <scheme val="minor"/>
      </rPr>
      <t>,  presentados por las Áreas Usuarias de Negocio respectivas.</t>
    </r>
  </si>
  <si>
    <t>NC-PSI 
Subdirección de Gestión de Tecnología de Información y Telecomunicaciones/
Coordinación de Apoyo para los Sistemas de Información/
Coordinación de la Dinámica de Procesos/
Subdirección de Gestión de Recaudo y Cobranzas/
Subdirección de Gestión de Comercio Exterior/
Subdirección de Gestión Técnica Aduanera/
Subdirección de Gestión de Representación Externa/
Subdirección de Gestión de Recursos Jurídicos/
Subdirección de Gestión de Normativa y Doctrina/
Subdirección de Gestión de Fiscalización Tributaria/
Coordinación RILO y Auditoría de Denuncias/
Subdirección de Gestión de Asistencia Al Cliente/
Subdirección de Gestión de Recursos Físicos/
Subdirección de Gestión Comercial/
Subdirección de Gestión de Análisis Operacional/</t>
  </si>
  <si>
    <r>
      <t xml:space="preserve">2. Iniciar con la elaboración de los cinco (5) informes de seguimiento  al avance de  las actividades de acuerdo a los tiempos establecidos a ejecutar en el cronograma del respectivo Plan de Trabajo de cada uno de los Sistemas de Información  y teniendo en cuenta los procedimientos  definidos en el Marco del Subproceso "Construcción de Sistemas de Información",  para  la </t>
    </r>
    <r>
      <rPr>
        <u/>
        <sz val="12"/>
        <rFont val="Calibri"/>
        <family val="2"/>
        <scheme val="minor"/>
      </rPr>
      <t>puesta en producción de los siguientes Sistemas de Información:
Cartera,  Zonas Francas, Tráfico Postal, Laboratorio de Aduanas, Jurídica/Representación Externa, Jurídica/Recursos Jurídicos, Jurídica/Normativa y Doctrina,  Anotaciones Fiscales Fase I, Anotaciones Fiscales Fase II, Factura Electrónica, Proveedores Fase I , Proveedores Fase II, Denuncias de Fiscalización, Numeración de Facturación, Infraestructura,  Inventarios Fase I , Inventarios Fase II, Proceso Comercialización (Administración de la Venta y Facturación y Contabilización de Rentas Propias; Administración, Contabilización, Disposición y Facturación de Mercancías Aprehendidas, Decomisadas, Abandonadas y/o Bienes Recibidos en Pago de Obligaciones Fiscales)  y el de  Planeación</t>
    </r>
    <r>
      <rPr>
        <sz val="12"/>
        <rFont val="Calibri"/>
        <family val="2"/>
        <scheme val="minor"/>
      </rPr>
      <t>.</t>
    </r>
  </si>
  <si>
    <r>
      <t xml:space="preserve">3. Finalizado el Informe con el aseguramiento de la </t>
    </r>
    <r>
      <rPr>
        <u/>
        <sz val="12"/>
        <rFont val="Calibri"/>
        <family val="2"/>
        <scheme val="minor"/>
      </rPr>
      <t>puesta en producción por cada uno de los siguientes  Sistema de Información: 
Cartera,  Zonas Francas, Tráfico Postal, Laboratorio de Aduanas, Jurídica/Representación Externa, Jurídica/Recursos Jurídicos, Jurídica/Normativa y Doctrina,  Anotaciones Fiscales Fase I, Anotaciones Fiscales Fase II, Factura Electrónica, Proveedores Fase I , Proveedores Fase II, Denuncias de Fiscalización, Numeración de Facturación, Infraestructura,  Inventarios Fase I , Inventarios Fase II, Proceso Comercialización (Administración de la Venta y Facturación y Contabilización de Rentas Propias; Administración, Contabilización, Disposición y Facturación de Mercancías Aprehendidas, Decomisadas, Abandonadas y/o Bienes Recibidos en Pago de Obligaciones Fiscales)  y el de  Planeación</t>
    </r>
    <r>
      <rPr>
        <sz val="12"/>
        <rFont val="Calibri"/>
        <family val="2"/>
        <scheme val="minor"/>
      </rPr>
      <t>.
Presentar por cada uno de los anteriores Sistemas de Información y debidamente formalizados,  el Formato FT-SI-1851_Aceptación de Pruebas y Salida a Producción   y  el  Acta del Comité de Gestión de Cambios de Tecnología con el registro del Despliegue autorizado,  del correspondiente Sistema de Información.</t>
    </r>
  </si>
  <si>
    <t xml:space="preserve">NC-PSI
Supevisor Contrato DIAN - INDRA/Subdirección de Gestión de Tecnología de Información y Telecomunicaciones/
</t>
  </si>
  <si>
    <t>Realizar el estudio para establecer la conveniencia y prioridad para implementar el servicio,  en la Plataforma MUISCA.</t>
  </si>
  <si>
    <t>Aplicar los lineamientos definidos en el documento  de evaluación de las alternativas factibles para la implementación del servicio en la Plataforma MUISCA, en concordancia con lo definido en el Procedimiento PR-SI-0142_CENTRO DE DESPACHO - SIE.</t>
  </si>
  <si>
    <t>NC-PSI
Subdirección de Gestión de Fiscalización Aduanera/
Subdirección de Gestión de Tecnología de Información y Comunicaciones/
Coordinación de Apoyo para los Sistemas de Información/
Coordinación de la Dinámica de Procesos</t>
  </si>
  <si>
    <r>
      <rPr>
        <b/>
        <sz val="12"/>
        <rFont val="Arial"/>
        <family val="2"/>
      </rPr>
      <t xml:space="preserve">Hallazgo No. 18  Operaciones Sobre Bases de Datos SYGA </t>
    </r>
    <r>
      <rPr>
        <sz val="12"/>
        <rFont val="Arial"/>
        <family val="2"/>
      </rPr>
      <t xml:space="preserve">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r>
  </si>
  <si>
    <t>Aplicar lo definido en el Procedimiento PR-SI-0002_CENTRO DE DESPACHO – SIE  por parte de la Subdirección de Gestión de Comercio Exterior, para la puesta en producción del Sistema de Información de Desaduanamiento, de tal manera que permita:
. El monitoreo de riesgos relacionados con el acceso no autorizado (CRUD) .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</si>
  <si>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NC-PSI
Subdirección de Gestión de Tecnología de Información y Telecomunicaciones/
Coordinación para el Apoyo a los Sistemas de Información/
Coordinación de la Dinámica de los Procesos/ 
Subdirección de Gestión de Comercio Exterior/
Gerente DIAN del  Proyecto Desaduanamiento/</t>
  </si>
  <si>
    <r>
      <t xml:space="preserve">Hallazgo No. 19  Rezago tecnológico Sistema Informático Electrónico Gestión Aduanera
</t>
    </r>
    <r>
      <rPr>
        <sz val="12"/>
        <rFont val="Calibri"/>
        <family val="2"/>
      </rPr>
      <t xml:space="preserve">"El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r>
  </si>
  <si>
    <t>Aplicar lo definido en el Procedimiento PR-SI-0002_CENTRO DE DESPACHO – SIE  por parte de la Subdirección de Gestión de Comercio Exterior, para la puesta en producción del Sistema de Información de Desaduanamiento, de tal manera que permita:
. Superar el rezago tecnológico del sistema de Inforamción SYGA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</si>
  <si>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r>
      <rPr>
        <b/>
        <sz val="12"/>
        <rFont val="Arial"/>
        <family val="2"/>
      </rPr>
      <t>Hallazgo No. 20  Caídas Sistema Informático Siglo XXI</t>
    </r>
    <r>
      <rPr>
        <sz val="12"/>
        <rFont val="Arial"/>
        <family val="2"/>
      </rPr>
      <t xml:space="preserve">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r>
  </si>
  <si>
    <t>Aplicar lo definido en el Procedimiento PR-SI-0002_CENTRO DE DESPACHO – SIE  por parte de la Subdirección de Gestión de Comercio Exterior, para la puesta en producción del Sistema de Información de Desaduanamiento, de tal manera que permita:
. Aplicación de los objetivos tácticos del PETIC en cuanto al rediseño estructural de la arquitectura tecnológica.
Lo anterior, teniendo en cuenta lo considerado en el Decreto 390 de 2016 “Por la cual se establece la regulación aduanera”, la DIAN ha iniciado actividades entre otros aspectos, en lo relacionado con la valoración actual sobre el tema del Sistema Informático Electrónico, que se menciona en su Artículo 674. Aplicación escalonada – Numeral 3°.</t>
  </si>
  <si>
    <t>. Formato FT-SI-1851_Aceptación de Pruebas de funiconalidad   y salida  a producción aprobado y formalizado. 
. Acta de Comité de Gestión de Cambios  de Tecnología aprobando la salida a  producción del sistema de Información de Desaduanamiento.</t>
  </si>
  <si>
    <r>
      <t xml:space="preserve">Hallazgo No. 2 Incidentes Técnicos Aplicativo SIE Devoluciones y/o Compensaciones.                                    </t>
    </r>
    <r>
      <rPr>
        <sz val="11"/>
        <rFont val="Arial"/>
        <family val="2"/>
      </rPr>
      <t>En el trámite de las solicitudes de Devolución y/o Compensación radicadas a través del aplicativo SIE de Devoluciones, se presentan errores e inconsistencias de carácter técnico que no permiten continuar con el trámite en el sistema; por lo cual, es necesario radicar la solicitud en aplicativo DEVYCOM, como si fuera radicada de forma manual.</t>
    </r>
    <r>
      <rPr>
        <b/>
        <sz val="11"/>
        <rFont val="Arial"/>
        <family val="2"/>
      </rPr>
      <t xml:space="preserve">
</t>
    </r>
    <r>
      <rPr>
        <sz val="11"/>
        <rFont val="Arial"/>
        <family val="2"/>
      </rPr>
      <t xml:space="preserve">
Aunque la Entidad tiene implementado un “Plan Técnico de optimización del uso del SIE devoluciones como. Herramienta de apoyo en la solicitudes de devolución y lineamientos para atención de contingencias”, se evidencia, de acuerdo con el avance de fecha de publicación 15 de enero de 2015, que algunas inconsistencias e incidentes reportados con más de un año de antigüedad, no han sido solucionados y en otros casos la fecha de entrada a la solución tecnológica no ha sido definida. Anudado a lo ei Procedimiento PR-SI-0144 dentro de sus actividades no cuenta con términos perentorios para dar solución al requerimiento.(…) el Procedimiento PR-SI-0144 dentro de sus actividades no cuenta con términos perentorios para dar solución al requerimiento.</t>
    </r>
  </si>
  <si>
    <t>NC-PSI
Subdireccion de Gestión de Tecnología de la Información y las Telecomunicaciones /Coordinación de Devoluciones y Compensaciones.</t>
  </si>
  <si>
    <t>Establecer cronograma de actividades según requerimientos presentados  por la Coordinación de Devoluciones y Compensaciones, para implementación de ajustes y nuevos desarrollos al SIE Devoluciones,</t>
  </si>
  <si>
    <t>NC-PSI
Subdireccion  de Gestión de Tecnología de la Información y las Telecomunicaciones / Coordinación de Devoluciones y Compensaciones</t>
  </si>
  <si>
    <r>
      <rPr>
        <u/>
        <sz val="11"/>
        <rFont val="Arial"/>
        <family val="2"/>
      </rPr>
      <t>Seguimiento y control  administrativo</t>
    </r>
    <r>
      <rPr>
        <sz val="11"/>
        <rFont val="Arial"/>
        <family val="2"/>
      </rPr>
      <t xml:space="preserve"> del cronograma de actividades a ejecutar hasta la puesta en produccion del SIE, desde el punto de vista técnico y metodológicamente  de acuerdo a los procedimientos definidos en el subproceso Construccion de sistemas de informacion del proceso de servicios informaticos ..</t>
    </r>
  </si>
  <si>
    <r>
      <rPr>
        <u/>
        <sz val="11"/>
        <rFont val="Arial"/>
        <family val="2"/>
      </rPr>
      <t>Seguimiento y control  técnico</t>
    </r>
    <r>
      <rPr>
        <sz val="11"/>
        <rFont val="Arial"/>
        <family val="2"/>
      </rPr>
      <t xml:space="preserve"> del cronograma de actividades a ejecutar hasta la puesta en produccion del SIE,  y metodológicamente  de acuerdo a los procedimientos definidos en el subproceso Construccion de sistemas de informacion del proceso de servicios informaticos ..</t>
    </r>
  </si>
  <si>
    <t xml:space="preserve">NIVEL CENTRAL Hallazgo No. 37 Servicio 7x24 a los Usuarios de la Carga. Falta de interacción, coordinación e implementación de medidas reglamentarias que permitan garantizar el logro de los objetivos pretendidos con el proyecto, por parte de los sujetos involucrados en este propósito.
Sumado a lo anterior, analizada la información de horarios extra laborales de atención de la DIAN; en los diferentes puertos, se observa que allí tienen organizadas las horas de trabajo de lunes a viernes hasta las 6.00 pm., labor que se disminuye el sábado, por cuanto el horario es hasta las 2 pm y en la noche el horario máximo se extiende hasta las 8.00 p.m., situación que durante el período examinado (01 de octubre al 04 de noviembre de 2013), únicamente sucedió en Buenaventura. Equivalentemente, la mayoría de las Agencias de aduanas no funcionan los sábados, domingos ni festivos y si lo hacen lo solicitan previamente, con lo cual se comprueba que el servicio 7x24 no ha tenido aplicabilidad en los puertos; en horarios diferentes a la jornada normal establecida, probablemente porque no se han implementado medidas que contrarresten las dificultades reveladas en la encuesta elaborada; es decir, divergencias en horarios de servicios de inspección y condiciones laborales, duplicidad de procedimientos, específicamente en las autorizaciones de embarque, lo que origina una doble inspección y pago de los servicios de inspección en diferentes sitios, incompatibilidad de las bases de datos que impiden el trabajo en línea, implementación de las medidas de seguridad para el transporte de las mercancías, entre otras; lo que ocasiona demoras y costos adicionales. 
Por los hechos descritos, el efecto del establecimiento del servicio a los usuarios de la carga durante las veinticuatro (24) horas del día los siete (7) días de la semana, no se ha logrado, porque el mencionado servicio se encuentra en etapa de diagnóstico por parte de las entidades vinculadas; por  lo cual los resultados de las medidas enfocadas a prevenir el contrabando el tráfico de estupefacientes, el comercio ilegal de armas y el tráfico de divisas, objetivo pretendido con este proyecto, en el cual participa la DIAN (Inspección y control aduanero), no ha sido eficaz en los puertos por la falta de regulaciones que permitan optimizar el uso de éstos; escenario clave de la medida, por el volumen de carga que operan y además porque la mayoría del comercio exterior de carga utiliza la vía marítima, como medio de transporte internacional.
</t>
  </si>
  <si>
    <t>Hallazgo No.19: Perfilamiento carga Se evidenció que el proceso de perfilamiento de riesgos para el procedimiento de carga, se realiza con base en el conocimiento y la práctica del reconocedor basado en factores como tipo de mercancía, consignatario, peso en kilogramos de la mercancía, bienes sensibles, país de origen y procedencia de la mercancía.
Lo anterior, se presenta porque la dependencia competente no cuenta con el acceso al software que permita realizar la selección objetiva de la mercancía que ingresa al territorio aduanero nacional.  Situación que podría incrementar el riesgo en la selectividad de la mercancía para reconocimiento.</t>
  </si>
  <si>
    <t xml:space="preserve">Hallazgo No,23: Trámite Manual (Bogotá) Los documentos relacionados con las actividades inherentes al proceso de trámite manual e incluidos en el procedimiento mencionado, tales como el Manual de usuario registro bitácora, el Manual de usuario servicio informático electrónico aduanero y el Control registro de levantes manuales no han sido adoptados oficialmente mediante un acto administrativo. Lo anterior debido a la inoportunidad en la actualización de los procesos. El desarrollo de las actividades relacionadas con los documentos señalados sin el orden establecido y formalmente adoptado genera el incumplimiento de los lineamientos operacionales que puedan facilitar la gestión y caracterización de los procesos. </t>
  </si>
  <si>
    <r>
      <t xml:space="preserve">9.. Realizar actualización de los procedimientos PR-OA- 0178 " AUTORIZACIÓN DE TRÁNSITO ADUANERO NACIONAL" y PR-OA-0179 </t>
    </r>
    <r>
      <rPr>
        <b/>
        <sz val="10"/>
        <rFont val="Arial"/>
        <family val="2"/>
      </rPr>
      <t>"</t>
    </r>
    <r>
      <rPr>
        <sz val="10"/>
        <rFont val="Arial"/>
        <family val="2"/>
      </rPr>
      <t xml:space="preserve"> FINALIZACIÓN DE TRÁNSITO ADUANERO NACIONAL"</t>
    </r>
  </si>
  <si>
    <r>
      <t xml:space="preserve">Actualizar de los procedimientos PR-OA- 0178 " AUTORIZACIÓN DE TRÁNSITO ADUANERO NACIONAL" y PR-OA-0179 </t>
    </r>
    <r>
      <rPr>
        <b/>
        <sz val="10"/>
        <rFont val="Arial"/>
        <family val="2"/>
      </rPr>
      <t>"</t>
    </r>
    <r>
      <rPr>
        <sz val="10"/>
        <rFont val="Arial"/>
        <family val="2"/>
      </rPr>
      <t xml:space="preserve"> FINALIZACIÓN DE TRÁNSITO ADUANERO NACIONAL", con el propósito de definir los controles necesarios y estandarizar los cuadros y matrices que se utilizan en el mismo. </t>
    </r>
  </si>
  <si>
    <r>
      <t xml:space="preserve">NC-POA
Subdirección de Gestión de Comercio Exterior
</t>
    </r>
    <r>
      <rPr>
        <b/>
        <sz val="10"/>
        <color rgb="FFFF0000"/>
        <rFont val="Arial"/>
        <family val="2"/>
      </rPr>
      <t xml:space="preserve">
</t>
    </r>
  </si>
  <si>
    <t>PROCESO DE COMERCIALIZACION</t>
  </si>
  <si>
    <t>NC- PC Dirección de Gestión de Recursos y Administración Economica y Subdirector de Gestión Comercial</t>
  </si>
  <si>
    <t>NC-PC
Dirección de Gestión de Recursos y Administración Economica y Subdirector de Gestión Comercial</t>
  </si>
  <si>
    <t>3 Aud Regular Vig 2009  F. Recaudadora
AEF - Seguimiento PM 2014</t>
  </si>
  <si>
    <t xml:space="preserve">Logro de metas.                                                                                                                                                                                                                                                                                                            La Dirección Seccional de Valledupar, reflejó durante la vigencia 2009 y conforme a los resultados del Informe Trimestral de Autoevaluación por Áreas, un margen amplio de disparidad, entre las metas asignadas y las ejecutadas dentro de los casos específicamente relacionados en el informe.  La División de Recaudo y Cobranzas no cumplió con algunas de las metas reportadas en el Plan Operativo, situación patentizada a través del análisis documental de los Informes de Gestión de la variable Disminución de Inventario de la Cartera Anterior y Disminución de Inventario 2009, en donde se  evidenció que las acciones emprendidas para el logro de las metas establecidas para la vigencia 2009 de $8.153 millones y $8.964 millones respectivamente,  no cumplieron con su objetivo, por cuanto sólo se pudo lograr una recuperación de $4.998 millones y $6.221millones en su orden, equivalentes al 61,3% y 69,4% de la meta propuesta.  </t>
  </si>
  <si>
    <t>Lo antes observado se debe a que dentro del proceso de Planeación, la asignación de las metas por parte de las correspondientes Subdirecciones de la DIAN, en tales casos no consideran las características socioeconómicas, normas de estímulo a los contribuyentes de la región, los tiempos de realización de las campañas peculiaridades del contrabando local, no concertar las metas con las seccionales, saldos irreales en los inventarios de cartera, así como fallas por la demora en la entrada a los aplicativos Cuenta Corriente y Obligación Financiera.   Tal hecho demuestra deficiencias en el proceso de planeación  y eventualmente implicaría ausencia de retroalimentación en cuanto a que no se observa reprogramación en las metas asignadas.</t>
  </si>
  <si>
    <t>Definir las metas de Disminución de Inventario de la Cartera Anterior, con base en la metodología establecida y socializarla con la DSIA de Valledupar</t>
  </si>
  <si>
    <t>Enviar la comunicación oficial a la Dirección Seccional de Impuestos y Aduanas de Valledupar en donde se de a conocer la meta fijada</t>
  </si>
  <si>
    <t>Comunicado</t>
  </si>
  <si>
    <t>NC-PAC
Subdirección de Gestión de Recaudo y Cobranzas</t>
  </si>
  <si>
    <t>Generar un reporte de marcación de ineficacia</t>
  </si>
  <si>
    <t>NC-PAC
Subdirección de Gestión de TIT , Coordinacion Control Básico Obligaciones - SGRC.</t>
  </si>
  <si>
    <t>Realizar análisis y diseño e implementar el servicio</t>
  </si>
  <si>
    <t>Documentación técnica, software construido</t>
  </si>
  <si>
    <t>NC-PAC
Subdirección de Gestión de Tecnologia de la Información y Telecomunicaciones, y SGRC</t>
  </si>
  <si>
    <t>Realizar pruebas funcionales y autorizar el despliegue del reporte ..</t>
  </si>
  <si>
    <t>Formato de Aceptación de Pruebas y Acta de Comité de Gestión de Cambios de Tecnología</t>
  </si>
  <si>
    <t>NC-PAC
Subdirección de Gestión de Tecnologia de la Información y las Telecomunicaciones
REFORMULADO
30/04/2016</t>
  </si>
  <si>
    <t>Ejecutar el proyecto de estadísticas de Nivel Contable</t>
  </si>
  <si>
    <t>Realizar análisis y  diseño e implementar el servicio.</t>
  </si>
  <si>
    <t>Documentación técnica generada, software construido</t>
  </si>
  <si>
    <t>NC-PAC
Subdirección de Gestión de Tecnología de Información y Telecomunicaciones</t>
  </si>
  <si>
    <t>Realizar las pruebas  funcionales, autorizar el despliegue del servicio y puesta en produccion.</t>
  </si>
  <si>
    <t>Formato de Aceptación de Pruebas. Acta Comité de Gestión de  Cambios de Tecnología</t>
  </si>
  <si>
    <t>NC-PAC Subdirección de Gestión de Tecnología de Información y Telecomunicaciones y 
Coordinacion  Contabilidad - SGRC - 
REFORMULADO
30/04/2016
30/09/2016</t>
  </si>
  <si>
    <t>Generar reportes de Conciliación y Envío Información magnética</t>
  </si>
  <si>
    <t>Realizar análisis y diseño e  implementar el servicio</t>
  </si>
  <si>
    <t>Realizar las pruebas  funcionales, autorizar el despliegue del servicio y puesta en produccion</t>
  </si>
  <si>
    <t>NC-PAC Subdirección de Gestión de Tecnología de Información y Telecomunicaciones y 
Coordinacion EAR   - SGRC  
REFORMULADO
30/04/2016
30/09/2016</t>
  </si>
  <si>
    <t>17 Aud Vig  2012-2013 Función Recaudadora</t>
  </si>
  <si>
    <t xml:space="preserve">Hallazgo No. 17: Motivación de las Resoluciones de Prescripción
Dentro de los expedientes de cobro coactivo revisados, se observa que las Resoluciones por las cuales se decreta la Prescripción de la acción de cobro de las obligaciones tributarias son proferidas mediante un formato, cuya motivación consiste simplemente en citar el Art. 817 del Estatuto Tributario y señalar que las obligaciones a cargo del deudor “tienen más de 5 años de exigibilidad sin que respecto de ninguna de ellas hayan operado los fenómenos de suspensión o interrupción de la prescripción a que alude el artículo 818 del Estatuto Tributario o que habiéndose interrumpido dicho término, comenzó a contarse nuevamente y a la fecha ya han trascurrido los 5 años señalados en el inciso 2º de la misma norma”.
De esta manera, a pesar que por medio de las Resoluciones de Prescripción finaliza el Proceso Administrativo Coactivo y/o la gestión de cobro, estas no contienen la relación de las actuaciones adelantadas dentro de cada uno de los procesos, ni de los pagos efectuados o las sumas de dinero recuperadas. Además, dentro de las Resoluciones de Prescripción no se ordenan los respectivos traslados para que se adelanten las investigaciones correspondientes. 
</t>
  </si>
  <si>
    <t>Las Resoluciones por las cuales se decreta la Prescripción de la acción de cobro de las obligaciones tributarias son proferidas mediante un formato</t>
  </si>
  <si>
    <t xml:space="preserve">Evaluar la viabilidad de modificar las plantillas del Aplicativo SIPAC, respecto al  acto administrativo  de resolución de prescripción.             </t>
  </si>
  <si>
    <t>Estudiar la convenencia y pertinencia de introducir cambios en la parte motiva del acto que decreta prescripciones,   permitiendo evidenciar la gestión de cobro que realizó la Administración.</t>
  </si>
  <si>
    <t>NC-PAC 
Coordinación de Gestión de Cobranzas</t>
  </si>
  <si>
    <t>Realizar migracion de los siguientes actos administrativos(   Formatos 715, 6311, 6298, 6308), SIE de Obligación Financiera.</t>
  </si>
  <si>
    <t>Realizar el análisis, diseño  e implementar  el servicio.</t>
  </si>
  <si>
    <t>NC-PAC
Subdirección de Gestión de Tecnologia de la Información y las Telecomunicaciones
REFORMULADO
30/04/2016
30/09/2016</t>
  </si>
  <si>
    <t>Realizar las pruebas funcionales  ,autorizar el despliegue y puesta en producción.</t>
  </si>
  <si>
    <t>Formato de aceptación de pruebas y Acta de comité de cambios de Tecnología .</t>
  </si>
  <si>
    <t>NC-PAC
Subdirección de Gestión de TIT , Coordinacion Control Básico Obligaciones - SGRC.
REFORMULADO
30/04/2016
30/092016</t>
  </si>
  <si>
    <t>23 Aud Vig  2012-2013 Función Recaudadora</t>
  </si>
  <si>
    <t xml:space="preserve">Hallazgo No. 23: Calidad de la información
Como resultado de los cruces realizados entre la información suministrada en respuesta a los oficios DIAN FR 001 del 6 de febrero de 2014 y DIAN FR 005 del 6 y 11 de febrero de 2014 respectivamente, relacionada con los procesos cobro persuasivo y coactivo 2012 y 2013 y la que reposa en los expedientes físicos y en los aplicativos que intervienen para la administración de cartera se evidencian deficiencias en cuanto a calidad y consistencia de la información.  A continuación se reportan las siguientes situaciones relacionadas de los siguientes procesos así: 
A. Expediente: 201200002. Nit 830028931; Expediente 200400679  NIT: 860003216; Expediente 201100006  NIT 800.085.486; Expediente No.2004-02137. Nit 860005224; Expediente No. 2010-1011 NIT 830 0099538; Expediente 200500650, NIT 830.114.921-1; Expediente 200501809 Nit 860.507.991-1; 
</t>
  </si>
  <si>
    <t>Falta de retroalimentación entre el nivel central y la seccional, la parametrización y rigidez de los sistemas de información y actualización de la misma, la depuración de la cartera, falta de conciliación o cruces.</t>
  </si>
  <si>
    <t>Elaborar la caracterizacion de los procedimientos del proceso de Adminsitración de Cartera con el apoyo de la SG de Procesos y Competencias Laborales</t>
  </si>
  <si>
    <t>Elaborar por parte de la Coordinación de Gestión de Cobranzas los formatos PR-CA de todos los procedimientos pertenecientes al proceso de Administración de Cartera y Revisar por parte de la SG de Procesos y Competencias Laborales los formatos y enviarlos al SG de Recaudo y Cobranzas para su aprobación</t>
  </si>
  <si>
    <t>Formatos de caracterizacion de procedimientos</t>
  </si>
  <si>
    <t>NC-PAC
Coordinación de Gestión de Cobranzas - SG de Recaudo y Cobranzas
Subdirección de Gestión de Procesos y Competencias Laborales</t>
  </si>
  <si>
    <t>Aprobar por parte de la SG de Recaudo y Cobranzas y enviar correo informando la aprobacion de los procedimientos modificados, verificando su respectiva publicación en el listado maestro de documentos del proceso.</t>
  </si>
  <si>
    <t>Oficio enviado por correo a la SG de Procesos y Competencias Laborales</t>
  </si>
  <si>
    <t>NC-PAC
Subdirección de Gestión de Recaudo y Cobranzas - Dirección de Gestión de Ingresos
REFORMULADO
30/04/2016</t>
  </si>
  <si>
    <t>26 Aud Vig  2012-2013 Función Recaudadora</t>
  </si>
  <si>
    <t xml:space="preserve">Hallazgo No. 26 Manual de Administración de Cartera
Se evidencia que la entidad no cuenta con un manual de procedimientos para la administración de cartera que desarrolle metódicamente las actuaciones y actividades, tareas de personal, la determinación del tiempo de realización, el uso de recursos materiales, tecnológicos y financieros, flujo de información y de control para lograr un eficiente y eficaz desarrollo en los diferentes subprocesos, que contribuya con el aseguramiento de la recuperación de cartera. </t>
  </si>
  <si>
    <t xml:space="preserve">Debilidades de gestión de las áreas competentes.
</t>
  </si>
  <si>
    <t>27 Aud Vig  2012-2013 Función Recaudadora</t>
  </si>
  <si>
    <t xml:space="preserve">Hallazgo No. 27: Traslado de expedientes  otras seccionales 
De la revisión de los Expedientes  Nos.: 200800014  y 201200005 NIT 860.010 567, 201100023 NIT 860.091.466,  2004 00287 NIT  890.900.082,  2007 0004  NIT  830 065212,   trasladados de las Direcciones Seccionales de Impuestos de Bogotá y  Medellín a la Seccional Grandes Contribuyentes, se observa que la Seccional que remite el expediente no elabora un documento y/o informe que contenga relación de las actuaciones realizadas y resultados así como el estado en que se encuentran los procesos de cobro que se trasladan, de tal manera que permitan identificar prontamente las acciones y gestión que se requiere, en especial respecto a aquellas obligaciones próximas a prescribir.
</t>
  </si>
  <si>
    <t>Falta de políticas y/o lineamientos para el traslado de expedientes</t>
  </si>
  <si>
    <t>Impartir lineamientos por parte de la Coordinación de Gestión Cobranzas sobre el traslado de expedientes entre direcciones seccionales.</t>
  </si>
  <si>
    <t>Elaborar un documento en el cual se impartan lineamientos para el traslado de los expedientes entre seccionales</t>
  </si>
  <si>
    <t>Lineamientos</t>
  </si>
  <si>
    <t>NC-PAC
Coordinaciones de Gestión de Cobranzasye Control Básico de Obligaciones - SG de Recaudo y Cobranzas</t>
  </si>
  <si>
    <t xml:space="preserve">Socializar los lineamientos para el traslado de los expedientes entre direcciones seccionales  </t>
  </si>
  <si>
    <t>Correo electrónico / publicación en Dianet</t>
  </si>
  <si>
    <t>NC-PAC
Coordinacion Control Básico de Obligaciones - SG de Recaudo y Cobranzas
REFORMULADO
30/04/2016
30/09/2016</t>
  </si>
  <si>
    <t>30 Aud Vig  2012-2013 Función Recaudadora</t>
  </si>
  <si>
    <t xml:space="preserve">Hallazgo No. 30 Cruce de cuentas entre entidades estatales
Revisado el expediente No.2008-01387 Nit.830-023-202 se evidenciaron las siguientes inconsistencias:
1. Al 31 de diciembre de 2013 la Seccional Grandes Contribuyentes, no había realizado el cruce de cuentas, solicitado por el Representante Legal en el mes de diciembre de 2007 respecto a la obligación del impuesto de patrimonio año gravable 2007-1 por $500 millones, no obstante haber proferido la Seccional Grandes Contribuyentes la Resolución No.31061200700005 del diciembre 27 de 2007, por medio de la cual se resuelve ordenar solicitud de cruce de cuentas referido al patrimonio-1.  
2. La Seccional Grandes Contribuyentes profirió el Mandamiento de Pago No.201203020000017 del 9 de noviembre de 2012, el cual fue debidamente notificado por la obligación Patrimonio Año Gravable 2007-1, cuando no es procedente en virtud a que la obligación se canceló el 6 de septiembre de 2007, con la imputación de los recursos provenientes por traslado de fondos de la cuenta No.188-218514-47 a la cuenta Sebra Dirección del Tesoro DIAN (folios 476-477).
Aunado a lo anterior, obra Resolución 000547 del 5 de agosto de 2013 decretando medida cautelar sobre siete (7) inmuebles de propiedad de la sociedad contribuyente, sin que se especifique respecto a qué obligaciones vencidas se refiere  ( folios 410-411).   Este mandamiento de pago fue emitido en forma manual en razón a que en el aplicativo SIPAC lo presenta como prescrito (según consulta del 1 de abril de 2014), no obstante conforme al Decreto 2941 de 2007 el plazo exigible de la obligación es enero de 2008. 
3. Debido a las  Inconsistencias en los Sistemas de Información se genera en   el aplicativo Obligación  Financiera deudas vencidas respecto a  la obligación Renta 2010- periodo 1  por valor de $2,696. 3 millones  y de la obligación Renta 2011- 1  por valor de $38.054 millones, librando la Seccional Grandes Contribuyentes  el mandamiento de pago No.201203020000017 del 9 de noviembre de 2012, el cual no es notificado dado que la Seccional detecta que las obligaciones corresponden a  inconsistencias  de los sistemas de información. 
</t>
  </si>
  <si>
    <t>Falta de acciones oportunas y eficientes respecto a la solicitud de cruces de cuentas del contribuyente
Deficiencias e ineficacia en los sistemas de información</t>
  </si>
  <si>
    <t>Dar aplicación a los lineamientos establecidos por la Coordinación Control Básico de Obligaciones en cuanto a la marcacion de obligaciones inconsistentes</t>
  </si>
  <si>
    <t>Recordar a las Direcciones Seccionales la aplicación de los lineamientos de marcacion de obligaciones en el aplicativo Sipac</t>
  </si>
  <si>
    <t>NC-PAC
Coordinacion Control Básico de Obligaciones - SG de Recaudo y Cobranzas</t>
  </si>
  <si>
    <t>8 Aud Funcion pagadora vig  2013</t>
  </si>
  <si>
    <t xml:space="preserve">Hallazgo 8. Consistencia de la información. La división de gestión de cobranzas no cuenta con información consistente con respecto de  los procesos en los cuales se designó perito avaluador, toda vez que en las respuestas a las solicitudes de información de la CGR se observan diferencias en los procesos reportados, situación que no permite evaluar la gestión de los peritos. </t>
  </si>
  <si>
    <t>Incluir en el procedimiento de cobro coactivo, lo pertinente a la solicitud oportuna por parte de las direcciones seccionales  de la disponibilidad presupuestal para el pago por concepto de peritajes.</t>
  </si>
  <si>
    <t>Actualizar el procedimiento de cobro coactivo .</t>
  </si>
  <si>
    <t xml:space="preserve">Procedimiento actualizado </t>
  </si>
  <si>
    <t>NC-PAC 
Coordinación de Gestión de Cobranzas
REFORMULADO
30/04/2016</t>
  </si>
  <si>
    <t>Solicitar concepto a la Contaduría General de la Nación sobre las provisiones de la Contabilidad de la Recaudadora</t>
  </si>
  <si>
    <t>solicitud de Concepto</t>
  </si>
  <si>
    <t>NC-PAC 
Coordinacion de Contabilidad de Recaudo</t>
  </si>
  <si>
    <t>Realizar cruces de información trimestrales con la Dirección Jurídica de los litigios por demandas laborales de reparación directa y contractual – cronograma e informe de las conciliaciones</t>
  </si>
  <si>
    <t>Elaboracion de Cronograma</t>
  </si>
  <si>
    <t>Cronograma - conciliaciones de informacion</t>
  </si>
  <si>
    <t>NC-PAC 
Subdireccion de Gestion de Recursos Financieros - Subdirección de Gestión de Representación Externa</t>
  </si>
  <si>
    <t>21 Aud Regular Vigencia 2010
AEF - Seguimiento PM 2014</t>
  </si>
  <si>
    <t xml:space="preserve">Someter al comité de sostenibilidad contable, con base en el contenido del articulo 59 de la Ley 1739 de 2014  los siguiente temas: La remisibilidad y prescripción para deudas que figuren en los aplicativos de cobro y que correspondan a los años 2005 y anteriores , estableciendo previamente que no se encuentren en proceso de cobro y trasladar a la cuenta de ingresos aquellos saldos a favor que figuren en el aplicativo cuenta corriente contribuyente y que no hayan sido objeto de devolucion , compensación o imputación al periodo siguiente. </t>
  </si>
  <si>
    <t>Realizar el analisis de la rentas por cobrar y sanciones del balance SIAT a 31 de diciembre de 2014  , y que correspondan  a los periodos  2005 y anteriores, con el fin de proponer al CSC dar de baja las deudas , una vez se surta todo la verificación correspondiente.-</t>
  </si>
  <si>
    <t xml:space="preserve">Actas de comités </t>
  </si>
  <si>
    <t xml:space="preserve">NC-PR
Subdirección de Gestión de Recaudo y Cobranzas,  Direcciones Seccionales, Coordinación de contabilidad FR y Coordinación de Cobranzas </t>
  </si>
  <si>
    <t>Realizar el analisis de los saldos a favor del balance SIAT a 31 de diciembre de 2014  y  pasar a la cuenta de ingresos aquellos valores  que no hayan sido objeto de devolución, compensación y/o imputación y que no se encuentren en proceso de discusión.</t>
  </si>
  <si>
    <t>NC-PR
Subdirección de Gestión de Recaudo y Cobranzas,  Direcciones Seccionales, Coordinación de contabilidad FR y Coordinación de Cobranzas 
REFORMULADO
30/04/2016</t>
  </si>
  <si>
    <t>23 Aud Regular Vigencia 2010
AEF - Seguimiento PM 2014</t>
  </si>
  <si>
    <t xml:space="preserve">Someter al comité de sostenibilidad contable, con base en el contenido del articulo 59 de la Ley 1739 de 2014  los siguiente temas: La remisibilidad y prescripción para deudas por sanciones  aduaneras y cambiarias  que figuren en los aplicativos de cobro y que correspondan a los años 2006  y posteriores , estableciendo previamente que se encuentren prescritas y que  no se encuentren en proceso de cobro. </t>
  </si>
  <si>
    <t>Realizar el analisis de los saldos por concepto de sanciones ,  correspondiente a los años 2006  y posteriores con base en la información que aparece en los aplicativos de cobro,   estableciendo previamente que se encuentren prescritas y que  no se esten en proceso de cobro y proferir los actos administrativos correspondientes .</t>
  </si>
  <si>
    <t xml:space="preserve">Actas de comité </t>
  </si>
  <si>
    <t xml:space="preserve">NC-PR
Subdirección de Gestión de Recaudo y Cobranzas,  Direcciones Seccionales, Coordinación de contabilidad FR y Coordinación de Gestión ce Cobranzas </t>
  </si>
  <si>
    <t xml:space="preserve">Realizar los registros de las notas  contables,  que se surtan en la actividad anterior. </t>
  </si>
  <si>
    <t xml:space="preserve">                                        Notas contables registradas / Notas contables a registrar .
</t>
  </si>
  <si>
    <t>24 Aud Regular Vigencia 2010
AEF - Seguimiento PM 2014</t>
  </si>
  <si>
    <t>Herramienta Tecnológica. La Entidad no cuenta con una herramienta tecnológica que permita establecer la debida aplicación de la Retención en la Fuente del impuesto de renta, puesto que la cuenta 291702 – Anticipo de impuestos retención en la fuente, del impuesto sobre la renta y complementarios presenta movimientos crédito a nombre de los agentes retenedores y movimientos débito a nombre de las personas que fueron objeto de retención, lo que dificulta el seguimiento y control sobre los saldos que conforman esta cuenta.</t>
  </si>
  <si>
    <t>Implementar un desarrollo  de un reporte por tercero de la cuenta Retención en la Fuente.</t>
  </si>
  <si>
    <t>Realizar los procesos necesarios para disponer toda la informacion requerida para la elaboracion de las notas contables , para trasladar de las retenciones en la fuente de los no declarantes a la cuenta de ingresos.</t>
  </si>
  <si>
    <t>Notas contables /Cantidad de contribuyentes no declarantes</t>
  </si>
  <si>
    <t>NC-PR
Coordinación de Contabilidad de la Función Recaudadora - SG de Recaudo y CobranzasSubdirección de Gestión de Tecnologia de la Información y las Telecomunicaciones</t>
  </si>
  <si>
    <t>1 Aud Vig  2011 Reg Imptos Bta y Grandes
AEF - Seguimiento PM 2014</t>
  </si>
  <si>
    <t>Bienes Inmuebles Recibidos en Dación en Pago: La nota contable 5.1– Bienes Inmuebles Entregados en Administración, relacionada con los bienes transferidos a CISA, en cumplimiento de la Ley 1420 de 2010, frente al reporte del Director de Gestión de Recursos y Administración Económica se encontró que en la nota contable no están relacionados los bienes que figuran el el informe.</t>
  </si>
  <si>
    <t>Por deficiencias de control interno en las conciliaciones permanentes y los datos que tienen las diferentes dependencias respecto a su responsabilidad en la administración del proceso y falta de oportunidad en el envió de la información.</t>
  </si>
  <si>
    <t xml:space="preserve">Registrar las partidas conciliatorias  de la vigencia 2013 , para los bienes inmuebles recibidos en dación de pago , en la direccion seccional de Grandes  Contribuyentes . </t>
  </si>
  <si>
    <t>Realizar los  registros contables  correspondientes.</t>
  </si>
  <si>
    <t xml:space="preserve">NC-PR
Subdirección de Gestión de Recaudo y Cobranzas,  Direccion Seccional de Grandes Contribuyentes , Coordinación de contabilidad FR y Coordinación de Cobranzas </t>
  </si>
  <si>
    <t>3 Aud Vig  2011
Reg Imptos Bta y Grandes
AEF - Seguimiento PM 2014</t>
  </si>
  <si>
    <t xml:space="preserve">Someter al comité de sostenibilidad contable, con base en el contenido del articulo 59 de la Ley 1739 de 2014,los siguientes temas ;La remisibilidad y prescripción para deudas que figuren en los aplicativos de cobro y que correspondan a los años 2005 y anteriores , estableciendo previamente que no se encuentren en proceso de cobro y trasladar a la cuenta de ingresos aquellos saldos a favor que figuren en el aplicativo cuenta corriente contribuyente y que no hayan sido objeto de devolucion , compensación o imputación al periodo siguiente. </t>
  </si>
  <si>
    <t>Realizar el analisis de la rentas por cobrar del balance SIAT a 31 de diciembre de 2014  , y que correspondan  a los periodos  2005 y anteriores, con el fin de proponer al CSC dar de baja las deudas , una vez se surta todo la verificación correspondiente.-</t>
  </si>
  <si>
    <t xml:space="preserve">NC-PR
Subdirección de Gestión de Recaudo y Cobranzas,  Direcciones Seccionales, Coordinación de contabilidad FR y Coordinación de Gestión de  Cobranzas </t>
  </si>
  <si>
    <t xml:space="preserve"> Realizar análisis por tercero de sanciones y acreedores y someter a comité de sostenibilidad dar de baja los saldos anteriores a 2005 estableciendo previamente que no se encuentren en proceso de discusión y que efectivamente sean remisibles o esten prescritas,proferir el acto administrativo correspondiente y solicitar llevar a la cuenta d eingresos los saldos a favor cuyo término esta vencido para solicitud. </t>
  </si>
  <si>
    <t xml:space="preserve">Acta de comité </t>
  </si>
  <si>
    <t>1  Aud Vig  2012 Aduanas e Impuestos Bogota
AEF - Seguimiento PM 2014</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</si>
  <si>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</si>
  <si>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Generar reporte de correccion de inconsistentes</t>
  </si>
  <si>
    <t xml:space="preserve">Realizar el análisis, construir el diseño </t>
  </si>
  <si>
    <t>Documentaicón Técnica del Software construido</t>
  </si>
  <si>
    <t>NC-PR
Subdirección de Gestión de Tecnologia de la Información y las Telecomunicaciones</t>
  </si>
  <si>
    <t xml:space="preserve">Realizar pruebas funcionales y autorizar el despliegue del servicio. </t>
  </si>
  <si>
    <t>Formato de aceptación de pruebas Acta Comité de Gestión de Cambios de Tecnología</t>
  </si>
  <si>
    <t>NC-PR
Coordinación de Contabilidad de la Función Recaudadora - SG de Recaudo y Cobranzas</t>
  </si>
  <si>
    <t>2  Aud Vig  2012 Aduanas e Impuestos Bogota
AEF - Seguimiento PM 2014</t>
  </si>
  <si>
    <t xml:space="preserve">NC-PR
Coordinación de Contabilidad de la Función Recaudadora /   Division de Recaudo de Bogotá, </t>
  </si>
  <si>
    <t>3  Aud Vig  2012 Aduanas e Impuestos Bogota
AEF - Seguimiento PM 2014</t>
  </si>
  <si>
    <t>Generar reportes de inventario de documentos de saldos a favor vigentes.</t>
  </si>
  <si>
    <t>NC-PR
Subdirección de Gestión de Tecnología de Información y Telecomunicaciones</t>
  </si>
  <si>
    <t>Realizar pruebas funcionales y autorizar el despliegue del servicio.</t>
  </si>
  <si>
    <t>Acta de Comité de Gestión de Cambios de Tecnología y Formato de Aceptación de Pruebas</t>
  </si>
  <si>
    <t>NC-PR
 Subdirección de Gestión de Recaudo y de Tecnología de Información y Telecomunicaciones</t>
  </si>
  <si>
    <t xml:space="preserve">Generar reporte  de correccion automatica de inconsistencias </t>
  </si>
  <si>
    <t>4  Aud Vig  2012 Aduanas e Impuestos Bogota
AEF - Seguimiento PM 2014</t>
  </si>
  <si>
    <t>Generar reportes de inventario de documentos, saldos a favor vigentes, control de información reportes por Entidades Recaudadoras</t>
  </si>
  <si>
    <t xml:space="preserve"> NC-PR
Subdirección de Gestión de Recaudo y de Tecnología de Información y Telecomunicaciones</t>
  </si>
  <si>
    <t>6  Aud Vig  2012 Aduanas e Impuestos Bogota
AEF - Seguimiento PM 2014</t>
  </si>
  <si>
    <t>7  Aud Vig  2012 Aduanas e Impuestos Bogota
AEF - Seguimiento PM 2014</t>
  </si>
  <si>
    <t>NC-PR
Recaudo  - Subdirección de Gestión de Tecnología de Información y Telecomunicaciones</t>
  </si>
  <si>
    <t>9  Aud Vig  2012 Aduanas e Impuestos Bogota
AEF - Seguimiento PM 2014</t>
  </si>
  <si>
    <t xml:space="preserve">Decreto 4825 de 2010 De acuerdo con el Informe presentado por la ContraloríaGeneral de la República “DECRETO 4825 DE 2010 INGRESO PARA OLA INVERNAL A TRAVÉS DEL IMPUESTO AL PATRIMINIO” se presentan deficiencias en el manejo de las cuentas presupuestales:
“Gestión Financiera
- No fue posible identificar claramente lo correspondiente al Impuesto al Patrimonio, establecido mediante el Decreto 4825 de 2010, como tampoco verificar si este recaudo ha generado rendimientos,  toda vez que pasadas 24 horas, estos recaudos entran a una mesa de dinero global sin permitir su verificación.
- Las cifras suministradas por la DIAN, permitirían concluir que se generó  un ingreso por un total de $1.964.305 millones; sin embargo la Contraloría General de la República calcula el recaudo en $1.995.092 millones. La diferencia de $30.787 millones se debe a que la base de datos entregada generando incertidumbre, toda vez que se observan campos que aducen N/A y/o pagos que algunos contribuyentes efectuaron sin tener la obligación.
- Ahora bien, la Contraloría General de la República, observa que el manejo y control ejercido sobre  los nuevos recursos provenientes del impuesto al patrimonio, creado por el Decreto 4825 de 2010, no es idóneo,  toda vez que no se utilizaron las cuentas previstas en el catálogo del Ministerio de Hacienda y Crédito Público que parametrizó las cuentas No. 111051-Impuesto al Patrimonio - Decreto 4825/2012 y No. 111061 Sobretasa al Impuesto al Patrimonio -Decreto 4825/2012.”
 </t>
  </si>
  <si>
    <t>Falta de control y seguimiento a los recursos  provenientes del impuesto al patrimonio.</t>
  </si>
  <si>
    <t xml:space="preserve">Diseñar una metodologia  para el calculo de los recursos destinados a la atencion de contingencias generadas por la ola invernal y obtenidos a través del Impuesto de Patrimonio, implementado por medio del Decreto 4825 de 2010. </t>
  </si>
  <si>
    <t xml:space="preserve">Elaborar documento que presente la metodologia, haciendo uso de los datos declaraciones y pagos y las normas afines al tema.                                    </t>
  </si>
  <si>
    <t xml:space="preserve">NC-PR
Subdirección de  Gestión de Recaudo y Cobranzas </t>
  </si>
  <si>
    <t>Aplicar la metodologia para generar los informes  sobre los recursos destinados para ola invernal.</t>
  </si>
  <si>
    <t xml:space="preserve">Informe 
</t>
  </si>
  <si>
    <t>NC-PR
Subdirección de  Gestión de Recaudo y Cobranzas / Coordinación Control Básico de Obligaciones</t>
  </si>
  <si>
    <t>NC-PR 
Coordinación de Contabilidad Función Recaudadora - Direcciones Seccionales</t>
  </si>
  <si>
    <t>NC-PR  
Coordinación de Contabilidad Función Recaudadora</t>
  </si>
  <si>
    <t>NC-PR 
División de Gestion de Recaudo -DSI de Bogotá
REFORMULADO
30/04/2016</t>
  </si>
  <si>
    <t>NC-PR 
Coordinación de Contabilidad Función Recaudadora y Direcciones Seccionales</t>
  </si>
  <si>
    <t>NC-PR
Subdirección de Gestión de TIT , Coordinacion Control Básico Obligaciones - SGRC.</t>
  </si>
  <si>
    <t>NC-PR
Subdirección de Gestión de Tecnologia de la Información y Telecomunicaciones, y SGRC</t>
  </si>
  <si>
    <t>NC-PR
Subdirección de Gestión de Tecnologia de la Información y las Telecomunicaciones
REFORMULADO
30/04/2016</t>
  </si>
  <si>
    <t>Generar un reporte de inventario de documentos  (Estadisticas contables)  de declaraciones y recibos d e pago que ingresan a los SIE.</t>
  </si>
  <si>
    <t>Realizar análisis y  diseño e implementar el servicio</t>
  </si>
  <si>
    <t>Realizar las pruebas funcionales y autorizar el despliegue del servicio.</t>
  </si>
  <si>
    <t>NC-PR
Coordinacion Control Básico de Obligaciones - SG de Recaudo y Cobranzas - Tecnologia
REFORMULADO
30/04/2016
30/09/2016</t>
  </si>
  <si>
    <t>Realizar pruebas funcionales  y autorizar el despliegue del servicio.</t>
  </si>
  <si>
    <t>NC-PR Subdirección de Gestión de Tecnología de Información y Telecomunicaciones y 
Coordinacion EAR   - SGRC  
REFORMULADO
30/04/2016
30/09/2016</t>
  </si>
  <si>
    <t xml:space="preserve">Realizar ajuste para corregir automaticamente inconsistencias </t>
  </si>
  <si>
    <t>Someter al comité de sostenibilidad contable, con base en el contenido del articulo 59 de la Ley 1739 de 2014  los siguiente temas: La remisibilidad y prescripción para deudas que figuren en los aplicativos de cobro y que correspondan a los años 2005 y anteriores , estableciendo previamente que no se encuentren en proceso de cobro y trasladar a la cuenta de ingresos aquellos saldos a favor que figuren en el aplicativo</t>
  </si>
  <si>
    <t>Realizar el analisis de las sanciones del balance SIAT a 31 de diciembre de 2014  , y que correspondan  a los periodos  2005 y anteriores, con el fin de proponer al CSC dar de baja las deudas , una vez se surta todo la verificación correspondiente.-</t>
  </si>
  <si>
    <t>Actas de comité</t>
  </si>
  <si>
    <t xml:space="preserve">NC-PR 
Coordinacion de Contabilidad Función Recaudadora y Direcciones Seccionales </t>
  </si>
  <si>
    <t>Solicitar el envio  de  una acta de arqueo del FRD por semestre, por cada    Direccion Seccional .</t>
  </si>
  <si>
    <t>NC-PR  
Coordinacion de Contabilidad Función Recaudadora y Direcciones Seccionales 
REFORMULADO
30/04/2016</t>
  </si>
  <si>
    <t xml:space="preserve">NC-PR  
Coordinacion de Contabilidad Función Recaudadora, Direcciones Seccionales </t>
  </si>
  <si>
    <t>Dar cumplimiento a lo señalado por la Contaduría General de la Nación para el reconocimiento de las declaraciones de retención en la fuente.</t>
  </si>
  <si>
    <t>Afectar las cuentas relacionadas con el reconocimiento de la declaración, de acuerdo a la dinamica de registro de las declaraciones de la retención en la fuente.</t>
  </si>
  <si>
    <t>Estados financieros a 31/12/2014</t>
  </si>
  <si>
    <t>NC-PR 
Coordinacion de Contabilidad Función Recaudadora</t>
  </si>
  <si>
    <t>Conciliar una muestra mensual de 100 contribuyentes, para los saldos por terceros de la cuenta rentas por cobrar .</t>
  </si>
  <si>
    <t xml:space="preserve">Documento de conciliación </t>
  </si>
  <si>
    <t>NC-PR  
Coordinacion de Contabilidad Función Recaudadora, Direcciones seccionales .</t>
  </si>
  <si>
    <t>Diseñar y ejecutar las actividades para la implementacion del procedimiento de Normalización de saldos.</t>
  </si>
  <si>
    <t>Realizar análisis de requerimientos detallados -casos de uso -  Fase 1.</t>
  </si>
  <si>
    <t>Acta de entrega del grupo de requerimiento firmada</t>
  </si>
  <si>
    <t>NC-PR
Subdirección de Gestión de TIT , Coordinacion Control Básico Obligaciones - SGRC.- Coordinación Dinámica de los procesos .</t>
  </si>
  <si>
    <t>Desarrollar casos de uso Fase 1</t>
  </si>
  <si>
    <t>Documentación técnica y software desarrollado</t>
  </si>
  <si>
    <t xml:space="preserve">NC-PR
Subdirección de Gestión de TIT , </t>
  </si>
  <si>
    <t>Realizar análisis de requerimientos detallados -casos de uso -  Fase 2 .</t>
  </si>
  <si>
    <t>Desarrollar casos de uso Fase 2.</t>
  </si>
  <si>
    <t>NC-PR
Subdirección de Gestión de TIT , 
REFORMULADO
30/04/2016
30/09/2016</t>
  </si>
  <si>
    <t>Realizar  pruebas funcionales y tecnicas,puesta en produccion  y autorizar el despliegue del servicio .</t>
  </si>
  <si>
    <t xml:space="preserve"> Formato de Aceptación de Pruebas y Acta Comité de Gestión de  Cambios de Tecnología</t>
  </si>
  <si>
    <t>NC-PR
Subdirección de Gestión de TIT , Coordinacion Control Básico Obligaciones - SGRC.
REFORMULADO
30/04/2016
30/09/2016</t>
  </si>
  <si>
    <t>Dar cumplimiento a lo señalado por la Contaduría General de la Nación mediante oficio No. 20142000015781 de Junio 9 de 2014</t>
  </si>
  <si>
    <t>Registrar en las subcuentas "otros" los valores para los cuales no haya una cuenta específica y 
reflejar en la información contable las a fectaciones de la subcuenta "otros".</t>
  </si>
  <si>
    <t xml:space="preserve">Saldo Subcuenta otros con corte 31/12/2014 </t>
  </si>
  <si>
    <t>NC-PR 
Coordinación de contabilidad función recaudadora.</t>
  </si>
  <si>
    <t>Convocar el comité de Sostenibilidad Contable de acuerdo a la normatividad interna.</t>
  </si>
  <si>
    <t>Citar al  Comité de Sostenibilidad Contable .</t>
  </si>
  <si>
    <t>Actas de Comité</t>
  </si>
  <si>
    <t>NC-PR  
Coordinación de contabilidad función recaudadora.</t>
  </si>
  <si>
    <t>NC- PR  
Subdirección de Gestión de   Recaudo y Cobranzas  -Subdirección de Gestión de  Analisis Operacional</t>
  </si>
  <si>
    <r>
      <t>Migración de datos aplicativo SIPAC</t>
    </r>
    <r>
      <rPr>
        <sz val="12"/>
        <rFont val="Arial"/>
        <family val="2"/>
      </rPr>
      <t xml:space="preserve">: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r>
  </si>
  <si>
    <t xml:space="preserve">Realizar la migración de expedientes del aplicativo Siscobra al Sipac por parte de la SG de TIT, para las direcciones seccionales de Bogota, Medellin y Barranquilla </t>
  </si>
  <si>
    <t xml:space="preserve">Entregar las especificaciones funcionales </t>
  </si>
  <si>
    <t>NC-PR
Coordinacion Control Básico de Obligaciones - SGRC</t>
  </si>
  <si>
    <t>Realizar las pruebas y autorizar el despliegue del servicio.</t>
  </si>
  <si>
    <t xml:space="preserve">NC-PR 
Coordinacion Control Básico Obligaciones - SGRC </t>
  </si>
  <si>
    <t xml:space="preserve">Generar reporte de Conciliacion y envio información magnetica </t>
  </si>
  <si>
    <t>NC-PR
Subdirección de Gestión de Tecnología de Información y Telecomunicaciones y 
Coordinacion EAR   - SGRC  
REFORMULADO
30/04/2016
30/09/2016</t>
  </si>
  <si>
    <t xml:space="preserve">Identificar con base en los aplicativos de cobro los terceros que conforman   el saldo del balance SIAT y pasarlos  a Muisca  con el fin de que se gestionen mediante normalización de saldos </t>
  </si>
  <si>
    <t xml:space="preserve">Realizar los ajustes contables en SIAT y en MUISCA </t>
  </si>
  <si>
    <t>NOTAS CONTABLES</t>
  </si>
  <si>
    <t>NC-PR
subdirección de gestión de recaudo y cobranzas- Coordinación de Control Basico Coordinación de Contabilidad Función Recaudo
REFORMULADO
30/09/2016</t>
  </si>
  <si>
    <t>NC-PR
subdirección de gestión de recaudo y cobranzas- Coordinación de Control Basico Coordinación de Contabilidad Función Recaudo</t>
  </si>
  <si>
    <t>Establecer los contribuyentes  que no solicitaron la retencion o lo hicieron por menor y realizar  los ajustes contables correspondientes  a quienes se les haya aplicado la herramienta tecnologica y cuenten con  liquidación oficial de aforo debidamente ejecutoriada, actividad a  desarrollar  a partir del primer trimestre del 2016.</t>
  </si>
  <si>
    <t>NC-PR
 Subdirección de gestión de recaudo y cobranzas- Coordinación de Contabilidad Función Recaudo
REFORMULADO
30/04/2016</t>
  </si>
  <si>
    <t>1 Aud Funcion Pagadora y Recaudadora Vig  2015</t>
  </si>
  <si>
    <r>
      <rPr>
        <b/>
        <sz val="12"/>
        <rFont val="Arial"/>
        <family val="2"/>
      </rPr>
      <t xml:space="preserve">Hallazgo No. 1  Conciliaciones Bancarias </t>
    </r>
    <r>
      <rPr>
        <sz val="12"/>
        <rFont val="Arial"/>
        <family val="2"/>
      </rPr>
      <t xml:space="preserve">-1110- Depósitos en Instituciones Financieras
Según la conciliación bancaria realizada con corte al 31 de diciembre de 2015, entre el Libro Fondo Rotatorio de Devoluciones de las Direcciones Seccionales y el saldo del balance, se presenta una diferencia de $4.108 millones, valor que corresponde a partidas conciliatorias; de las cuales $674 millones que equivalen al 5.63% del total del saldo contable, datan desde la vigencia 2011 y hasta con dos meses de antigüedad al cierre de la vigencia auditada.
</t>
    </r>
  </si>
  <si>
    <t xml:space="preserve">Esta situación se presenta por falta de gestión oportuna en la depuración de dichas partidas, lo que genera incertidumbre y no permite que la información reflejada en los Estados Contables sea útil y pertinente. </t>
  </si>
  <si>
    <t xml:space="preserve"> Depurar las partidas conciliatoria por parte la Direcciones Seccionales realizando las gestiones pertinentes.</t>
  </si>
  <si>
    <t>Realizar seguimiento a la conciliación de la cuenta 1110 ,controlar la gestión de partidas conciliatorias y gestionar con las Direcciones Seccionales en caso de que persistan las partidas conciliatorias.</t>
  </si>
  <si>
    <t>NC- PR
Direcciones Seccionales
Coordinación de Contabilidad</t>
  </si>
  <si>
    <r>
      <t xml:space="preserve">
Aplicar lo definido en el Procedimiento PR-SI-0002_CENTRO DE DESPACHO - SIE por parte de la Coordinación de Devoluciones y Compensaciones, para el desarrollo y puesta en producción del Módulo"</t>
    </r>
    <r>
      <rPr>
        <u/>
        <sz val="12"/>
        <rFont val="Arial"/>
        <family val="2"/>
      </rPr>
      <t>Gestión Solicitudes de Devolución Demás conceptos de Devolución y Contingencias</t>
    </r>
    <r>
      <rPr>
        <sz val="12"/>
        <rFont val="Arial"/>
        <family val="2"/>
      </rPr>
      <t>", con  las siguentes funcionalidades:
1. Resolver actos adminsitrativos de las solicitudes de devolución y/o compensación de conceptos no parametrizados en el SIE.
2 . Devoluciones y actos adminsitrativos de solicitudes iniciadas por el SIE que no puedan proferirse a través de dicho servicio informático; que afectan la obligación financiera  y la contabilidad,                                                                                                                                                                                             manteniendo  una numeración estandarizada por Dirección Seccional de los actos administrativos.</t>
    </r>
  </si>
  <si>
    <r>
      <t xml:space="preserve">Elaborar el Plan de Trabajo con las actividades a ejecutar   para  la puesta en producción del Módulo </t>
    </r>
    <r>
      <rPr>
        <u/>
        <sz val="12"/>
        <color theme="1"/>
        <rFont val="Arial"/>
        <family val="2"/>
      </rPr>
      <t xml:space="preserve"> Gestión Solicitudes de Devolución Demás conceptos de Devolución y Contingencias</t>
    </r>
    <r>
      <rPr>
        <sz val="12"/>
        <color theme="1"/>
        <rFont val="Arial"/>
        <family val="2"/>
      </rPr>
      <t xml:space="preserve">,  requerido por la Coordinación de Devoluciones y Compensaciones, en el Marco Metodológico del Subproceso "Construcción de Sistemas de Información" del Proceso "Servicios Informáticos"  y que contemple los siguientes , puntos:
15. PR-SI-0148_Análisis de Requerimientos de los Sistemas de Información.
Sistemas de Información .
- Cierre de requerimientos.    -Detalle de especificaciones funcionales .   --Plan de desarrollo .
</t>
    </r>
  </si>
  <si>
    <t xml:space="preserve">Plan de Trabajo </t>
  </si>
  <si>
    <t>NC- PR
Coordinación de Devoluciones y Compensaciones
Subdirección de Gestión de TIT
REFORMULADO
30/09/2016</t>
  </si>
  <si>
    <t xml:space="preserve">Solicitar por parte la Coordinación de Contabilidad a la SGTIT, con posterioridad al cierre contable trimestral el  inventario de resoluciones que no afectaron automáticamente los registros contables,para verificar que se hayan surtido  las tres tareas en los aplicativos de devoluciones CIN 20  y SIEs. </t>
  </si>
  <si>
    <t>Gestionar con SGTIT  el procesamiento automatico de las resoluciones referidas en los inventarios enviados por las Direcciones Seccionales.</t>
  </si>
  <si>
    <t xml:space="preserve">Reporte de Inventario </t>
  </si>
  <si>
    <t xml:space="preserve">NC- PR
Direcciones Seccionales
Coordinación de Contabilidad y SGTIT 
</t>
  </si>
  <si>
    <r>
      <rPr>
        <b/>
        <sz val="12"/>
        <rFont val="Arial"/>
        <family val="2"/>
      </rPr>
      <t>Hallazgo No. 2  Razonabilidad Rentas por Cobrar</t>
    </r>
    <r>
      <rPr>
        <sz val="12"/>
        <rFont val="Arial"/>
        <family val="2"/>
      </rPr>
      <t xml:space="preserve">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r>
  </si>
  <si>
    <t xml:space="preserve">Realizar un diagnostico sobre el flujo de documentos   que ingresan a las bases de datos de la entidad, que permita a todas las dependencias involucradas monitorear  los mismos hasta que ingresen al subsistema la  Contabilidad ; con el fin de definir la solucion que se requiere y plantear el correspondiente plan de trabajo </t>
  </si>
  <si>
    <t>Documento diagnostico</t>
  </si>
  <si>
    <t>NC- PR
Coordinaciones EAR
CBO - Contabilidad
y SGTIT 
REFORMULADO
30/09/2016</t>
  </si>
  <si>
    <t>Realizar reuniones de Mesas de Trabajo entre las  Coordinaciones EAR, CBO,  Contabilidad y con la SGTIT  ;  con el fin de establecer los lineamientos a cumplir,  resultado del monitoreo y análisis del flujo de documentos hasta el ingreso del  Sistema de Información de contabildiad  y establecer los lineamientos a cumplir   mediante la formulación de un Plan de Trabajo, con la definición de actividades que permitan ajustar la infomación que afecta la Razonabilidad de las Rentas por Cobrar.</t>
  </si>
  <si>
    <t>NC- PR
Coordinación de Devoluciones y Compensaciones
Subdirección de Gestión de TIT</t>
  </si>
  <si>
    <t>Revisar circuito de procesamiento de formato 1105 tipo 3 para reprocesos y anulaciones , para definir la acción a adelantar.</t>
  </si>
  <si>
    <t xml:space="preserve">Realizar la verificación del  circuito  de procesamiento de formato 1105 tipo 3 , para que se registren contablemente tanto las anulaciones como la contabilización del nuevo formato tantas veces como se reprocese un documento. </t>
  </si>
  <si>
    <t xml:space="preserve">Informe  </t>
  </si>
  <si>
    <t>NC- PR
Coordinación Contabilidad y SGTIT 
REFORMULADO
30/09/2016</t>
  </si>
  <si>
    <t>Realizar diagnostico que permita revisar el  proceso de marcacón de ineficacia en su funcionamiento y resultado.</t>
  </si>
  <si>
    <t>Verificar la generación de las validaciones utilizadas y trámite del documento de la marcación de ineficacia  de las declaraciones que no registran pago antes de su vencimiento y la afectación que debe hacer en los SIEs de la Entidad y formular plan de trabajo para generar la solucion pertinente.</t>
  </si>
  <si>
    <t xml:space="preserve">Informe sobre verificacion </t>
  </si>
  <si>
    <t>NC- PR
Coordinaciones
CBO - Contabilidad
y SGTIT 
REFORMULADO
30/09/2016</t>
  </si>
  <si>
    <r>
      <rPr>
        <b/>
        <sz val="12"/>
        <rFont val="Arial"/>
        <family val="2"/>
      </rPr>
      <t>Hallazgo No. 3  Razonabilidad Deudores</t>
    </r>
    <r>
      <rPr>
        <sz val="12"/>
        <rFont val="Arial"/>
        <family val="2"/>
      </rPr>
      <t xml:space="preserve">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r>
  </si>
  <si>
    <t xml:space="preserve">Realizar reuniones de Mesas de Trabajo entre las  Coordinaciones EAR, CBO,  Contabilidad y con la SGTIT  ;  con el fin de establecer los lineamientos a cumplir,  resultado del monitoreo y análisis del flujo de documentos hasta el ingreso del  Sistema de Información de contabildiad  y establecer los lineamientos a cumplir   mediante la formulación de un Plan de Trabajo, con la definición de actividades que permitan ajustar  la infomación que afecta la razonabilidad al grupo de deudores.
</t>
  </si>
  <si>
    <t xml:space="preserve">
. Plan de Trabajo </t>
  </si>
  <si>
    <t xml:space="preserve">NC- PR
Coordinaciones EAR
CBO - Contabilidad
y SGTIT </t>
  </si>
  <si>
    <t>NC- PR
Coordinacion Contabilidad
y SGTIT 
REFORMULADO
30/09/2016</t>
  </si>
  <si>
    <r>
      <rPr>
        <b/>
        <sz val="12"/>
        <rFont val="Arial"/>
        <family val="2"/>
      </rPr>
      <t>Hallazgo No. 4  Saldos a Favor de Contribuyentes</t>
    </r>
    <r>
      <rPr>
        <sz val="12"/>
        <rFont val="Arial"/>
        <family val="2"/>
      </rPr>
      <t xml:space="preserve">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r>
  </si>
  <si>
    <t>Definir e implementar la  funcionalidad que impide modificaciones en los valores del formato contextual de la Resolución de Devolución y/o compensación, para garantizar que la información contenida en el formato estructurado 6282 que alimenta los susbsistemas de obligación financiera y contabilidad, corresponda con los datos registrdos en el documento contextual que se entrega al Contribuyente y al Fondo Rotatorio de Devoluciones , de conformidad con el Aplicar lo definido en el Procedimiento PR-SI-0002_CENTRO DE DESPACHO - SI</t>
  </si>
  <si>
    <t>Realizar diagnostico que permita revisar el  proceso de correccion de inconsistencias en su funcionamiento y resultado.</t>
  </si>
  <si>
    <t>Verificar la generación de las validaciones utilizadas y trámite del documento de correccion de inconsistencia  y la afectación que debe hacer en los SIEs de la Entidad y formular plan de trabajo que conlleve la solución pertinente.</t>
  </si>
  <si>
    <t>5 Aud Funcion Pagadora y Recaudadora Vig  2015</t>
  </si>
  <si>
    <r>
      <rPr>
        <b/>
        <sz val="12"/>
        <rFont val="Arial"/>
        <family val="2"/>
      </rPr>
      <t xml:space="preserve">Hallazgo No. 5 Cuenta 2425-29 Acreedores - Depuración Contable </t>
    </r>
    <r>
      <rPr>
        <sz val="12"/>
        <rFont val="Arial"/>
        <family val="2"/>
      </rPr>
      <t xml:space="preserve">
La subcuenta 2425-29- Cheques no cobrados o por reclamar por $1.454,5 millones, por concepto de cheques anulados y transferencias rechazadas por devolución de Impuestos en efectivo, presenta incertidumbre en razón a que existen cheques anulados desde la vigencia 2005 y en el caso del rechazo por transferencia, desde el 2010, sin que se haya depurado los saldos de la cuenta, considerando la antigüedad de éstos. 
</t>
    </r>
  </si>
  <si>
    <t>Lo anterior, se presenta por debilidades de control interno contable, por no adelantar acciones tendientes a mostrar saldos reales de las acreencias, situación que afecta por contrapartida el patrimonio de la DIAN Recaudadora</t>
  </si>
  <si>
    <t>Monitorear Mensualmente  de afectación de la obligación financiera y la contabilidad , por las resoluciones de devolución y/o compensación.</t>
  </si>
  <si>
    <t xml:space="preserve">La Subdirección de Gestión de TIT remitirá  la primera semana de cada mes a la Coordinación de Devoluciones y Compensaciones, la relación de las resoluciones de devolución y/o compensación que no han afectado la obligación financiera y la contabilidad, a fin de que dicha Coordinación haga seguimiento a las respectivas Direcciones Seccionales del cumplimiento de las acciones requeridas en el SIE Devoluciones, CIN 20 y SIE NOTIFICAR, Para que los actos administrativos afecten los subsistemas de Contabilidad y Obligación Financiera </t>
  </si>
  <si>
    <t>Emitir lineamiento a las Direcciones Seccionales indicando  el registro contable a realizar tanto para el ajutes contable relicionado con los cheques anulados, así como para reconocimiento del acreedor si se presenta cobro posterior.</t>
  </si>
  <si>
    <t>Expedir y realizar retroalimentacion  del lineamiento para mostrar saldos reales de las acreencia, de acuerdo a la gestión de las dependencias de devoluciones</t>
  </si>
  <si>
    <t>Lineamiento indicando registros contables</t>
  </si>
  <si>
    <t>NC- PR
Coordinación de Contabilidad</t>
  </si>
  <si>
    <r>
      <rPr>
        <b/>
        <sz val="12"/>
        <rFont val="Arial"/>
        <family val="2"/>
      </rPr>
      <t>Hallazgo No. 6  Anticipo de Impuestos</t>
    </r>
    <r>
      <rPr>
        <sz val="12"/>
        <rFont val="Arial"/>
        <family val="2"/>
      </rPr>
      <t xml:space="preserve">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r>
  </si>
  <si>
    <t xml:space="preserve">Documento diagnostico </t>
  </si>
  <si>
    <t xml:space="preserve">Realizar reuniones de Mesas de Trabajo entre las  Coordinaciones EAR, CBO,  Contabilidad y con la SGTIT  ;  con el fin de establecer los lineamientos a cumplir,  resultado del monitoreo y análisis del flujo de documentos hasta el ingreso del  Sistema de Información de contabildiad  y establecer los lineamientos a cumplir   mediante la formulación de un Plan de Trabajo, con la definición de actividades que permitan ajustar  la infomación que afecta la razonabilidad de la cuenta anticipo de impuestos.
</t>
  </si>
  <si>
    <t>NC- PR
Coordinación de Contabilidad- SGTIT 
REFORMULADO
30/09/2016</t>
  </si>
  <si>
    <t>7 Aud Funcion Pagadora y Recaudadora Vig  2015</t>
  </si>
  <si>
    <r>
      <rPr>
        <b/>
        <sz val="12"/>
        <rFont val="Arial"/>
        <family val="2"/>
      </rPr>
      <t>Hallazgo No. 7 Utilización de las Subcuentas “OTROS”.</t>
    </r>
    <r>
      <rPr>
        <sz val="12"/>
        <rFont val="Arial"/>
        <family val="2"/>
      </rPr>
      <t xml:space="preserve">
A 31 de diciembre de 2015, los Estados Contables continúan revelando operaciones en las subcuentas “OTROS” de los grupos Deudores, Otros Pasivos, Gastos e Ingresos y en las Cuentas de Orden, valores que superan el 5% del valor de la cuenta principal. Esta situación ha sido observada en vigencias anteriores por la Contraloría y la Comisión Legal de Cuentas de la Cámara de Representantes. (...)
</t>
    </r>
  </si>
  <si>
    <t xml:space="preserve">Lo anterior se debe a la falta de control y seguimiento, lo que conlleva a que no se revelen los saldos en las cuentas correspondientes. </t>
  </si>
  <si>
    <t xml:space="preserve">Enviar oficio a la Contaduría General para que se reevalúe la  limitante del 5% para las  subcuentas otros. </t>
  </si>
  <si>
    <t>Solicitar al CGN quitar de la normatividad contable la limitante del 5% en la subcuenta otros.</t>
  </si>
  <si>
    <t>NC-PR Coordinación de Contabilidad
REFORMULADO
30/09/2016</t>
  </si>
  <si>
    <t>Analizar la perttinencia de reclasificar  las partidas no amparadas  bajo concepto de la Contaduria General de la Nación.</t>
  </si>
  <si>
    <t>Identificar las cuentas no amparadas bajo concepto de la Conadiuria General de la Nación.</t>
  </si>
  <si>
    <t>NC- PR
Coordinación de Contabilidad
REFORMULADO
30/09/2016</t>
  </si>
  <si>
    <t>Realizar el analisis de las cuentas identificadas y definir procedimiento a seguir.</t>
  </si>
  <si>
    <r>
      <rPr>
        <b/>
        <sz val="12"/>
        <rFont val="Arial"/>
        <family val="2"/>
      </rPr>
      <t>Hallazgo No. 6 Aplicativo Obligación Financiera</t>
    </r>
    <r>
      <rPr>
        <sz val="12"/>
        <rFont val="Arial"/>
        <family val="2"/>
      </rPr>
      <t xml:space="preserve">
Revisado el expediente DI 201220150401, con Nit: 800128549-4 por ventas 2012- 6 en el certificado de obligación financiera figuran saldos irreales por inconsistencias que se vienen presentando desde el 2007.
(…)el cual registra la compensación posterior a la entrada de los recibos de pago, razón por la cual no tiene en cuenta el saldo a favor del contribuyente que extinguen las obligaciones que surgen con posterioridad del saldo a favor y registra intereses que no constituyen valores cobrables, reflejando una cartera irreal.
</t>
    </r>
  </si>
  <si>
    <t>NC-PR
Coordinación Control Básico de Obligaciones
Coordinación para el Apoyo a los Sistemas de Información</t>
  </si>
  <si>
    <t xml:space="preserve">
NC-PR
Coordinación para el Apoyo a los Sistemas de Información de la Subdirección de Gestión de Tecnología de Información y Telecomunicaciones/ Coordinacion Control Básico de Obligaciones </t>
  </si>
  <si>
    <t xml:space="preserve">NC-PR
Subdireccion  de Gestión de Tecnología de la Información y las Telecomunicaciones / Coordinacion Control Básico de Obligaciones </t>
  </si>
  <si>
    <t>PROCESO FISCALIZACIÓN Y LIQUIDACIÓN</t>
  </si>
  <si>
    <t>14 Aud Vig  2011 Reg Imptos Bta y Grandes
AEF - Seguimiento PM 2014</t>
  </si>
  <si>
    <t xml:space="preserve">Orden Administrativa No. 03 de 2010 : En la evaluación del proceso auditor se evidenció que la orden consagra una serie de definiciones, que no muestran los procedimientos de forma precisa armonizados con los otros procesos, de tal manera que garanticen la debida trazabilidad, análisis y documentación de las funciones de fiscalización y liquidación. </t>
  </si>
  <si>
    <t>Lo anterior, por deficiencias en las funciones establecidas en el Decreto No. 4048 de 2008</t>
  </si>
  <si>
    <t xml:space="preserve">Complementar el proyecto del manual de auditoría detallando el esquema de trabajo y los procedimientos del proceso de fiscalización y liquidación, articulándolos con la normatividad vigente interna y externa y con los otros procesos. Incluyendo las directrices en materia de conformacion de expedientes, establecidas en el memorando 233 del 27 de abril de 2010, proferido por la Subdirecciòn de Recursos Fìsicos.  </t>
  </si>
  <si>
    <t>Determinar los riesgos a los que está expuesto el proceso y los controles para mitigarlos.</t>
  </si>
  <si>
    <t xml:space="preserve">Mapa de riesgos del proceso </t>
  </si>
  <si>
    <t>NC-PFL Dirección de Gestión Organizacional, Dirección de Gestión de Fiscalización y Subdireción de Gestión de Fiscalización Tributaria</t>
  </si>
  <si>
    <t>19 Aud Vig  2011Reg Imptos Bta y Grandes
AEF - Seguimiento PM 2014</t>
  </si>
  <si>
    <t xml:space="preserve">Planeación institucional- metas de recaudo: se evidenciaron deficiencias en el desarrollo de las diferentes etapas del proceso de Fiscalización y Liquidación del impuesto de la Renta y Complementarios tales como: b. Falta de estandarización de procedimientos administrativos y misionales para las seccionales, bajo el criterio de costo-beneficio, la priorización de investigaciones se enfoque a contribuyentes con alto potencial de recaudo, desatendiendo a otros que igualmente requieren fiscalización y podrían generar recaudo, además, sacrificando cobertura y logros en el objetivo institucional de fortalecer la cultura fiscal, </t>
  </si>
  <si>
    <t>no hay sincronía entre lo planeado desde el nivel central, lo ejecutado por la Direcciones Seccionales, así como en el seguimiento a cumplimiento de metas</t>
  </si>
  <si>
    <t xml:space="preserve">Estandarizar los procedimientos de  gestión administrativa documental e investigación, pruebas evidencias y decisión </t>
  </si>
  <si>
    <t>Establecer los objetivos y riesgos de los procedimientos así como los controles que mitiguen los mismos.</t>
  </si>
  <si>
    <t>Formatos con información de riesgos y controles diligenciados</t>
  </si>
  <si>
    <t xml:space="preserve">NC-PFL Dirección de Gestión de Fiscalización, Subdirección de Fiscalización Tributaria, Coordinación de Gestión de Riesgos.  </t>
  </si>
  <si>
    <t>20 Aud Vig  2011 Reg Imptos Bta y Grandes
AEF - Seguimiento PM 2014</t>
  </si>
  <si>
    <r>
      <t xml:space="preserve">Proceso de Contingencia: En la Seccional de Grandes Contribuyentes, se encontró que </t>
    </r>
    <r>
      <rPr>
        <u/>
        <sz val="12"/>
        <rFont val="Arial"/>
        <family val="2"/>
      </rPr>
      <t xml:space="preserve">no se encuentran debidamente registrados en el aplicativo GESTOR 938 actos de fiscalización y </t>
    </r>
    <r>
      <rPr>
        <sz val="12"/>
        <rFont val="Arial"/>
        <family val="2"/>
      </rPr>
      <t xml:space="preserve">liquidación para las vigencias comprendidas entre el 2009,2010 y 2011. Adicionalmente, </t>
    </r>
    <r>
      <rPr>
        <u/>
        <sz val="12"/>
        <rFont val="Arial"/>
        <family val="2"/>
      </rPr>
      <t>se presenta incertidumbre acerca del total de actos generados por contingencia en la Seccional Bogotá</t>
    </r>
    <r>
      <rPr>
        <sz val="12"/>
        <rFont val="Arial"/>
        <family val="2"/>
      </rPr>
      <t xml:space="preserve">, toda vez que realizadas las verificaciones en el sistema gestor de las contingencias relacionadas en libro radicador suministrado a la comisión, se estableció que </t>
    </r>
    <r>
      <rPr>
        <u/>
        <sz val="12"/>
        <rFont val="Arial"/>
        <family val="2"/>
      </rPr>
      <t>de la muestra seleccionada un 80% no figuran en el sistema</t>
    </r>
    <r>
      <rPr>
        <sz val="12"/>
        <rFont val="Arial"/>
        <family val="2"/>
      </rPr>
      <t xml:space="preserve">. Aunado a lo anterior, en la Dirección Seccional Bogotá </t>
    </r>
    <r>
      <rPr>
        <u/>
        <sz val="12"/>
        <rFont val="Arial"/>
        <family val="2"/>
      </rPr>
      <t>el libro radicador que se lleva para el registro de las contingencias, presenta espacios en blanco relacionados con las fechas, números de expedientes, tachones y enmendaduras</t>
    </r>
    <r>
      <rPr>
        <sz val="12"/>
        <rFont val="Arial"/>
        <family val="2"/>
      </rPr>
      <t>, que no generan confianza acerca del registro de esta información.</t>
    </r>
  </si>
  <si>
    <t xml:space="preserve">3. Registrar en  el sistema gestor de las Seccionales, las actuaciones de fiscalización y liquidación proferidas con numeración de contingencia </t>
  </si>
  <si>
    <t xml:space="preserve">Adelantar las actividades de clasificación, recopilación y registro en el sistema gestor de las actuaciones pendientes, conforme con los archivos electrónicos y la información propia de las Seccionales </t>
  </si>
  <si>
    <t xml:space="preserve">Número de actuaciones registradas en el sistema gestor de acuerdo a cronograma/ número de actuaciones pendientes de registro conforme con archivos electrónicos e información propia - número de casos reportados a la subdirección de fiscalización tributaria*100 </t>
  </si>
  <si>
    <t>NC-PFL Direcciones Seccionales, Divisiones de Gestión de Fiscalización y Liquidación y sus Grupos de trabajo</t>
  </si>
  <si>
    <t>1 Aud Vig  2010 -2013Ciencia y Tecnologia CT&amp;I</t>
  </si>
  <si>
    <t xml:space="preserve">Hallazgo 1. Fiscalización y seguimiento al uso de los beneficios tributarios para proyectos de inversión en ciencia Tecnologia e innovació CT&amp;I Frente a los informes que anualmente remite el Consejo Nacional de Beneficios Tributarios – CNBT,  relacionados con los programas, proyectos e inversiones para ciencias y tecnología autorizados en el año inmediatamente anterior (Art. 9 del Decreto No. 2076 de 1992) y  con base en la información solicitada a la DIAN y las pruebas efectuadas por el equipo auditor, se evidenció que no se realiza seguimiento al uso de los beneficios tributarios, en  CT&amp;I.
</t>
  </si>
  <si>
    <t xml:space="preserve"> El plan de choque contra la evasión aprobado por el Ministro de Hacienda y Crédito Público para cada año prioriza y da los lineamientos sobre las acciones de fiscalización a ejecutar. Del análisis económico fiscal soporte de cada plan, se ha dado prioridad a aquellos sectores proclives a la evasión o al contrabando.
</t>
  </si>
  <si>
    <t>Elaborar instructivo bajo el sistema de gestión de calidad, el  cual  se incorporará al procedimiento  de fiscalización y liquidación.</t>
  </si>
  <si>
    <t>Elaborar el instructivo  con los lineamientos relacionados  con los beneficios tributarios por CT&amp;I,  respecto a los documentos a verificar por este beneficio.</t>
  </si>
  <si>
    <t>Instructivo con los lineamientos CT&amp;I</t>
  </si>
  <si>
    <t>NC-PFL
 Director de Gestión de Fiscalización
Subdirector de Gestión de Fiscalización Tributaria</t>
  </si>
  <si>
    <t>Una vez recibida la información remitida por Colciencias se identificaran los contrribuyentes  beneficiarios  del beneficio tribiutario en materia de CT&amp;I, por Dirección Seccional y se les remitirá el respectivo listado,  para que den aplicación a los lineamientos relacionados con  este beneficio tributario. Y se reporte a la SGFT si se presentaron inconsistencia.</t>
  </si>
  <si>
    <t>Elaborar Memorando que remite el listado de beneficiarios del incentivo tributario por Dirección Seccional.</t>
  </si>
  <si>
    <t>NC-PFL
Subdirector de Gestión de Fiscalización Tributaria</t>
  </si>
  <si>
    <t xml:space="preserve">La Dirección Seccional reportará anualmente a la Subdirección de Gestión de Fiscalización Tributaria  el resultado de las verificaciones efectuadas  y las acciones adelantadas de acuerdo con su competencia por los auditores a cada uno de los contribuyentes seleccionados  que han sido beneficiarios  del incentivo  tributario en CT&amp;I. </t>
  </si>
  <si>
    <t>Consolidar la información reportada  con una periodicidad anual.</t>
  </si>
  <si>
    <t>Información consolidada del reporte de  la Gestión de las Direcciones Seccionales por CT&amp;I.</t>
  </si>
  <si>
    <t xml:space="preserve">NC-PFL
Subdirector de Gestión de Fiscalización Tributaria
Direcciones Seccionales
 </t>
  </si>
  <si>
    <t>2 Aud Vig  2010 -2013Ciencia y Tecnologia CT&amp;I</t>
  </si>
  <si>
    <t xml:space="preserve">Hallazgo 2. Monto Total utilizado por concepto de Uso de los beneficios tributarios para proyectos de inversión en Ciencia Tecnologia e innovación- CT&amp;I  Se desconoce el monto total de la utilización de los beneficios tributarios, por concepto de uso de los beneficios tributarios para proyectos de inversión en ciencia, tecnología e innovación –CT&amp;I  (D) ,  periodo objeto de evaluación (2010- 2013), según  lo informado por la entidad y las pruebas adelantadas por parte del equipo auditor, por cuanto la DIAN no cuantifica los valores aplicados por los contribuyentes en los conceptos correspondientes a CT&amp;I.
</t>
  </si>
  <si>
    <t>La Subdirección de Gestión de Fiscalización Tributaria, no le  remite la información de los beneficiarios  en CT&amp;I, recibida de CNBT,  a la Coordinación de Estudios Económicos de la Subdirección de Gestión de Análisis Operacional, para su cuantificación.</t>
  </si>
  <si>
    <t>La Subdirección de Gestión de Fiscalización Tributaria,  remitirá a la Subdirección de Gestión de Análisis Operacional,  a más tardar al mes siguiente de su recibo, la información correspondiente a los beneficios tributarios por CT&amp;I, para que se incluya en el marco fiscal de mediano plazo y en el documento gasto tributario de la vigencia correspondiente.</t>
  </si>
  <si>
    <t>Remitir con oficio la información de los contribuyentes beneficiarios en CT&amp;I, que remita el CNBT</t>
  </si>
  <si>
    <t>Un oficio  cada vez que llegue la información. Atendiendo el siguiente indicador: Número de oficios remitidos por el CNBT Vs Número de oficios remitidos por la Subdirección de Gestión de Fiscalización Tributaria</t>
  </si>
  <si>
    <t>La Subdirección de e Análisis Operacional-Coordinación de Estudios Económicos ,  incluirá en el documento marco fiscal  de mediano plazo y en el documento gasto tributario de la  vigencia correspondiente, la información correspondiente a los beneficios tributarios por CT&amp;I.</t>
  </si>
  <si>
    <t>Incluir la información de los contribuyentes  beneficiarios en CT&amp;I, que remita la SGFT.</t>
  </si>
  <si>
    <t>Documento Marco Fiscal de Mediano plazo y Documento Gasto Tributario con la información correspondiente.</t>
  </si>
  <si>
    <t>NC-PFL
Subdirector de Gestión de Análisis Operacional-Coordinación de Estudios Económicos</t>
  </si>
  <si>
    <t xml:space="preserve">Realizar jornada de capacitación a los funcionarios de las Divisiones de Fiscalización, en las direcciones seccionales de Impuestos de Bogotá, Medellín, Barranquilla  e Impuestos y Aduanas de Cúcuta,  sobre normas generales de archivo y conformación de expedientes y lineamientos vigentes  impartidos por la Dian sobre Gestión Administrativa Documental </t>
  </si>
  <si>
    <t>Capacitación de acuerdo con el cronograma  A LAS Direcciones Seccionales mencionadas en la acción de mejoramiento.</t>
  </si>
  <si>
    <t xml:space="preserve">Listado de asistencia por seccional </t>
  </si>
  <si>
    <t>NC-PFL
 SGR Físicos/Coordinación de Comunicaciones Oficiales y Control de Registros.</t>
  </si>
  <si>
    <t>Retroalimentar a los funcionarios de la División de Gestión de Fiscalización acerca de la normatividad del proceso de Gestión Documental sobre conformación y conservación de los expedientes.</t>
  </si>
  <si>
    <t>1. Realizar nicho al 100% de funcionarios divulgando los hallazgos establecidos por la Contraloría.                                                                                                                 2. Realizar nicho de capacitación al 100% de los funcionarios acerca de las normas que regulan el proceso de gestión documental y conformación de los expedientes.</t>
  </si>
  <si>
    <t>Nichos de comunicación. Formato 1674 de asistencia al evento</t>
  </si>
  <si>
    <t xml:space="preserve">NC-PFL
Jefe División y de Grupo Interno de Trabajo de la División de Gestión de  Fiscalización de la Dirección Seccional de Impuestos de Medellín y de la Dirección Seccional de Impuestos y Aduanas de Cúcuta.
</t>
  </si>
  <si>
    <t>Realizar revisión trimestral  a un   5% de los expedientes en curso, sobre la aplicación de las normas de gestión documental, con énfasis en la descripción del hallazgo en el informe de auditoria de la C.G.R.  de agosto de 2015.Dejando  plasmado en el informe respectivo de manera clara y precisa cual es el 100% del cual se toma ese 5%</t>
  </si>
  <si>
    <t>Se revisaran los expedientes  en su conformación y  completitud de información .</t>
  </si>
  <si>
    <t>NC-PFL
Jefe División y de Grupo Interno de Trabajo de la División de Gestión de  Fiscalización de la Dirección Seccional de Impuestos de Medellín y de la Dirección Seccional de Impuestos y Aduanas de Cúcuta.</t>
  </si>
  <si>
    <t>Realizar actividades de control interno semestral a los expedientes recibidos para el archivo central por el Grupo Interno de Documentación</t>
  </si>
  <si>
    <t>Se realizará  control interno semestral a los expedientes recibidos para el archivo central por el Grupo Interno de Documentación</t>
  </si>
  <si>
    <t>NC-PFL
Jefe Grupo Interno de Trabajo de Documentación. Dirección Seccional de Impuestos de Medellín</t>
  </si>
  <si>
    <t>Revisar que en los 13 expedientes del hallazgo se dé cumplimiento a las normas de archivo.</t>
  </si>
  <si>
    <t xml:space="preserve">Revisar que en los 13 expedientes del hallazgo la hoja de ruta y la foliación se encuentren debidamente diligenciados.  </t>
  </si>
  <si>
    <t>13 actas de revisión</t>
  </si>
  <si>
    <t xml:space="preserve">NC-PFL
Dirección Seccional de Impuestos de Bogotá -  División de Gestión de  Liquidación  - División de Gestión de Fiscalización para Personas Jurídicas - División de Gestión de Fiscalización para Personas Naturales </t>
  </si>
  <si>
    <t>Verificar que en el alistamiento de expedientes para envío al Archivo Central se de cumplimiento al procedimiento PR-FI-0166 - Transferencia Primaria Archivo de
Gestión</t>
  </si>
  <si>
    <t>Verificar trimestral y aleatoriamente que los expedientes que se están alistando para el envío al archivo central cumplan con:  1. carpetas en buen estado, 2. debidamente marcados, 3. Hoja de ruta completa, 4. foliación completa. (el envío se realiza una vez al año)</t>
  </si>
  <si>
    <t>Informe de revisión</t>
  </si>
  <si>
    <t>PROCESO GESTION JURIDICA</t>
  </si>
  <si>
    <t>6 Aud Funcion pagadora vig  2013</t>
  </si>
  <si>
    <t xml:space="preserve">12 01 003 </t>
  </si>
  <si>
    <t xml:space="preserve"> Hallazgo No. 6 Cumplimiento fallos judiciales
Revisados los procesos judiciales Nos. 2006-00149, 2007-00168, 2009-00081, 2003-01402, 2007-00230, 2010-00113, 2008-00231, 2009-00091, 2009- 00182, 2009-00198, 2011-00260, 2010-00216, 2010-00258, 2010-00257 no se cumplieron los términos previstos normativamente por deficiencias en el tramite interno para el respectivo acatamiento de orden judicial o cumplimiento de acuerdo conciliatorio, situación que demuestra debilidades en el cumplimiento del principio de celeridad, la ineficacia de los apoderados en el ejercicio de sus funciones y el retardo en el despacho de las labores encomendadas a los mismos.
</t>
  </si>
  <si>
    <t xml:space="preserve"> Deficiencias en el tramite interno para el respectivo acatamiento de orden judicial o cumplimiento de acuerdo conciliatorio</t>
  </si>
  <si>
    <t>La Coordinación de Secretaria implementará un cuadro de control con alertas sobre el cumplimiento de fallos</t>
  </si>
  <si>
    <t xml:space="preserve">Remitir a los abogados las alertas respectivas. </t>
  </si>
  <si>
    <t xml:space="preserve">Cuadro de control  y soporte de alertas. </t>
  </si>
  <si>
    <t>NC-PJ 
Subdirección de Gestión de Representación Externa</t>
  </si>
  <si>
    <t>7 Aud Funcion pagadora vig  2013</t>
  </si>
  <si>
    <t xml:space="preserve">Hallazgo 7 Cumplimiento de términos tramite conciliatorio
Evaluadas las conciliaciones judiciales con números internos de identificación 2736, 1744, 2734 y 2472 se evidenció que no se cumplió con los términos previstos por la norma para su tramite por deficiencias en el seguimiento efectuado por parte de los apoderados encargados de cada proceso, situación que demuestra debilidades en el cumplimiento del principio de celeridad de la administración publica, la ineficacia de los apoderados en el ejercicio de sus funciones y el retardo en el despacho de las labores encomendadas a los mismos.
</t>
  </si>
  <si>
    <t>Deficiencias en el seguimiento efectuado por parte de los apoderados encargados de cada proceso</t>
  </si>
  <si>
    <t xml:space="preserve">Realizar una capacitación a los abogados encargados de las conciliaciones, para efectos de cumplir con los términos que establece la reforma tributaria del 2014, respecto a conciliación. </t>
  </si>
  <si>
    <t>Capacitar a los abogados respecto a la aplicación de los artículos 55 y 56 de la ley  1739 de 2014.</t>
  </si>
  <si>
    <t xml:space="preserve">Capacitación con acta de registro de asistentes. </t>
  </si>
  <si>
    <t>Realizar seguimiento al cumplimiento de los términos de las solicitudes de conciliación.</t>
  </si>
  <si>
    <t xml:space="preserve">Registro bimestral del seguimiento realizado sobre el cumplimiento de  términos de 10 solicitudes de conciliación. </t>
  </si>
  <si>
    <t xml:space="preserve">Realizar dos jornadas de capacitación a los abogados que manejan  procesos judiciales,  conciliaciones y contratos sobre sobre las normas generales de archivo.  </t>
  </si>
  <si>
    <t>NC-PJ  
Coordinación de Contratos / Coordinación de Comunicaciones Oficiales/ Subdirección de Gestión de Recursos Físicos.Subdirección de Gestión de Representación Externa</t>
  </si>
  <si>
    <t>Adelantar la revisión de la debida conformación documental de los expedientes y/o antecedentes en los procesos judiciales, conciliaciones y contratos y consignar los resultados de estos seguimientos en el Informe Trimestral de Autoevaluación y Seguimiento -ITA.</t>
  </si>
  <si>
    <t xml:space="preserve">Certificacion revisión contratos del hallazgo </t>
  </si>
  <si>
    <t>NC-PJ  
Coordinación de Contratos / Subdirección de Gestión de Recursos Físicos.</t>
  </si>
  <si>
    <t xml:space="preserve"> Informe Trimestral de Autoevaluación y Seguimiento -ITA.</t>
  </si>
  <si>
    <t xml:space="preserve"> Revisar las carpetas contentivas de  los procesos judiciales,  conciliaciones y contratos evidenciados en el hallazgo y proceder a su depuración, completitud de documentos  y foliación en orden cronológico  conforme  lo establecen las normas generales de archivo.
</t>
  </si>
  <si>
    <t>Carpetas revisadas relacionadas en el hallazgo.</t>
  </si>
  <si>
    <t>NC-PJ  
Coordinación de Contratos / Subdirección de Gestión de Recursos Físicos, Subdirección de Gestión de Representación Externa</t>
  </si>
  <si>
    <t xml:space="preserve">36 Aud Funcion Pagadora y Recaudadora Vig  2015
</t>
  </si>
  <si>
    <r>
      <t>Hallazgo No. 36  Provisión para Contingencia"</t>
    </r>
    <r>
      <rPr>
        <sz val="12"/>
        <rFont val="Arial"/>
        <family val="2"/>
      </rPr>
      <t xml:space="preserve">La Cuenta 2710 Pasivos Estimados por Provisión para Contingencias por $582,058 millones, presenta sobreestimación. Así:
Sobreestimación por  $175,870 millones que representa el 30% de la cuenta, en razón a que se provisionó en 100%  las demandas en contra de la DIAN con fallo a favor en primera instancia, cuando en el memorando No.00678 del 15 de diciembre de 2010 de la DIAN, no contempla esta provisión para los fallos a favor (...) (...) Se presenta sobreestimación or $737  millones, que corresponden a procesos que se encuentran terminados de acuerdo al formato F9 y otros en que se negaron las pretensiones  en el Concejo de Estado y aun así presentan provisión contable (...) </t>
    </r>
  </si>
  <si>
    <t>Falta de control en el proceso contable de Provisión y por  desconocimiento o falta de aplicación de la normativa interna relacionada con la Provisión de  Contingencias, conllevando a sobreestimar el grupo 3 de Patrimonio. 
Falta de análisis y evaluación por parte de la oficina Jurídica y Contable de los procesos judiciales conllevando a sobrestimar la cuenta 5314- Provisión para Contingencias en la misma cuantía.</t>
  </si>
  <si>
    <t>Revisar y actualizar las polìticas y fuentes de información  para realizar el reconocimiento contable  de las provisiones por los procesos judiciales, laudos arbitrales y conciliaciones extrajudiciales de la Entidad</t>
  </si>
  <si>
    <t>1, Revisar y actualizar   la nuevas políticas para realizar el reconocimiento contable de las provisiones en concordancia con el nuevo Marco Normativo del Régimen de Contabilidad Pública (NICSP)</t>
  </si>
  <si>
    <t>Documento de Políticas</t>
  </si>
  <si>
    <t xml:space="preserve">NC-DJ
Dirección de Gestión Jurídica,  Subdirección de Representación Externa,                                    Subdirección de Gestión de Recursos Financieros - Coordinación de Contabilidad General                                </t>
  </si>
  <si>
    <t xml:space="preserve">2, Especificar e implementar la herramienta para el reporte de la información de procesos judiciales, laudos arbitrales y conciliaciones extrajudiciales de le Entidad para el reconocimiento y revelaciòn  contable de las provisiones </t>
  </si>
  <si>
    <t>Herramienta</t>
  </si>
  <si>
    <t xml:space="preserve">NC-DJ
Dirección de Gestión Jurídica ,Subdirección de Representación Externa,                                    Subdirección de Gestión de Recursos Financieros - Coordinación de Contabilidad General                                </t>
  </si>
  <si>
    <t xml:space="preserve">Realizar el registro contable para el ajuste en los valores reflejados en las cuentas correspondientes de aquellos procesos que se encontraron terminados y/o negadas las pretensiones </t>
  </si>
  <si>
    <t>1, Solicitar a la Subdirección de Representación Externa, verificar la información reportada de aquellos procesos objeto del hallazgo que se encontraron terminados y/o negadas las pretensiones, a fin de reportar en el informe a contabilidad para realizar el ajuste contable</t>
  </si>
  <si>
    <t xml:space="preserve">Solicitud </t>
  </si>
  <si>
    <t xml:space="preserve">NC-DJ
Subdirección de Gestión de Recursos Financieros - Coordinación de Contabilidad General    </t>
  </si>
  <si>
    <t xml:space="preserve">2, Informe depurado de la información objeto del hallazgo de procesos que se encontraron terminados y/o negadas las pretensiones, a fin de reportar en el informe a contabilidad para realizar el ajuste contable </t>
  </si>
  <si>
    <t xml:space="preserve">NC-DJ
Dirección de Gestión Jurídica - Subdirección de Representación Externa      </t>
  </si>
  <si>
    <t>3, De acuerdo con la revisión de la información reportada por la Subdirección de Representación Externa, realizar los registros contables de ajuste del valor de las provisiones.</t>
  </si>
  <si>
    <t xml:space="preserve">Documentar en el SGCCI    lo requerido para el suministro de la información  para realizar el reconocimiento contable  de las provisiones por los procesos judiciales, laudos arbitrales y conciliaciones extrajudiciales de la Entidad  por parte de la Subdirección de Gestión de Representación Externa  a la Subdirección de Gestión de Recursos Financieros.  
</t>
  </si>
  <si>
    <t xml:space="preserve">1, Detallar los pasos y controles que permitan el suministro de la infomación de para realizar el reconocimiento contable  de las provisiones por los procesos judiciales, laudos arbitrales y conciliaciones extrajudiciales de la Entidad de manera completa (establecer requisitos), actualizada  y oportuna, por parte de la Subidrección de representación externa a la Coordinación de Contabilidad. </t>
  </si>
  <si>
    <t>NC-DJ
Subdirección de Gestión de Representación Externa
Subdirección de Gestión de Procesos y Competencias - Coordinación Organización y Gestión de Calidad
Subdirección de Gestión de  Recursos Financieros - Coordinación de Contabilidad General</t>
  </si>
  <si>
    <t>2, Revisar,  actualizar y/o levantar la documentación que proceda de conformidad con la actividad inicial, en lo que corresponda al  proceso de Gestión Jurídica</t>
  </si>
  <si>
    <t xml:space="preserve">NC-DJ
Subdirección de Gestión de Representación Externa
Subdirección de Gestión de Procesos y Competencias - Coordinación Organización y Gestión de Calidad
</t>
  </si>
  <si>
    <t>NC-DJ
Subdirección de Gestión de  Recursos Financieros - Coordinación de Contabilidad General
Subdirección de Gestión de Procesos y Competencias - Coordinación Organización y Gestión de Calidad</t>
  </si>
  <si>
    <t>NC-DJ
Subdirección de Gestión de Procesos y Competencias - Coordinación Organización y Gestión de Calidad</t>
  </si>
  <si>
    <t>NC-DJ
Subdirección de Gestión de Recursos Físicos 
Subdirección de Gestión de  Recursos Financieros - Coordinación de Contabilidad General</t>
  </si>
  <si>
    <t>NC-DJ
Subdirección de Gestión de Representación externa
Subdirección de Gestión de  Recursos Financieros - Coordinación de Contabilidad General</t>
  </si>
  <si>
    <t>Hallazgo No. 9 Mapas de Riesgo: la DIAN no cuenta con mapas de riesgo ajustados a la realidad de los diferentes procesos misionales y de soporte que en la actualidad se generan en la institución, por cuanto los riesgos identificados son iguales para todos los procesos.</t>
  </si>
  <si>
    <r>
      <rPr>
        <b/>
        <u/>
        <sz val="14"/>
        <rFont val="Arial"/>
        <family val="2"/>
      </rPr>
      <t xml:space="preserve"> Actividad 2: </t>
    </r>
    <r>
      <rPr>
        <sz val="14"/>
        <rFont val="Arial"/>
        <family val="2"/>
      </rPr>
      <t>Culminar el levantamiento de los Mapas de Riesgos aplicando la metodología establecida por la Dian, en desarrollo de estrategia de capacitación, apoyo metodológico y aprobación,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t>
    </r>
  </si>
  <si>
    <r>
      <t xml:space="preserve">Matriz de Riesgo que se  levantadas para los </t>
    </r>
    <r>
      <rPr>
        <sz val="14"/>
        <color indexed="8"/>
        <rFont val="Arial"/>
        <family val="2"/>
      </rPr>
      <t xml:space="preserve">procesos                            1, Administración de Cartera.                             2, Recaudacion subproceso de Devoluciones y/o Compensaciones,                    3. Asistencia al Cliente,                     4, Gestión Jurídica,             </t>
    </r>
    <r>
      <rPr>
        <u/>
        <sz val="14"/>
        <color indexed="8"/>
        <rFont val="Arial"/>
        <family val="2"/>
      </rPr>
      <t xml:space="preserve">   5, Inteligencia Corporativa</t>
    </r>
    <r>
      <rPr>
        <sz val="14"/>
        <rFont val="Arial"/>
        <family val="2"/>
      </rPr>
      <t xml:space="preserve"> ( Subproceso Nivel 1 Análisis de Operaciones y Gestión del Riesgo Soluciones                            </t>
    </r>
    <r>
      <rPr>
        <u/>
        <sz val="14"/>
        <rFont val="Arial"/>
        <family val="2"/>
      </rPr>
      <t xml:space="preserve">6, Inteligencia Corporativa </t>
    </r>
    <r>
      <rPr>
        <sz val="14"/>
        <rFont val="Arial"/>
        <family val="2"/>
      </rPr>
      <t>Subproceso Nivel 1  Comunicaciones.                 7</t>
    </r>
    <r>
      <rPr>
        <u/>
        <sz val="14"/>
        <color indexed="8"/>
        <rFont val="Arial"/>
        <family val="2"/>
      </rPr>
      <t>, Recursos Fisicos Subproces</t>
    </r>
    <r>
      <rPr>
        <sz val="14"/>
        <color indexed="8"/>
        <rFont val="Arial"/>
        <family val="2"/>
      </rPr>
      <t>o Nivel 1 Adquisición de Bienes muebles,</t>
    </r>
  </si>
  <si>
    <t>NC-PIC Dirección de Gestión Organizacional, Subdirección de Gestión de Análisis Operacional y
Coordinación de Administración y Perfilamiento de Riesgos y Responsables de los procesos (Director, Jefe de Oficina, Subdirector)
REFORMULADO
30/04/2016
30/09/2016</t>
  </si>
  <si>
    <r>
      <rPr>
        <b/>
        <u/>
        <sz val="14"/>
        <rFont val="Arial"/>
        <family val="2"/>
      </rPr>
      <t>Actividad 3:</t>
    </r>
    <r>
      <rPr>
        <sz val="14"/>
        <rFont val="Arial"/>
        <family val="2"/>
      </rPr>
      <t xml:space="preserve"> Culminar el levantamiento de los Mapas de Riesgos aplicando la metodología establecida por la Dian, en desarrollo de estrategia de capacitación, apoyo metodológico y aprobación, para los procesos:                                1, Gestión Masiva,               2, Recursos Físicos,            3, Gestión Humana,              4, Operación Aduanera ,  5, Comercialización                 6,  Recursos Financieros   7, Inteligencia Corporativa (Subproceso Nivel 1  Defensoría de los Derechos
del Contribuyente y del Usuario Aduanero               8, Inteligencia CorporativaSubproceso Nivel 1 Gestión de la Planeación 
Institucional.</t>
    </r>
  </si>
  <si>
    <t>Matriz de Riesgo que se levantaran para el año 2017  para los procesos:              1, Gestión Masiva,               2, Recursos Físicos,            3, Gestión Humana,              4, Operación Aduanera ,  5, Comercialización                 6,  Recursos Financieros   7, Inteligencia Corporativa (Subproceso Nivel 1  Defensoría de los Derechos
del Contribuyente y del Usuario Aduanero             8, Inteligencia CorporativaSubproceso Nivel 1 Gestión de la Planeación 
Institucional</t>
  </si>
  <si>
    <t>NC-PIC Dirección de Gestión Organizacional, Subdirección de Gestión de Análisis Operacional y
Coordinación de Administración y Perfilamiento de Riesgos y Responsables de los procesos (Director, Jefe de Oficina, Subdirector)
REFORMULADO
30/04/2016
30/09/2016</t>
  </si>
  <si>
    <t>13.  Aud Regular Vig 2011 Primer Semestre 2012 Proceso Importacion de Mcias
AEF - Seguimiento PM 2014</t>
  </si>
  <si>
    <t xml:space="preserve">Hallazgo No. 13 Perfilamiento del Riesgo 
En el proceso de operación aduanera, subprocesos de ingreso de mercancías al territorio aduanero, tránsito aduaneros y soporte al comercio exterior, en el desarrollo de los procedimientos de reconocimiento de carga, de mercancías de tráfico postal, reconocimiento y/o inspección de la operación aduanera, inspección aduanera y control viajeros, se evidenció que para el perfilamiento del riesgo de la carga y/o viajeros, no existen criterios técnicos ni normativos, que permitan una selectividad objetiva; actualmente el perfilamiento se realiza con criterios subjetivos y basado en factores generales tales como: país de origen y procedencia de la carga; personas naturales y jurídicas recién creadas; tipo de mercancía; carga con ingreso a depósito; RUT del importador, mercancía presuntamente mal clasificada; comercializadora internacional; descripción de la mercancía, productos sensibles; los cuales a su vez quedan a criterio de cada Dirección Seccional y no corresponde a políticas institucionales.
Adicionalmente, la autorización de levante de la mercancía se realiza a través del sistema informático aduanero, basado en técnicas de análisis de riesgo o aleatoriamente; no obstante, se presentan deficiencias en la parametrización del mismo, entre otras por las siguientes razones : (i) una de las fuentes primarias corresponde a información registrada antes del 2008, la cual se encuentra en proceso de revisión por cuanto no se conocen sus antecedentes aunado a que está en lenguaje alfanumérico;(ii) personas que fueron migradas a SYGA y respecto de las cuales no se tiene conocimiento de las razones para su inclusión con perfil de riesgo; (iii) perfiles que tienen más de cinco (5) años y no han sido objeto de actualización; (iv) selección por muestreo sistemático, por saturación y/o sobrecarga de la capacidad operativa del sistema en determinadas ocasiones se suspende el perfilamiento, lo cual podría ser aprovechado por el importador; (v) Si de acuerdo con el RUT es Usuario Aduanero Permanente y/o Altamente Exportadores o tienen prorrogativas de UAP /ALTEX, el sistema genera levante automático. 
</t>
  </si>
  <si>
    <t>Las anteriores deficiencias se presentan por falta de monitoreo, revisión y control oportuno respecto a los criterios previstos para la selectividad en el sistema de perfilamiento de riesgo de las mercancías y en la demora en la toma de decisiones para establecer criterios técnicos y objetivos para el reconocimiento de carga, tráfico postal y control de viajeros,</t>
  </si>
  <si>
    <t xml:space="preserve">Definir los lineamientos que establezca criterios de riesgo y selectividad a nivel nacional </t>
  </si>
  <si>
    <t>3,1 Adelantar el plan de pruebas de usuario final de los desarrollo y ajustes efectuados al servicio de selectividad aduanera</t>
  </si>
  <si>
    <t>Plan de Pruebas de usuario final del servicio de selectividad aduanera culminado</t>
  </si>
  <si>
    <t>NC-PIC Subdirección de Gestión de Análisis Operacional Subdireccion de Gestion de Comercio Exterior Subdireccion de Gestion de Tecnologia y Telecomunicaciones</t>
  </si>
  <si>
    <t xml:space="preserve">3,2, Elaboración y aprobación del documento que contenga los lineamientos que establezca criterios de riesgo y selectividad a nivel nacional </t>
  </si>
  <si>
    <t xml:space="preserve">Documento que contenga los lineamientos para que establezca criterios de riesgo y selectividad a nivel nacional </t>
  </si>
  <si>
    <t xml:space="preserve">NC-PIC Subdirección de Gestión de Análisis Operacional </t>
  </si>
  <si>
    <t xml:space="preserve">3,3, Difusión a nivel nacional del documento que contenga los lineamientos que establezca criterios de riesgo y selectividad a nivel nacional </t>
  </si>
  <si>
    <t>TIP institucional publicado en DIANET con el documento aprobado</t>
  </si>
  <si>
    <t>11 Aud vig 2012 Función pagadora y vig 2013 contable</t>
  </si>
  <si>
    <t xml:space="preserve"> 11 03 002</t>
  </si>
  <si>
    <t xml:space="preserve">Hallazgo N° 11: Ejecución Proyectos Plan Nacional de Desarrollo
Deficiente ejecución presupuestal, por razones tales como:
• No se comprometieron las apropiaciones presupuestales aprobadas para la vigencia auditada.
• Expiración de las autorizaciones de gasto aprobadas sin haber sido ejecutadas, habiéndose en consecuencia perdido para la siguiente vigencia.
• Inadecuada planeación de las actividades relacionadas con la ejecución de los proyectos.
Estas situaciones se evidenciaron en los proyectos:
- El proyecto C-520-1000-3-0-1-14 Adecuación y Dotación del Centro de Cómputo.
- C-520-1000-3-0-2-29: Telefonía IP
- C-520-1000-3-0-7-71: Sistemas que Permitan el Uso Corporativo de Video-Conferencia y Mensajería 
</t>
  </si>
  <si>
    <t xml:space="preserve">• Deficiencias en la planeación.
• Debilidades en los estudios de viabilidad técnica y financiera para la programación de la inversión.
</t>
  </si>
  <si>
    <t>Implementar las fases de valoracion monitoreo de los riesgos para las diferentes etapas de los proyectos de inversión conforme a la metodología adoptada por la entidad</t>
  </si>
  <si>
    <t>Actividad 1: Elaborar el mapa de riesgos de los proyectos de inversión</t>
  </si>
  <si>
    <t xml:space="preserve">Mapa de Riesgos </t>
  </si>
  <si>
    <t xml:space="preserve">NC-PIC Subdireccion de gestion de análisis operacional, Coordinacion de Administración y Perfilamiento de Riesgos  NC-PIC
Formuladores responsables de los proyectos de inversión </t>
  </si>
  <si>
    <r>
      <rPr>
        <b/>
        <sz val="12"/>
        <rFont val="Arial"/>
        <family val="2"/>
      </rPr>
      <t>Actividad 2</t>
    </r>
    <r>
      <rPr>
        <sz val="12"/>
        <rFont val="Arial"/>
        <family val="2"/>
      </rPr>
      <t>: Socializar el mapa de riesgos a los formuladores de los proyectos de inversión</t>
    </r>
  </si>
  <si>
    <t>Lista de Asistencia</t>
  </si>
  <si>
    <t>NC-PIC
Subdireccion de Gestion de Análisis Operacional, Coordinacion de Administración y Perfilamiento de Riesgos</t>
  </si>
  <si>
    <r>
      <rPr>
        <b/>
        <sz val="14"/>
        <color indexed="8"/>
        <rFont val="Arial"/>
        <family val="2"/>
      </rPr>
      <t>Actividad 3:</t>
    </r>
    <r>
      <rPr>
        <sz val="14"/>
        <color indexed="8"/>
        <rFont val="Arial"/>
        <family val="2"/>
      </rPr>
      <t xml:space="preserve"> Realizar reuniones trimestrales de seguimiento a los proyectos de inversión conjuntamente con la Subdirección de Gestión de Recursos Financieros, con la participación de los Formuladores-Responsables de los proyectos de inversión</t>
    </r>
  </si>
  <si>
    <t xml:space="preserve">Ayuda Memoria Reuniones trimestrales de Seguimiento a los proyectos de inversión (Septiembre y Diciembre de 2016)  </t>
  </si>
  <si>
    <t>Dirección de Gestión Organizacional- Subdirección de Gestión de Análisis Operacional, Dirección de Gestión de Administración Económica-Subdirección de Gestión de Recursos Financieros
REFORMULADO
30/09/2016</t>
  </si>
  <si>
    <r>
      <rPr>
        <b/>
        <sz val="14"/>
        <color indexed="8"/>
        <rFont val="Arial"/>
        <family val="2"/>
      </rPr>
      <t>Actividad 4:</t>
    </r>
    <r>
      <rPr>
        <sz val="14"/>
        <color indexed="8"/>
        <rFont val="Arial"/>
        <family val="2"/>
      </rPr>
      <t xml:space="preserve"> Presentar al Comité Institucional de Desarrollo Administrativo los compromisos y las alertas resultado de las reuniones de seguimiento a los proyectos de inversión.</t>
    </r>
  </si>
  <si>
    <t xml:space="preserve">Acta Comité Institucional de Desarrollo Administrativo (Diciembre de 2016)
El Acta del Comité deberá consignar todas las decisiones y/o medidas adoptadas referentes al seguimiento y control de la ejecución de los proyectos de inversión. Así mismo, deberá incluir las observaciones y recomendaciones resultantes del comité.
</t>
  </si>
  <si>
    <t>Dirección de Gestión Organizacional- Subdirección de Gestión de Análisis Operacional, Dirección de Gestión de Administración Económica
REFORMULADO
30/09/2016</t>
  </si>
  <si>
    <t>34 Aud Vig  2012-2013 Función Recaudadora</t>
  </si>
  <si>
    <t xml:space="preserve">22 02 002 </t>
  </si>
  <si>
    <t xml:space="preserve"> Hallazgo No. 34 Documentación y aprobación de Plan de Continuidad del   Negocio, Plan de Contingencia y Plan Estratégico de Tecnologías de Información y Comunicaciones (PETIC).   
En la solicitud a la entidad mediante comunicaciones No.DIAN FR-002 de fecha 6 de febrero de 2014, reiterada con la solicitud No.DIAN FR-010 del 21 de febrero de 2014, la Entidad es sus respuestas mediante comunicaciones 047 del 19 de febrero de 2014 y 052 de 25 de febrero de 2014,  En lo relacionado con el Plan de Contingencia, Plan Estratégico de Tecnologías de Información y las Comunicaciones (PETIC) y El Plan de Continuidad del Negocio no aporta los documentos adoptados por la entidad ni el acto administrativo mediante el cual se aprobó. 
Al no contar la Dian con estos planes y políticas relacionados con las tecnologías de información y comunicaciones se presenta el riesgo de no tener claro que acciones se debe ejecutar en casos como:
La ocurrencia de contingencias en materia de tecnologías no se tienen documentadas  Institucionalmente ni se establece mediante una norma o resolución donde se debe describir, las acciones, actores y procedimientos que se deben seguir de acuerdo con una metodología establecida y aprobada de cada uno de los procesos que efectúa el área.
En lo relacionado con el Plan Estratégico de Tecnologías de información y Comunicaciones (PETIC) no se tiene documento  Institucional que  adopte una norma o resolución la cual se convertirá en la carta de navegación en la parte tecnológica de la entidad, la cual debe soportar la visión, misión y estrategias que el negocio tiene en un horizonte de tiempo definido, debe servir de herramienta para para acompañar a la alta dirección en la programación de inversiones en iniciativas de TI por cada paso estratégico realizado en el negocio, conocer el impacto de las iniciativas de tecnología en el negocio, tener una idea clara del beneficio tangible e intangible a obtener y una aproximación de los costos y plazos para cada iniciativa
En lo Concerniente al Plan de Continuidad del Negocio: no se tiene un documento  Institucional que se adopte mediante una norma o resolución la cual involucre a toda la organización y en lo relacionado con tecnologías describa las acciones a seguir en caso de desastres naturales u otro evento que pueda amenazar la continuidad del negocio.
</t>
  </si>
  <si>
    <t xml:space="preserve"> Relacionado con el Plan Estratégico de Tecnologías de información y Comunicaciones (PETIC) no se tiene documento  Institucional que  adopte una norma o resolución.
Plan de Continuidad del Negocio no se tiene un documento  Institucional que se adopte mediante una norma o resolución
</t>
  </si>
  <si>
    <t>Realizar actividades tendientes a elaborar el Plan de Continuidad del Negocio,  en el Marco de la Circular N° 050 de 2015.</t>
  </si>
  <si>
    <r>
      <rPr>
        <b/>
        <sz val="12"/>
        <rFont val="Arial"/>
        <family val="2"/>
      </rPr>
      <t xml:space="preserve">ETAPA I: </t>
    </r>
    <r>
      <rPr>
        <sz val="12"/>
        <rFont val="Arial"/>
        <family val="2"/>
      </rPr>
      <t>Elaborar el Análisis de Impacto del Negocio - BIA (atividades críticias, Procesos y Procedimientos, recursos, nivel de impacto, tiempo objetivio de recuperación - RTO y el punto de recuperación objetivo - RPO)</t>
    </r>
  </si>
  <si>
    <t>Documento del Análisis de Impacto del Negocio - BIA</t>
  </si>
  <si>
    <t>NC - PIC 
 Dirección de Gestión Organizacional/ 
REFORMULADO
30/04/2016</t>
  </si>
  <si>
    <r>
      <rPr>
        <b/>
        <sz val="12"/>
        <rFont val="Arial"/>
        <family val="2"/>
      </rPr>
      <t>ETAPA II:</t>
    </r>
    <r>
      <rPr>
        <sz val="12"/>
        <rFont val="Arial"/>
        <family val="2"/>
      </rPr>
      <t xml:space="preserve"> Definir Estrategias para las Actividades Críticas (selección de estrategias, procedimientos de activación de respuesta  y la definición de Roles y Responsabildiades). </t>
    </r>
  </si>
  <si>
    <t>Informe de Estrategias para las Actividades Críticas</t>
  </si>
  <si>
    <r>
      <rPr>
        <b/>
        <sz val="12"/>
        <rFont val="Arial"/>
        <family val="2"/>
      </rPr>
      <t>ETAPA III</t>
    </r>
    <r>
      <rPr>
        <sz val="12"/>
        <rFont val="Arial"/>
        <family val="2"/>
      </rPr>
      <t>: Consolidar el Plan de Continuidad del Negocio (divulgación y capacitación)</t>
    </r>
  </si>
  <si>
    <t xml:space="preserve">Documento del Plan de Continuidad de Negocio,  formalizado y publicado. </t>
  </si>
  <si>
    <t>NC - PIC 
Dirección de Gestión Organizacional/ Subdirección de Gestión de Tecnologia y Telecomunicaciones/
Coordinación de Proyectos/ 
REFORMULADO
30/04/2016</t>
  </si>
  <si>
    <t>NC - PIC 
Dirección de Gestión Organizacional/ Subdirección de Gestión de Tecnologia y Telecomunicaciones/ 
Coordinación de Infrestructura Tecnológica
REFORMULADO
30/04/2016</t>
  </si>
  <si>
    <t>Informe resultado de las pruebas realizadas</t>
  </si>
  <si>
    <t>NC - PIC 
Dirección de Gestión Organizacional/ Subdirección de Gestión de Tecnologia y Telecomunicaciones/
Coordinacion de Infraestructura Tecnologica/
REFORMULADO
30/04/2016</t>
  </si>
  <si>
    <t>40 Aud Vig  2012-2013 Función Recaudadora</t>
  </si>
  <si>
    <t xml:space="preserve">Hallazgo 40. Cumplimineto objetivos tacticos. Comparados el nivel de cumplimiento de los objetivos tácticos, presentados en el informe de gestión con corte a 31 de diciembre de 2013; con los mostrados en la Evaluación del Plan Táctico a la misma fecha, se evidencia que en algunos de los objetivos se presentan diferencias en los resultados obtenidos en su evaluación, como se observa en el Compromiso Misional 3 Asegurar y facilitar las operaciones de comercio exterior, cuyos niveles de cumplimiento son del 101 y 36 por ciento, dependiendo de la fuente de  información que se tome. Igual situación se encuentra en los compromisos: CM5, CM6 y CM7.
Con la Integración del Modelo de Gestión y la Estrategia Institucional – IM3 y IM4, se reconoce similar comportamiento y de igual forma para Talento Humano- TH y para Recursos –RE1, RE2 y para RE3, ésta actividad no se programó en el período, y muestra una ejecución del 200%.
Igual actuación se pone de manifiesto con respecto a los Procesos PR1 y PR2; así como también para OR4 y de manera semejante para la Modernización de la Gestión Administrativa –MGA2. 
</t>
  </si>
  <si>
    <t xml:space="preserve">Falta de control, evaluación y supervisión de las actividades programadas, por parte de las dependencias responsables, lo que conduce a que se puedan tomar decisiones inconvenientes por la imprecisión en la información proporcionada, e incide en el buen desempeño de la gestión administrativa, pues con esta actuación se incumple con los principios de la eficiencia y la eficacia.
Inconsistencias y falta de coherencia en los resultados; pues los indicadores que permiten medir la gestión de las áreas involucradas están mostrando debilidades.
Falta de coordinación en la consolidación de la información, es la que genera cifras que no están siendo ajustadas a la realidad de la gestión adelantada.
</t>
  </si>
  <si>
    <t xml:space="preserve">Realizar el informe final de la evaluación del plan táctico del siguiente periodo para este se tomara un único resultado de gestión promediando los indicadores de gestión y los indicadores de resultado que se obtiene de la evaluación final del plan táctico. </t>
  </si>
  <si>
    <t>La coordinación de Planeacion y Evaluación realizará el informe final de evaluación del Plan Táctico combinando los resultados de los indicadores de gestión y los indicadores de resultado. La fórmula del indicador es de la forma: " (G * 0,5) + (R * 0,5)", donde G es el valor Indicador de gestión y R, el de Resultado.</t>
  </si>
  <si>
    <t>Informe definitivo de gestion del Plan Tactico.</t>
  </si>
  <si>
    <t xml:space="preserve">
NC - PIC 
Dirección de Gestión Organizacional - Subdirección de Gestión de Análisis Operacional - Coordinación de Planeación y Evaluación</t>
  </si>
  <si>
    <t>41 Aud Vig  2012-2013 Función Recaudadora</t>
  </si>
  <si>
    <t xml:space="preserve"> 11 01 002 </t>
  </si>
  <si>
    <t xml:space="preserve">Hallazgo No. 41 Plan de acción- Direccionamiento estratégico
Se desconocen las causas por las cuales debieron ser reprogramadas el 39% de las actividades del Plan de Acción del Direccionamiento Estratégico 2013 y la razón por la cual no se cumplió con el 11% de éstas; e igualmente, se desconoce el impacto que el aplazamiento y la falta de cumplimiento en la realización de las actividades programadas produjeron tanto para la DIAN como para los beneficiarios de las respectivas actuaciones. 
…. Así mismo; la situación expuesta, permite inferir que no se están llevando a cabo las tareas programadas de acuerdo con las responsabilidades asignadas, en los tiempos establecidos, que permitan asegurar la consecución de los objetivos propuestos con dichas tareas.
Además se observa una inadecuada planeación, al no implementar las acciones que permitieran ajustar los planes de manera que se asegurara el logro de los objetivos propuestos a nivel estratégico y operativo, con el fin de cumplir la meta propuesta en el plazo establecido para la vigencia señalada.
</t>
  </si>
  <si>
    <t>Gestión administrativa no fue eficiente, situación que se refleja en los resultados críticos obtenidos en los procesos, tanto de control como de apoyo</t>
  </si>
  <si>
    <t>1. Ampliar el rango de estados de cumplimiento.</t>
  </si>
  <si>
    <t>Establecer estado "SUSPENDIDO" en el formato de seguimiento al Plan de Direccionamiento Estratégico a partir del segundo semestre del 2014, el cual se pondrá en conocimiento de los líderes y se realizará reporte de la información.</t>
  </si>
  <si>
    <t>Formato Ajustado con el estado "SUSPENDIDO" y puesto en ejecución.</t>
  </si>
  <si>
    <t>NC - PIC 
Dirección de Gestión Organizacional - Subdirección de Gestión de Análisis Operacional - Coordinación de Planeación y Evaluación</t>
  </si>
  <si>
    <t>2. Establecer un protocolo de Mesa de Trabajo para la Conformación, Ejecución y Seguimiento del Plan del Direccionamiento Estratégico DIAN 2014</t>
  </si>
  <si>
    <t>Establecer protocolo
Socializar protocolo
Ejecutar Protocolo</t>
  </si>
  <si>
    <t>Protocolo Adoptado</t>
  </si>
  <si>
    <t>1 Aud Funcion recaudadora Vig  2014</t>
  </si>
  <si>
    <t xml:space="preserve">Hallazgo 16. Procesos Inteligencia Corporativa
La DIAN adelantó durante la vigencia 2014 la actualización de sus procesos y procedimientos, revisado el mapa por procesos en la DIANNET, se procedió a analizar los siguientes  Procesos de Inteligencia Corporativa: 
Subproceso Nivel 1, Análisis de Operaciones y Gestiones del Riesgo.
Procedimientos: Planificación de la gestión de riesgos; Implementación de la gestión de riesgos; Procedimiento de monitoreo y mejoramiento de gestión de riesgos; producción y análisis de estadísticas; Convenios de intercambio de información sin contraprestación económica y Soluciones para el control de obligaciones tributarias, aduaneras y cambiarias e investigaciones económico tributarias.
Subproceso Nivel 1   Devoluciones y/o Compensaciones.
Procedimientos: Devolución y/o Compensación por saldos a favor de renta y ventas mediante el SIE devoluciones; Devolución y/o compensación por saldos a favor de renta y ventas –manual; Devolución y/o compensación para beneficiarios del IVA pagado; Compensación en sentencias y conciliaciones judiciales; Devolución y/o compensación de pagos en exceso y lo no debido; Devolución de 2 puntos del IVA por adquisiciones con tarjetas de crédito, débito o banca móvil y Comité de Evaluación y Control de pago de las devoluciones.
Subproceso Nivel 2   Contabilización del Recaudo. 
Procedimientos: Registro Contable de la cuenta Fondo Rotatorio de Devoluciones; Registro contable de la cuenta fondos en tránsito; Registro contable de rentas por cobrar; acreedores, anticipos y deudores; Registro contable bienes recibidos en dación de pago; Registro contable de TIDIS; Registro Contable de las cuentas reciprocas; Registro Contable de las Cuentas de ORDEN y  Cierre Contable, e  Informe contable que deben rendir las direcciones seccionales. 
Analizada la información contenida en los formatos PR-ICXXX y PRREXXX contentivos de los procedimientos y subproceso anteriormente mencionados se pudo determinar que:
En los numerales  9. Riesgos y controles, no se  han definido los riesgos, tampoco se ha descrito el riesgo característico, igualmente no se ha identificado el control y  sus actividades, y en otros se encuentra en construcción.
En  el numeral  12. Control de Cambios, se observa que están en su primera etapa, lo que indica que estos a la fecha del proceso auditor no han sido actualizados.
Por lo anterior la DIAN Recaudadora se puede ver expuesta a  eventos de riesgo, siendo necesario crear  continuamente los mecanismos efectivos de control que le permitan reducir su vulnerabilidad, con el objetivo de prevenir la ocurrencia o minimizar el impacto de los eventos que puedan afectar el logro de su misión, visión y objetivos. 
</t>
  </si>
  <si>
    <t xml:space="preserve">La presencia latente de múltiples riesgos en torno a la gestión de la DIAN Función Recaudadora, evidencian deficiencias en el control y manejo de estas contingencias, situación que va en contravía con el principio básico de responsabilidad social que exige que la administración tributaria cuente con un sistema  actualizado de riesgos que le permita hacer frente a nuevos y constantes eventos que puedan afectar el cumplimiento de su misión, visión y objetivos estratégicos. </t>
  </si>
  <si>
    <t xml:space="preserve">Actividad 1. 
Actualizar la plantilla de procedimiento que hace parte del  Instructivo IN-IC-0075_Estándares para la elaboración de documentos del Sistema de Gestión de Calidad, Control Interno y Gestión Ambiental, eliminando el ítem denominado "Riesgos y Controles", para ajustarla a los lineamientos de la Coordinación de Administración y Perfilamiento de Riesgos, que determina que los riesgos se documentarán por Proceso y no por procedimiento.
</t>
  </si>
  <si>
    <t>Elaborar la versión ajustada de la plantilla de procedimiento y publicar el Instructivo IN-IC-0075 con la plantilla actualizada en el Listado Maestro de Documentos.</t>
  </si>
  <si>
    <t>Instructivo  IN-IC-0075 con plantilla de procedimiento actualizada.</t>
  </si>
  <si>
    <t>NC-PIC
Subdirección de Gestión de Procesos y Competencias Laborales
REFORMULADO 
30/04/2016</t>
  </si>
  <si>
    <t>Actividad 2. 
Crear un link en la caracterización de cada Proceso, que vincule al proceso con su correspondiente Mapa de Riesgos.</t>
  </si>
  <si>
    <t>Establecer el enlace virtual  entre la caracterización de cada proceso y su correspondiente Mapa de Riesgos.</t>
  </si>
  <si>
    <t>Enlace virtual establecido entre la caracterización de cada proceso y su correspondiente Mapa de Riesgos.</t>
  </si>
  <si>
    <t>Actividad 3. 
Brindar acompañamiento  metodológico a los expertos de los procesos en el levantamiento de los Mapas de Riesgos, para el proceso de Recaudación (que comprende los Subprocesos Nivel 1 de Información de Recaudo y Devoluciones y/o Compensaciones) y el Subproceso Nivel 1  de Análisis de Operaciones y Gestión de Riesgos.</t>
  </si>
  <si>
    <t>Convocatoria de sesiones de trabajo, Listas de Asistencia y Versiones de Matriz de Riesgos elaborada (contenido del trabajo realizado)</t>
  </si>
  <si>
    <t xml:space="preserve">Matriz de Riesgos Proceso de Recaudación (que comprende los Subprocesos Nivel 1 de Información de Recaudo y Devoluciones y/o Compensaciones),  </t>
  </si>
  <si>
    <t>NC-PIC
Subdirección de Análisis Operacional
REFORMULADO 
30/04/2016</t>
  </si>
  <si>
    <t>Matriz de Riesgos Subproceso Nivel 1 Análisis de Operaciones y Gestión del Riesgo levantada por los expertos del proceso</t>
  </si>
  <si>
    <t>NC-PIC
Subdirección de Análisis Operacional</t>
  </si>
  <si>
    <t>Actividad 4,
Delegar a los funcionarios expertos en el proceso y procedimientos para el levantamiento de la Matriz de Riesgos. Revisar las versiones enviadas  y  aprobar la Matriz de Riesgos del Proceso de Recaudación  (que comprende los Subprocesos Nivel 1 de Información de Recaudo y Devoluciones y/o Compensaciones)  y el Subproceso Nivel 1 Análisis de Operaciones y Gestión de Riesgos</t>
  </si>
  <si>
    <t>Matriz de Riesgos  Aprobada</t>
  </si>
  <si>
    <t>Matriz de Riesgos Proceso de Recaudación (que comprende los Subprocesos Nivel 1 de Información de Recaudo y Devoluciones y/o Compensaciones)</t>
  </si>
  <si>
    <t>NC-PIC
Dirección de Ingresos
Subdirección de  Gestión de Recaudación y Cobranzas
REFORMULADO 
30/04/2016</t>
  </si>
  <si>
    <t>Matriz de Riesgos Subproceso Nivel 1 Análisis de Operaciones y Gestión del Riesgo aprobadas</t>
  </si>
  <si>
    <t>NC-PIC
Dirección de Gestion Organizacional
Subdirección de Gestión de Análisis Operacional</t>
  </si>
  <si>
    <t>25 Aud DS ADUANAS, Ipiales, Cartagena, Cucuta, Bogotá, B/ventura, Cali, Urabá Vig P.Semestre 2015</t>
  </si>
  <si>
    <t xml:space="preserve">Hallazgo No.25: Plan Táctico 2014-2018 (Bogotá)
De la revisión de los Planes estratégico, táctico y operativo se detectaron las siguientes situaciones:
a. Se observó el incumplimiento de las siguientes Actividades Operativas 2014:
• "230 4 Contribuir con la meta de gestión ejecutando las acciones de control a operaciones económicas internacionales y de inversión extranjera. (Nivel de Cumplimiento 23% "
• 230 5 Ejecutar el Plan de Choque contra la Evasión en lo relacionado con acciones de control a operaciones económicas internacionales (Nivel de Cumplimiento 16%)
• 231 3 Realizar aprehensiones de arroz (kilos) - Fiscalización y Policía Fiscal
Aduanera (Nivel de Cumplimiento 51%)
• 220-4 Adquisición, instalación y puesta en funcionamiento de un sistema de gestión de turnos y colas integrado con un sistema de gestión (Nivel de Cumplimiento 27% (Sic); (55.85%).
Se evidenció que algunas de las respuestas entregadas por la Entidad sobre el nivel de cumplimiento de las actividades, no guardan congruencia con las explicaciones que en su momento le proporcionaron a la Contraloría General de la República 1- 201516, sobre el seguimiento realizado al Plan Operativo año 2014 (…)
(…) de la cual hacían parte las actividades operativas ; así mismo en el logro de las metas anuales del Plan Operativo del año 2014; por consiguiente en el cumplimiento de los indicadores de resultado. Igualmente esta situación no permitió que diera continuidad a los planes, programas y proyectos institucionales de la Secciona! de Aduanas, tal como lo señalan las leyes por medio de las cuales se expiden los Planes Nacionales de Desarrollo.
</t>
  </si>
  <si>
    <t xml:space="preserve">Estas situaciones evidenciadas en los literales a y b se presentan por falta de seguimiento en las actividades programadas lo que afecta los niveles de cumplimiento de las iniciativas y del objetivo táctico del plan operativo del año 2014, </t>
  </si>
  <si>
    <t>1. Liquidar el Contrato N°100207220-137-98-2014 con la Sociedad CIEL INGENIERIA S.A.S. NIT 860.521.236-7.</t>
  </si>
  <si>
    <t>1.Realizar la  liquidación del contrato, de acuerdo al Instructivo de Liquidación de Contrato Estatal.</t>
  </si>
  <si>
    <t>NC-PIC
Subdirección de Gestiónd e Tecnología de Información y Telcomunciaciones/
Subdirección de Gestión de Asistencia  al Cliente/</t>
  </si>
  <si>
    <t>Fortalecer la competencia de "Planeación" del Nivel Directivo Seccional de la DIAN,  de acuerdo al numeral 8.1 del articulo 8 del Decreto 2539 de 2005 "Por el cual se establecen las competencias laborales generales para los empleos públicos de los distintos niveles jerárquicos de las entidades a las cuales se aplican los Decretos- Ley 770 y 785 de 2005",  con una capacitación a los Gerentes de las Direcciones Seccionales involucradas en este hallazgo sobre el proceso de Planeación y uso de las herramientas  institucionales para la formulación y seguimiento a la gestión. Lo anterior,  dado el desconocimiento del sub proceso de  la  DIAN "Gestión de Planeación Institucional" y  el uso de sus herramientas como guía para el cumplimiento de las actividades del Plan Operativo, teniendo como premisa que la planeación es un medio y no fin en sí misma. Con lo anterior, se deja a disposicion del Gerente las herramientas para efectuar de una manera eficiente su gestión y lograr el cumplimiento de las actividades y metas propuestas, en atención a lo dispuesto en los artículos 38 y 39 del Decreto 4048 de 2008.</t>
  </si>
  <si>
    <t xml:space="preserve">Elaborar un video que se pondrá a disposición de todos los funcionarios de la DIAN,  dirigido a los Gerentes de la Entidad con el Curso Autoformativo "Fortalecimiento de la competencia de Planeacion y el uso de las herramientas del proceso en la DIAN".
</t>
  </si>
  <si>
    <t>Videconferencia denominada " Fortalecimiento de la Competencia de Planeación y el uso de las herramientas del proceso en la DIAN"</t>
  </si>
  <si>
    <t>NC-PIC
Subdirección de Analisis Operacional</t>
  </si>
  <si>
    <t>26 Aud DS ADUANAS, Ipiales, Cartagena, Cucuta, Bogotá, B/ventura, Cali, Urabá Vig P.Semestre 2015</t>
  </si>
  <si>
    <t xml:space="preserve">Hallazgo No.26: Cumplimiento Indicadores de Gestión
Sin embargo, la Dirección Secciona! de Impuestos y Aduanas de Ipiales tiene planteadas 64 acciones con metas en el Plan Operativo 2015, de ellas 44% presentan un cumplimiento del 0%, 34% con cumplimiento entre el 96 y 100%, el 11% tiene un cumplimiento mayor al101% y el 9% tiene un cumplimiento inferior al 80%. 
(…)
(…) situación que afecta la capacidad operativa y administrativa de la Seccional para hacer frente a las exigencias de las responsabilidades encomendadas en su Jurisdicción, atendiendo criterios de calidad y oportunidad, lo cual no permite la aplicación adecuada de los controles aduaneros y el cumplimiento de metas.
(…)
</t>
  </si>
  <si>
    <t xml:space="preserve">La causa principal del incumplimiento se debe a las limitaciones que la Seccional Ipiales presenta para la aplicación óptima de mecanismos de control y el cumplimiento riguroso secuencial y sistèmico de los procedimientos, </t>
  </si>
  <si>
    <t>31 Aud DS ADUANAS, Ipiales, Cartagena, Cucuta, Bogotá, B/ventura, Cali, Urabá Vig P.Semestre 2015</t>
  </si>
  <si>
    <t xml:space="preserve">Hallazgo No. 31: Acceso a sistemas de información
En la evaluación de la gestión y resultados de la Dirección Seccional de Impuestos y Aduanas de Ipiales, se identificó que la Seccional no cuenta con los roles necesarios para acceder a las herramientas informáticas con que cuenta la Dirección Seccional de Aduanas, con el propósito de generar los reportes en tiempo real para hacer el seguimiento, control y evaluación del cumplimiento de metas establecidas en el plan operativo anual de la Seccional y detectar y corregir de manera oportuna las posibles desviaciones existentes al interior de los procesos. Así mismo, no existe oportunidad en el trámite de asignación de usuarios para el acceso a los aplicativos institucionales con que cuenta la entidad, los cuales son asignados por la División de Tecnologías de la Seccional Bogotá .
(…)   existe un sistema de Cuadro de Mando Integral, este se actualiza un mes después a la ocurrencia de los hechos, siendo gestionado desde el Nivel Central, es decir, no es una herramienta que facilite las actividades de evaluación, seguimiento y control por parte de la Dirección Seccional
</t>
  </si>
  <si>
    <t>Lo anterior es consecuencia de la falta de optimización en el uso de la tecnología de la información con que cuenta la DIAN y de deficiencias en las acciones de gestión institucional.</t>
  </si>
  <si>
    <r>
      <rPr>
        <b/>
        <sz val="12"/>
        <rFont val="Arial"/>
        <family val="2"/>
      </rPr>
      <t>Hallazgo No. 22  Riesgos y Controles</t>
    </r>
    <r>
      <rPr>
        <sz val="12"/>
        <rFont val="Arial"/>
        <family val="2"/>
      </rPr>
      <t xml:space="preserve">
"Al realizar la evaluación y seguimiento a la estructuración de los procesos, incluyendo la identificación de riesgos y controles; se evidenció que el 60% de los procesos  aún no cuentan con riesgos estructurados y controles implementados  por la DIAN (...) "
</t>
    </r>
  </si>
  <si>
    <r>
      <rPr>
        <b/>
        <u/>
        <sz val="14"/>
        <rFont val="Arial"/>
        <family val="2"/>
      </rPr>
      <t xml:space="preserve"> Actividad 1: </t>
    </r>
    <r>
      <rPr>
        <sz val="14"/>
        <rFont val="Arial"/>
        <family val="2"/>
      </rPr>
      <t>Culminar el levantamiento de los Mapas de Riesgos aplicando la metodología establecida por la Dian, en desarrollo de estrategia de capacitación, apoyo metodológico y aprobación,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t>
    </r>
  </si>
  <si>
    <r>
      <rPr>
        <b/>
        <u/>
        <sz val="14"/>
        <rFont val="Arial"/>
        <family val="2"/>
      </rPr>
      <t>Actividad 2:</t>
    </r>
    <r>
      <rPr>
        <sz val="14"/>
        <rFont val="Arial"/>
        <family val="2"/>
      </rPr>
      <t xml:space="preserve"> Culminar el levantamiento de los Mapas de Riesgos aplicando la metodología establecida por la Dian, en desarrollo de estrategia de capacitación, apoyo metodológico y aprobación, para los procesos:                                1, Gestión Masiva,               2, Recursos Físicos,            3, Gestión Humana,              4, Operación Aduanera ,  5, Comercialización                 6,  Recursos Financieros   7, Inteligencia Corporativa (Subproceso Nivel 1  Defensoría de los Derechos
del Contribuyente y del Usuario Aduanero               8, Inteligencia CorporativaSubproceso Nivel 1 Gestión de la Planeación 
Institucional.</t>
    </r>
  </si>
  <si>
    <t>NC-PIC Dirección de Gestión Organizacional, Subdirección de Gestión de Análisis Operacional y
Coordinación de Administración y Perfilamiento de Riesgos y Responsables de los procesos (Director, Jefe de Oficina, Subdirector)
REFORMULADO
30/09/2016</t>
  </si>
  <si>
    <t>23 Aud Funcion Pagadora y Recaudadora Vig  2015</t>
  </si>
  <si>
    <r>
      <rPr>
        <b/>
        <sz val="12"/>
        <rFont val="Arial"/>
        <family val="2"/>
      </rPr>
      <t>Hallazgo No. 23  Proyectos de Inversión</t>
    </r>
    <r>
      <rPr>
        <sz val="12"/>
        <rFont val="Arial"/>
        <family val="2"/>
      </rPr>
      <t xml:space="preserve">
"En el mes de diciembre del año 2004 la DIAN, suscribió el Convenio Interadministrativo de Gerencia Integral de Proyectos con el Fondo Financiero de Proyectos de Desarrollo - FONADE, para la construcción del Laboratorio Nacional de Aduanas de acuerdo a los estudios y diseños resultados de la Consultoría. FONADE en cumplimiento del Convenio Interadministrativo con la DIAN, contrató e inició la ejecución de las obras civiles correspondiente a la Fase I en marzo de 2007, la cual no fue terminada (...) Así las cosas, se observa una gestión deficiente por parte de la DIAN en la ejecución del proyecto, situación que puede generar pérdida de recursos y pone en riesgo el cumplimiento del objeto del proyecto.(...)  De otra parte, al realizar seguimiento a los doce (12) Proyectos de Inversión, reportados en el Sistema de Proyectos de Inversión SPI del Departamento Nacional de Planeación, se observa que el 58% de éstos, no reportan ningún tipo de avance (...)" 
</t>
    </r>
  </si>
  <si>
    <t>Lo anterior, evidencia baja ejecución de los proyectos registrados en el DNP y denota falta de gestión y seguimiento a los mismos por parte de la DIAN, afectando los objetivos incluidos en el Plan Estratégico y las metas consignadas en el Plan Táctico.</t>
  </si>
  <si>
    <t>Realizar seguimiento físico y financiero a los Proyectos de Inversión</t>
  </si>
  <si>
    <t>Programar y llevar a cabo reuniones trimestrales de seguimiento físico y financiero a los proyectos de inversión que se encuentran en ejecución.</t>
  </si>
  <si>
    <t>Ayudas de Memoria de las reuniones de seguimiento físico y financiero de los proyectos de inversión remitidas a la Dirección General, a la Dirección de Gestión de Recursos y Administración Económica, y Dirección de Gestión Organizacional</t>
  </si>
  <si>
    <t>NC-PIC
Dirección de Gestión Organizacional- Subdirección de Gestión de Análisis Operacional, Dirección de Gestión de Administración Económica-Subdirección de Gestión de Recursos Financieros
Dirección de Gestión de Aduanas</t>
  </si>
  <si>
    <r>
      <rPr>
        <b/>
        <sz val="12"/>
        <rFont val="Arial"/>
        <family val="2"/>
      </rPr>
      <t xml:space="preserve">Hallazgo No. 24 Seguimiento iniciativas </t>
    </r>
    <r>
      <rPr>
        <sz val="12"/>
        <rFont val="Arial"/>
        <family val="2"/>
      </rPr>
      <t>"Al realizar el seguimiento al cumplimiento de los objetivos Estratégicos y por ende a las iniciativas y metas definidas en el Plan Táctico de la DIAN, se observó que no se realiza seguimiento a los reportes y cifras enviados en documento Excel por los responsables de éstas, la coordinación de planeación se limita a la consolidación de la información, situación que genera riesgo en la veracidad y confiabilidad de la información reportada (...)  Adicionalmente, de acuerdo con la clasificación presupuestal y con la estructura de la información financiera, la DIAN no posee cifras o valores de asignación y ejecución de recursos discriminados según el Plan Táctico, mediante el cual se definen las iniciativas de cumplimiento de los Objetivos Estratégicos.(...)"</t>
    </r>
  </si>
  <si>
    <t>Modificar el formato que se usa para la formulación del Plan Táctico .</t>
  </si>
  <si>
    <t>Incluir casillas que permitan asignar costos aproximados por producto y su discriminación anual, cuando el producto requiera más de un año para su obtención.</t>
  </si>
  <si>
    <t>Nueva versión del formato del Plan Táctico (FT-IC- 2378), publicado en el listado Maestro.</t>
  </si>
  <si>
    <t>NC-PIC
Subdirección de Gestión de Recursos Financieros
Subdirección de Gestión de Análisis Operacional
REFORMULADO 
30/09/2016</t>
  </si>
  <si>
    <t>Elaborar la reglamentación transitoria para los años 2017 y 2018</t>
  </si>
  <si>
    <t xml:space="preserve">Emitir un documento en el cual se presente el nuevo formato de Plan Tactico (FT-IC- 2378) con la posibilidad de costeo, que aplique durante los años que faltan del cuatrienio y el instructivo correspondiente. </t>
  </si>
  <si>
    <t>documento con el protocolo transitorio de Planeación Tactica y Operativa (que aplique para 2017 y 2018)</t>
  </si>
  <si>
    <t>NC-PIC
Subdirección de Gestión de Recursos Financieros
Subdirección de Gestión de Análisis Operacional
REFORMULADO 
30/09/2016</t>
  </si>
  <si>
    <t>Modificar  el formato 2047 y el formato 2048 con el fin de incluir las variables de Objetivo Táctico y la Iniciativa que desarrolla la adquisicion del bien o servicio</t>
  </si>
  <si>
    <t xml:space="preserve">Emitir una nueva versión del formato 2047 y 2048 inluyendo las casillas objetivo tactiico e iniciativa. </t>
  </si>
  <si>
    <t xml:space="preserve">Nueva versión del formato 2047 y 2048 Plan de adquisiciones </t>
  </si>
  <si>
    <t>NC-PIC
Subdirección de Gestión de Recursos Financieros 
Subdirección de Gestión de Análisis Operacional y
Directores de Gestión; Subdirectores de Gestión y Jefes de Oficina
REFORMULADO 
30/09/2016</t>
  </si>
  <si>
    <t>Revisar y ajustar el Formato del Informe de Gestión y Resultados, de tal manera que se usen las cifras de los los Reportes de Seguimiento a la Gestión.</t>
  </si>
  <si>
    <t>Definir la información que se incluya en el IGR, a partir de los Reportes de Seguimiento a la Gestión. Con esto se garantiza que la única fuente de información sea el SIE de Planeación.</t>
  </si>
  <si>
    <t>Nueva versión del Informe de Gestión y Resultados</t>
  </si>
  <si>
    <r>
      <rPr>
        <b/>
        <sz val="12"/>
        <color theme="1"/>
        <rFont val="Arial"/>
        <family val="2"/>
      </rPr>
      <t>Hallazgo No.3 Información del Proyecto</t>
    </r>
    <r>
      <rPr>
        <sz val="12"/>
        <color theme="1"/>
        <rFont val="Arial"/>
        <family val="2"/>
      </rPr>
      <t xml:space="preserve">
No fue posible establecer las modificaciones, ajustes y cambios efectuados al proyecto; por cuanto la DIAN, según oficio 100210227-0296 del 23/08/2016, informa que no cuenta con las fichas técnicas correspondientes a los años 2004 a 2008 y el 2011. Adicionalmente, dentro, de la información no se anexa la ficha correspondiente a los años 2009 y 2010.
(…) situación que genera incertidumbre en la información del proyecto correspondiente a las vigencias 2004 al 2009
</t>
    </r>
  </si>
  <si>
    <t>NC-PIC
Dirección de Gestión Organizacional- Subdirección de Gestión de Análisis Operacional, Dirección de Gestión de Administración Económica-Subdirección de Gestión de Recursos Físicos. Dirección de Gestión de Aduanas-Subdirección de Gestión Técnica Aduanera</t>
  </si>
  <si>
    <t>Actividad: Realizar reuniones bimestrales de seguimiento a los proyectos de inversión conjuntamente con la Subdirección de Gestión de Recursos Financieros, con la participación de los Formuladores-Responsables de los proyectos de inversión</t>
  </si>
  <si>
    <t>NC-PIC 
Dirección de Gestión Organizacional- Subdirección de Gestión de Análisis Operacional, Dirección de Gestión de Administración Económica-Subdirección de Gestión de Recursos Financieros
Dirección de Gestión de Aduanas-Subdirección de Gestión Técnica Aduanera</t>
  </si>
  <si>
    <r>
      <rPr>
        <b/>
        <sz val="12"/>
        <color theme="1"/>
        <rFont val="Arial"/>
        <family val="2"/>
      </rPr>
      <t xml:space="preserve">Hallazgo No.4 </t>
    </r>
    <r>
      <rPr>
        <sz val="12"/>
        <color theme="1"/>
        <rFont val="Arial"/>
        <family val="2"/>
      </rPr>
      <t xml:space="preserve">Cumplimiento de Metas e Indicadores
El indicador de Producto correspondiente al área Construida y dotada para el mismo periodo (2007-2010), proyectó una meta total de 3.800 metros cuadrados; al realizar el seguimiento a la misma hasta la vigencia 2015, se observa que la Dian no registra avance ni cumplimiento de este indicador, situación que concluye que el área construida con cargo al convenio suscrito con FONADE, no se registró porque el cumplimiento es del 0%. (…)Sin embargo, en el informe consolidado de consultoría (…), registra un área construida de 3.690  metros cuadrados, correspondiente a cimentación y estructura; situación que no se refleja en el avance del. Indicador para la fecha respectiva.
(…) la DIAN desde el inicio del mismo a la fecha, no ha cumplido de manera oportuna y eficaz, con las metas programadas y las mediciones correspondientes a la ejecución y avance del Proyecto.
</t>
    </r>
  </si>
  <si>
    <t>NC-PIC
Dirección de Gestión de Administración Económica-Subdirección de Gestión de Recursos Físicos-Dirección de Gestión de Aduanas-Subdirección de Gestión Técnica Aduanera</t>
  </si>
  <si>
    <t>NC-PIC
Dirección de Gestión Organizacional- Subdirección de Gestión de Análisis Operacional, Dirección de Gestión de Administración Económica-Subdirección de Gestión de Recursos Financieros
Dirección de Gestión de Aduanas-Subdirección de Gestión Técnica Aduanera</t>
  </si>
  <si>
    <t>Proceso Gestion Humana</t>
  </si>
  <si>
    <r>
      <t>Descripción hallazgo (</t>
    </r>
    <r>
      <rPr>
        <sz val="12"/>
        <rFont val="Arial"/>
        <family val="2"/>
      </rPr>
      <t>No mas de 50 palabras</t>
    </r>
    <r>
      <rPr>
        <b/>
        <sz val="12"/>
        <rFont val="Arial"/>
        <family val="2"/>
      </rPr>
      <t xml:space="preserve">) </t>
    </r>
  </si>
  <si>
    <t xml:space="preserve">Avance físico de ejecución de la Actividad </t>
  </si>
  <si>
    <t xml:space="preserve"> </t>
  </si>
  <si>
    <t xml:space="preserve">7. No. </t>
  </si>
  <si>
    <t>8. PROCESO, SUBPROCESO, PROCEDIMIENTO</t>
  </si>
  <si>
    <t>9. HALLAZGO</t>
  </si>
  <si>
    <t xml:space="preserve">10. Causa </t>
  </si>
  <si>
    <t>11. Efecto</t>
  </si>
  <si>
    <t>12. Accion a implementar</t>
  </si>
  <si>
    <t>13. Evidencia de cumplimiento</t>
  </si>
  <si>
    <t>14. Unidad de Medida</t>
  </si>
  <si>
    <t>15. Responsable del cumplimiento</t>
  </si>
  <si>
    <t>16. Fecha Inicial</t>
  </si>
  <si>
    <t>17.Fecha Final</t>
  </si>
  <si>
    <t>1. Identificación  del Riesgo que se mitiga</t>
  </si>
  <si>
    <t xml:space="preserve">ID del Riesgo de Gestión  :  RG 1. Los sistemas de información usados en operación aduanera son vulnerables </t>
  </si>
  <si>
    <r>
      <t>ID del hallazgo  III-</t>
    </r>
    <r>
      <rPr>
        <sz val="12"/>
        <color theme="3"/>
        <rFont val="Myriad Pro"/>
        <family val="2"/>
      </rPr>
      <t>La Entidad no aplica la política de seguridad de la información establecida, promovida y exigida por el Ministerio de TIC, esto se refleja en los bajos niveles de seguridad de las bases de datos, los aplicativos, servidores, mensajes y usuarios asociados, e implica que los aplicativos informáticos que apoyan el proceso aduanero como son Siglo XXI y Muisca-Importaciones, estén sujetos a intromisión, interceptación, suplantación y no repudio.</t>
    </r>
  </si>
  <si>
    <t xml:space="preserve">ID del hallazgo IV- Ciento sesenta (160) NIT de inclusión forzosa que se encuentran con nivel de inclusión al 100%, no fueron objeto de inspección por parte de la autoridad aduanera dentro del proceso de importación, lo que implica que mercancía que debería ser objeto de revisión, con el fin de prevenir y combatir el uso o destinación del comercio para atentar contra las disposiciones de carácter tributario, aduanero y cambiario no se esté cumpliendo totalmente, y por lo tanto, estén ingresando posiblemente mercancías al Territorio Aduanero sin el control adecuado.  </t>
  </si>
  <si>
    <t>ID del hallazgo V-En los aplicativos SIGLO XXI y Muisca importaciones, existen usuarios autorizados sin tener la competencia para ejecutar las funciones asociadas al perfil y existen usuarios autorizados que no pertenecen a la entidad. Esto se evidencia en usuarios como los de Mireya Nuñes, Daniel López, Pilar Mendoza, Flor Mongui y Estibin Toro, lo cual implica que los aplicativos informáticos que apoyan el proceso aduanero como son Siglo XXI y Muisca-Importaciones, estén sujetos a intromisión, interceptación, suplantación y no repudio.</t>
  </si>
  <si>
    <r>
      <t>3. Identificación de los Rie</t>
    </r>
    <r>
      <rPr>
        <b/>
        <sz val="11"/>
        <color theme="4" tint="-0.499984740745262"/>
        <rFont val="Myriad Pro"/>
        <family val="2"/>
      </rPr>
      <t>sgos de Fraude y Corrupción</t>
    </r>
    <r>
      <rPr>
        <b/>
        <sz val="11"/>
        <color rgb="FF1E417D"/>
        <rFont val="Myriad Pro"/>
        <family val="2"/>
      </rPr>
      <t xml:space="preserve"> que se mitigan</t>
    </r>
  </si>
  <si>
    <t>ID del Riesgo de Corrupción : RFC 1. Exposición de datos asociados a la Operación Aduanera.</t>
  </si>
  <si>
    <r>
      <t xml:space="preserve">ID del Riesgo de Corrupción :  RFC 2. </t>
    </r>
    <r>
      <rPr>
        <sz val="11"/>
        <color theme="0" tint="-0.34998626667073579"/>
        <rFont val="Myriad Pro"/>
        <family val="2"/>
      </rPr>
      <t xml:space="preserve"> (Esta identificación y descripción se encuentra en el informe final, los riesgos de fraude y corrupción tiene relación directa con un riesgo de gestión, por tanto se incluirán solamente los que tengan esta relación en el informe final)</t>
    </r>
  </si>
  <si>
    <t>4. Descripción del Plan de prevención de fraude y corrupción</t>
  </si>
  <si>
    <t>#</t>
  </si>
  <si>
    <t xml:space="preserve">4.1 Acciones </t>
  </si>
  <si>
    <t>4.2 Tipo de acción</t>
  </si>
  <si>
    <t>4.3 Objetivo</t>
  </si>
  <si>
    <t>4.4 Meta</t>
  </si>
  <si>
    <t>4.5 Fecha inicio meta</t>
  </si>
  <si>
    <t>4.6 Fecha fin meta</t>
  </si>
  <si>
    <t>4.7 Área responsable</t>
  </si>
  <si>
    <t>4.8 Cargo - Area resposable de la acción - Nombre del funcionario</t>
  </si>
  <si>
    <t>4.9 Cargos y Áreas participantes</t>
  </si>
  <si>
    <t>5.  Avance PPFC</t>
  </si>
  <si>
    <t>Cantidad</t>
  </si>
  <si>
    <t>Producto</t>
  </si>
  <si>
    <t xml:space="preserve">Descripción  - evidencias </t>
  </si>
  <si>
    <t xml:space="preserve">% Avance </t>
  </si>
  <si>
    <t xml:space="preserve">Numero consecutivo </t>
  </si>
  <si>
    <t>Descripción de la  Actividad / objetivo</t>
  </si>
  <si>
    <t>ITRC, 17-07-00-03-07
 año 2015 
H 3,4,5</t>
  </si>
  <si>
    <r>
      <t>ID del hallazgo  III-</t>
    </r>
    <r>
      <rPr>
        <sz val="12"/>
        <color theme="3"/>
        <rFont val="Myriad Pro"/>
        <family val="2"/>
      </rPr>
      <t>La Entidad no aplica la política de seguridad de la información establecida, promovida y exigida por el Ministerio de TIC, esto se refleja en los bajos niveles de seguridad de las bases de datos, los aplicativos, servidores, mensajes y usuarios asociados, e implica que los aplicativos informáticos que apoyan el proceso aduanero como son Siglo XXI y Muisca-Importaciones, estén sujetos a intromisión, interceptación, suplantación y no repudio.
ID del hallazgo IV- Ciento sesenta (160) NIT de inclusión forzosa que se encuentran con nivel de inclusión al 100%, no fueron objeto de inspección por parte de la autoridad aduanera dentro del proceso de importación, lo que implica que mercancía que debería ser objeto de revisión, con el fin de prevenir y combatir el uso o destinación del comercio para atentar contra las disposiciones de carácter tributario, aduanero y cambiario no se esté cumpliendo totalmente, y por lo tanto, estén ingresando posiblemente mercancías al Territorio Aduanero sin el control adecuado.  
ID del hallazgo V-En los aplicativos SIGLO XXI y Muisca importaciones, existen usuarios autorizados sin tener la competencia para ejecutar las funciones asociadas al perfil y existen usuarios autorizados que no pertenecen a la entidad. Esto se evidencia en usuarios como los de Mireya Nuñes, Daniel López, Pilar Mendoza, Flor Mongui y Estibin Toro, lo cual implica que los aplicativos informáticos que apoyan el proceso aduanero como son Siglo XXI y Muisca-Importaciones, estén sujetos a intromisión, interceptación, suplantación y no repudio.</t>
    </r>
  </si>
  <si>
    <r>
      <t xml:space="preserve">ID del Riesgo de Gestión  :  RG 1. Los sistemas de </t>
    </r>
    <r>
      <rPr>
        <b/>
        <sz val="12"/>
        <color rgb="FF1E417D"/>
        <rFont val="Myriad Pro"/>
      </rPr>
      <t>información</t>
    </r>
    <r>
      <rPr>
        <sz val="12"/>
        <color rgb="FF1E417D"/>
        <rFont val="Myriad Pro"/>
        <family val="2"/>
      </rPr>
      <t xml:space="preserve"> usados en operación aduanera son vulnerables 
ID del Riesgo de Corrupción : RFC 1. Exposición de datos asociados a la Operación Aduanera.
</t>
    </r>
  </si>
  <si>
    <t>Dirección de Gestion de Aduanas</t>
  </si>
  <si>
    <t xml:space="preserve">
Jefe de Coordinación para el Apoyo a los Sistemas de Información</t>
  </si>
  <si>
    <t xml:space="preserve">Solicitud de ajuste en el SIE SYGA Siglo XXI  a la SGTIT con el análisis de la estructura de roles entregada por la SGTIT y con la propuesta de depuración de los roles y perfiles para los accesos a  SYGA Siglo XXI , con propuesta de ajuste en el sistema de los roles sensibles </t>
  </si>
  <si>
    <t xml:space="preserve">
Subdirección de Comercio Exterior</t>
  </si>
  <si>
    <t xml:space="preserve">Subdireccion de Comercio Exterior  </t>
  </si>
  <si>
    <t xml:space="preserve">Coordinación de Infraestructura,
</t>
  </si>
  <si>
    <t>Jefe de Coordinación de Infraestructura</t>
  </si>
  <si>
    <t>Subdirección de Gestión de Comercio Exterior</t>
  </si>
  <si>
    <t>Coordinación de Administración y Perfilamiento de Riesgos</t>
  </si>
  <si>
    <t>Jefe Coordinación de Apoyo a los Sistemas de Información</t>
  </si>
  <si>
    <t xml:space="preserve">Direcciones Seccionales, Subdirección de Gestión  Comercio Exterior </t>
  </si>
  <si>
    <t xml:space="preserve">Subdirección de Gestión de Comercio Exterior
</t>
  </si>
  <si>
    <t xml:space="preserve">
Coordinación de Apoyo a los Sistemas de Información</t>
  </si>
  <si>
    <t xml:space="preserve">Subdirección de Gestión  Comercio Exterior </t>
  </si>
  <si>
    <t xml:space="preserve"> Coordinación de Infraestructura</t>
  </si>
  <si>
    <t xml:space="preserve">  Coordinación de Apoyo a los Sistemas de Información</t>
  </si>
  <si>
    <t>Desarrollo de requerimientos funcionales - Acceso del Inspector a las Inspecciones autorizadas mediante reparto automático o por asignación de tareas</t>
  </si>
  <si>
    <t>Presentar la necesidad en el centro de Despacho con el documento de la necesidad.</t>
  </si>
  <si>
    <t xml:space="preserve">
Subdirección de Gestión de Comercio Exterior</t>
  </si>
  <si>
    <t>Acta de Centro de Despacho con la lista de prioridades de la Dirección de Gestión de Aduanas</t>
  </si>
  <si>
    <t>Dirección de Gestión de Aduanas</t>
  </si>
  <si>
    <t>Elaborar el análisis detallado de  requerimientos en conjunto con funcionario del área de Aduanas, dinámica de los procesos y de tecnología</t>
  </si>
  <si>
    <t xml:space="preserve"> - Acta de aprobación firmadas por el área funcional, por el funcionario de dinámica de procesos y por el Ingeniero de apoyo asignado.
- Documento de requerimientos </t>
  </si>
  <si>
    <t xml:space="preserve">Subdirección de Gestión de Comercio Exterior/
</t>
  </si>
  <si>
    <t>Coordinación de Apoyo a los Sistemas de Información</t>
  </si>
  <si>
    <t>Realizar pruebas funcionales de Aceptación</t>
  </si>
  <si>
    <t>Informe finalización de pruebas</t>
  </si>
  <si>
    <t xml:space="preserve">Subdirección de Gestión de Comercio Exterior
</t>
  </si>
  <si>
    <t>Realizar ajustes de incidencias reportadas por los usuarios con relación a las pruebas.</t>
  </si>
  <si>
    <t>Reportar el 100% de las pruebas satisfactorias.</t>
  </si>
  <si>
    <t xml:space="preserve">Subdirección de Gestión de Comercio Exterior
</t>
  </si>
  <si>
    <t>Alistamiento de la Infraestructura necesarias para la salida a producción del sistema construido</t>
  </si>
  <si>
    <t>13/1042017</t>
  </si>
  <si>
    <t xml:space="preserve">
Coordinación de Infraestructura</t>
  </si>
  <si>
    <t>Consulta por parte de los depósitos de los Repartos</t>
  </si>
  <si>
    <t>Implementar validación de forma que el Inspector sea un funcionario activo de la DIAN, se encuentre ubicado en la seccional y tenga asignadas las declaraciones que quiere actuar.</t>
  </si>
  <si>
    <t xml:space="preserve">Dirección de Gestión de Aduanas
</t>
  </si>
  <si>
    <t xml:space="preserve">
Subdirección de Gestión de Tecnologías de Información y Telecomunicaciones</t>
  </si>
  <si>
    <t>Dirección de Gestión Organizacional</t>
  </si>
  <si>
    <t>OCI H 1. Gestión Contable/Reconocimiento/Reconocimiento de Hechos Económicos que No Generan Pago
Peridodo evaluado
2015</t>
  </si>
  <si>
    <r>
      <rPr>
        <b/>
        <sz val="10"/>
        <rFont val="Arial"/>
        <family val="2"/>
      </rPr>
      <t>SUBCUENTA 930616 PAGARES, LETRAS DE CAMBIO Y OTROS SIN DEPURAR</t>
    </r>
    <r>
      <rPr>
        <sz val="10"/>
        <rFont val="Arial"/>
        <family val="2"/>
      </rPr>
      <t xml:space="preserve">
Analizada la cuenta de orden acreedora de control  9306 Bienes recibidos en custodia y realizada la inspección de los documentos que soportan el saldo de la subcuenta 930616 Pagarés, Letras de cambio y Otros, con saldo a 30 de noviembre de 2015 por valor de  $375.4 millones, se encontraron títulos de depósito judicial desde el año 1998, cuyos registros iniciales no presentan variación alguna y  no hay certeza de cuales corresponden a la contabilidad pagadora y cuales pueden corresponder a la contabilidad recaudadora.
Esta situación evidencia incumplimiento del numeral 3.1 Depuraciòn contable, permanente y sostenibilidad, contenido en el numeral 3 de la Resolución 357 de 2008 de la Contaduría General de la Nación - CGN, Artículo 3 de la Ley 489 de 1998,   
</t>
    </r>
  </si>
  <si>
    <t xml:space="preserve">1. Inexistencia de un procedimiento en la entidad que establezca el trámite que debe darse a los títulos judiciales recibidos en la Coordinación de Tesorería, que permita diferenciar cuales corresponden a la función pagadora y cuales a la función recaudadora.
2. No estan definidas las políticas contables para reconocer adecuadamente este tipo de información.
</t>
  </si>
  <si>
    <t>1. Solicitar  concepto a la Dirección Jurídica a través de la Dirección de Gestión de Recursos y Administración Económica sobre la competencia de   la custodia y  disposición legal de los títulos judiciales en poder de la Coordinación de Tesorería.</t>
  </si>
  <si>
    <t>Solicitud de concepto</t>
  </si>
  <si>
    <t>Coordinación de Tesorería - Subdirección de Gestión de Recursos Financieros</t>
  </si>
  <si>
    <t>2. Identificar los títulos que pertenezcan al proceso de cobranzas, procesos judiciales o pagos de sentencias ,  y solicitar instrucciones de disposición de los títulos.</t>
  </si>
  <si>
    <t>1. Oficios de envío y solicitudes a la Dirección de Gestión de Ingresos, Dirección de Gestión Jurídica y Coordinacion de Sentencias y conciliaciones 
2. Consolidación y seguimiento de respuestas a requerimiento</t>
  </si>
  <si>
    <t>3. Evaluar las condiciones de manejo de la Cuenta de Depósitos Judiciales   Banco Agrario No. 110019193030, para el manejo de los títulos judiciales pertenecientes a la función pagadora, y requerir al Banco para obtener copia de los actos que ordenaron la emisión de los títulos.</t>
  </si>
  <si>
    <t>Informe de Cuenta Depósitos Judiciales</t>
  </si>
  <si>
    <t>Revisar los procedimientos de la Subdirección de Gestión de Recursos Financieros con el fin de establecer el (los) subproceso (s) a los cuales se incorporarán los procedimientos para la administración, redención y  custodia de los títulos judiciales pertenecientes a la función pagadora.</t>
  </si>
  <si>
    <t>Procedimientos 100% revisados</t>
  </si>
  <si>
    <t>Coordinación de Tesorería Coordinación de Sentencias Subdirección de Gestión de Recursos Financieros</t>
  </si>
  <si>
    <t xml:space="preserve">Elaborar Informe  del movimiento de Títulos en Custodia con sus soportes, con destino a Contabilidad, como insumo  de los registros contables.  </t>
  </si>
  <si>
    <t>Informes períodicos</t>
  </si>
  <si>
    <t xml:space="preserve">Unidad </t>
  </si>
  <si>
    <t>Realizar el registro contable correspondiente en las Cuentas de Orden, de acuerdo con el Informe de Tesorería.</t>
  </si>
  <si>
    <t>Contabilizaciones</t>
  </si>
  <si>
    <t>Coordinación de Contabilidad General   - Subdirección de Gestión de Recursos Financieros</t>
  </si>
  <si>
    <t>Realizar  capacitación relativa a la administración que conforme al Procedimiento Administrativo de Cobro se da a los TDJ  y sugerir las acciones a seguir para establecer el origen y destino de los títulos que se encuentran  en la Coordinación de Tesoreria de la SGRF y puedan llegar a corresponder a procesos de cobro adelantados por la entidad.</t>
  </si>
  <si>
    <t xml:space="preserve">Planilla de asistencia </t>
  </si>
  <si>
    <t xml:space="preserve">SGRC-Coordinación de Cobranzas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</si>
</sst>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yyyy/mm/dd"/>
    <numFmt numFmtId="165" formatCode="_ * #,##0.00_ ;_ * \-#,##0.00_ ;_ * &quot;-&quot;??_ ;_ @_ "/>
    <numFmt numFmtId="166" formatCode="dd\ mmm\ yyyy"/>
    <numFmt numFmtId="167" formatCode="0.0"/>
    <numFmt numFmtId="168" formatCode="d/mm/yyyy;@"/>
    <numFmt numFmtId="169" formatCode="_(&quot;$&quot;\ * #,##0.00_);_(&quot;$&quot;\ * \(#,##0.00\);_(&quot;$&quot;\ * &quot;-&quot;??_);_(@_)"/>
    <numFmt numFmtId="170" formatCode="&quot;$&quot;\ #,##0_);[Red]\(&quot;$&quot;\ #,##0\)"/>
    <numFmt numFmtId="171" formatCode="yyyy\-mm\-dd;@"/>
  </numFmts>
  <fonts count="96">
    <font>
      <sz val="11"/>
      <color theme="1"/>
      <name val="Calibri"/>
      <family val="2"/>
      <scheme val="minor"/>
    </font>
    <font>
      <sz val="10"/>
      <name val="Arial"/>
      <family val="2"/>
    </font>
    <font>
      <b/>
      <sz val="12"/>
      <name val="Arial"/>
      <family val="2"/>
    </font>
    <font>
      <sz val="12"/>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b/>
      <sz val="12"/>
      <color theme="1"/>
      <name val="Arial"/>
      <family val="2"/>
    </font>
    <font>
      <sz val="11"/>
      <color theme="4" tint="-0.249977111117893"/>
      <name val="Myriad Pro"/>
      <family val="2"/>
    </font>
    <font>
      <b/>
      <sz val="11"/>
      <color rgb="FF1E417D"/>
      <name val="Myriad Pro"/>
      <family val="2"/>
    </font>
    <font>
      <sz val="11"/>
      <color rgb="FF1E417D"/>
      <name val="Myriad Pro"/>
      <family val="2"/>
    </font>
    <font>
      <b/>
      <sz val="11"/>
      <color rgb="FF008000"/>
      <name val="Myriad Pro"/>
      <family val="2"/>
    </font>
    <font>
      <sz val="11"/>
      <color theme="0"/>
      <name val="Myriad Pro"/>
      <family val="2"/>
    </font>
    <font>
      <b/>
      <sz val="11"/>
      <color theme="4" tint="-0.499984740745262"/>
      <name val="Myriad Pro"/>
      <family val="2"/>
    </font>
    <font>
      <sz val="10"/>
      <color theme="0"/>
      <name val="Myriad Pro"/>
      <family val="2"/>
    </font>
    <font>
      <sz val="11"/>
      <color rgb="FFFF0000"/>
      <name val="Myriad Pro"/>
      <family val="2"/>
    </font>
    <font>
      <sz val="11"/>
      <color theme="0" tint="-0.34998626667073579"/>
      <name val="Myriad Pro"/>
      <family val="2"/>
    </font>
    <font>
      <sz val="12"/>
      <color theme="3"/>
      <name val="Myriad Pro"/>
      <family val="2"/>
    </font>
    <font>
      <sz val="12"/>
      <color rgb="FF1E417D"/>
      <name val="Myriad Pro"/>
      <family val="2"/>
    </font>
    <font>
      <sz val="11"/>
      <color theme="1"/>
      <name val="Calibri"/>
      <family val="2"/>
      <scheme val="minor"/>
    </font>
    <font>
      <sz val="12"/>
      <color theme="1"/>
      <name val="Myriad Pro"/>
      <family val="2"/>
    </font>
    <font>
      <b/>
      <sz val="12"/>
      <color theme="1"/>
      <name val="Myriad Pro"/>
      <family val="2"/>
    </font>
    <font>
      <sz val="12"/>
      <color rgb="FFFF0000"/>
      <name val="Myriad Pro"/>
      <family val="2"/>
    </font>
    <font>
      <b/>
      <sz val="11"/>
      <color theme="1"/>
      <name val="Myriad Pro"/>
    </font>
    <font>
      <b/>
      <sz val="10"/>
      <name val="Arial"/>
      <family val="2"/>
    </font>
    <font>
      <sz val="12"/>
      <color theme="1"/>
      <name val="Arial"/>
      <family val="2"/>
    </font>
    <font>
      <b/>
      <sz val="12"/>
      <color rgb="FF1E417D"/>
      <name val="Myriad Pro"/>
    </font>
    <font>
      <sz val="12"/>
      <color rgb="FFFF0000"/>
      <name val="Arial"/>
      <family val="2"/>
    </font>
    <font>
      <sz val="12"/>
      <name val="Calibri"/>
      <family val="2"/>
      <scheme val="minor"/>
    </font>
    <font>
      <sz val="11"/>
      <name val="Arial"/>
      <family val="2"/>
    </font>
    <font>
      <sz val="12"/>
      <name val="Century Gothic"/>
      <family val="2"/>
    </font>
    <font>
      <b/>
      <sz val="9"/>
      <name val="Arial"/>
      <family val="2"/>
    </font>
    <font>
      <sz val="10"/>
      <color indexed="17"/>
      <name val="Arial"/>
      <family val="2"/>
    </font>
    <font>
      <i/>
      <sz val="12"/>
      <name val="Arial"/>
      <family val="2"/>
    </font>
    <font>
      <sz val="11"/>
      <color rgb="FFFF0000"/>
      <name val="Arial"/>
      <family val="2"/>
    </font>
    <font>
      <b/>
      <sz val="11"/>
      <name val="Arial"/>
      <family val="2"/>
    </font>
    <font>
      <sz val="11"/>
      <name val="Century Gothic"/>
      <family val="2"/>
    </font>
    <font>
      <sz val="10"/>
      <name val="Century Gothic"/>
      <family val="2"/>
    </font>
    <font>
      <sz val="12"/>
      <color theme="1"/>
      <name val="Century Gothic"/>
      <family val="2"/>
    </font>
    <font>
      <u/>
      <sz val="12"/>
      <name val="Calibri"/>
      <family val="2"/>
      <scheme val="minor"/>
    </font>
    <font>
      <u/>
      <sz val="12"/>
      <name val="Arial"/>
      <family val="2"/>
    </font>
    <font>
      <sz val="12"/>
      <color rgb="FFFF0000"/>
      <name val="Calibri"/>
      <family val="2"/>
      <scheme val="minor"/>
    </font>
    <font>
      <u/>
      <sz val="12"/>
      <color rgb="FFFF0000"/>
      <name val="Calibri"/>
      <family val="2"/>
      <scheme val="minor"/>
    </font>
    <font>
      <b/>
      <sz val="12"/>
      <name val="Calibri"/>
      <family val="2"/>
    </font>
    <font>
      <sz val="12"/>
      <name val="Calibri"/>
      <family val="2"/>
    </font>
    <font>
      <u/>
      <sz val="11"/>
      <name val="Arial"/>
      <family val="2"/>
    </font>
    <font>
      <sz val="11"/>
      <color theme="1"/>
      <name val="Arial"/>
      <family val="2"/>
    </font>
    <font>
      <sz val="11"/>
      <color theme="1"/>
      <name val="Century Gothic"/>
      <family val="2"/>
    </font>
    <font>
      <sz val="10"/>
      <color theme="1"/>
      <name val="Arial"/>
      <family val="2"/>
    </font>
    <font>
      <sz val="12"/>
      <color rgb="FF000000"/>
      <name val="Arial"/>
      <family val="2"/>
    </font>
    <font>
      <b/>
      <sz val="10"/>
      <color rgb="FFFF0000"/>
      <name val="Arial"/>
      <family val="2"/>
    </font>
    <font>
      <b/>
      <sz val="10"/>
      <color theme="1"/>
      <name val="Arial"/>
      <family val="2"/>
    </font>
    <font>
      <sz val="10"/>
      <color theme="1"/>
      <name val="Century Gothic"/>
      <family val="2"/>
    </font>
    <font>
      <sz val="8"/>
      <color theme="1"/>
      <name val="Arial"/>
      <family val="2"/>
    </font>
    <font>
      <u/>
      <sz val="12"/>
      <color theme="1"/>
      <name val="Arial"/>
      <family val="2"/>
    </font>
    <font>
      <sz val="14"/>
      <name val="Arial"/>
      <family val="2"/>
    </font>
    <font>
      <b/>
      <u/>
      <sz val="14"/>
      <name val="Arial"/>
      <family val="2"/>
    </font>
    <font>
      <sz val="14"/>
      <color indexed="8"/>
      <name val="Arial"/>
      <family val="2"/>
    </font>
    <font>
      <u/>
      <sz val="14"/>
      <color indexed="8"/>
      <name val="Arial"/>
      <family val="2"/>
    </font>
    <font>
      <u/>
      <sz val="14"/>
      <name val="Arial"/>
      <family val="2"/>
    </font>
    <font>
      <sz val="14"/>
      <color theme="1"/>
      <name val="Arial"/>
      <family val="2"/>
    </font>
    <font>
      <b/>
      <sz val="14"/>
      <color indexed="8"/>
      <name val="Arial"/>
      <family val="2"/>
    </font>
    <font>
      <sz val="10"/>
      <color rgb="FFFF0000"/>
      <name val="Arial"/>
      <family val="2"/>
    </font>
    <font>
      <b/>
      <sz val="12"/>
      <color rgb="FFFF0000"/>
      <name val="Arial"/>
      <family val="2"/>
    </font>
    <font>
      <b/>
      <sz val="14"/>
      <color theme="1"/>
      <name val="Arial"/>
      <family val="2"/>
    </font>
    <font>
      <b/>
      <sz val="9"/>
      <color indexed="81"/>
      <name val="Tahoma"/>
      <family val="2"/>
    </font>
    <font>
      <sz val="9"/>
      <color indexed="81"/>
      <name val="Tahoma"/>
      <family val="2"/>
    </font>
    <font>
      <b/>
      <sz val="11"/>
      <color theme="1"/>
      <name val="Calibri"/>
      <family val="2"/>
      <scheme val="minor"/>
    </font>
    <font>
      <sz val="10"/>
      <color indexed="17"/>
      <name val="Calibri"/>
      <family val="2"/>
      <scheme val="minor"/>
    </font>
    <font>
      <b/>
      <u/>
      <sz val="12"/>
      <name val="Arial"/>
      <family val="2"/>
    </font>
    <font>
      <b/>
      <u/>
      <sz val="12"/>
      <name val="Calibri"/>
      <family val="2"/>
      <scheme val="minor"/>
    </font>
    <font>
      <b/>
      <sz val="12"/>
      <name val="Calibri"/>
      <family val="2"/>
      <scheme val="minor"/>
    </font>
    <font>
      <b/>
      <sz val="20"/>
      <name val="Arial"/>
      <family val="2"/>
    </font>
    <font>
      <strike/>
      <sz val="12"/>
      <name val="Arial"/>
      <family val="2"/>
    </font>
    <font>
      <b/>
      <i/>
      <u/>
      <sz val="12"/>
      <name val="Arial"/>
      <family val="2"/>
    </font>
    <font>
      <sz val="11"/>
      <color theme="5" tint="-0.249977111117893"/>
      <name val="Arial"/>
      <family val="2"/>
    </font>
    <font>
      <sz val="12"/>
      <color theme="5" tint="-0.249977111117893"/>
      <name val="Arial"/>
      <family val="2"/>
    </font>
    <font>
      <sz val="12"/>
      <color theme="1"/>
      <name val="Myri"/>
    </font>
    <font>
      <b/>
      <sz val="12"/>
      <color theme="1"/>
      <name val="Calibri"/>
      <family val="2"/>
      <scheme val="minor"/>
    </font>
    <font>
      <sz val="12"/>
      <color theme="1"/>
      <name val="Calibri"/>
      <family val="2"/>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theme="4" tint="0.79998168889431442"/>
        <bgColor indexed="64"/>
      </patternFill>
    </fill>
    <fill>
      <patternFill patternType="solid">
        <fgColor rgb="FF1E417D"/>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indexed="9"/>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79998168889431442"/>
        <bgColor rgb="FF000000"/>
      </patternFill>
    </fill>
    <fill>
      <patternFill patternType="solid">
        <fgColor theme="0"/>
        <bgColor rgb="FF000000"/>
      </patternFill>
    </fill>
    <fill>
      <patternFill patternType="solid">
        <fgColor theme="2"/>
        <bgColor indexed="64"/>
      </patternFill>
    </fill>
    <fill>
      <patternFill patternType="solid">
        <fgColor rgb="FFFFFFFF"/>
        <bgColor indexed="64"/>
      </patternFill>
    </fill>
  </fills>
  <borders count="113">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rgb="FF00A360"/>
      </left>
      <right style="thin">
        <color rgb="FF00A360"/>
      </right>
      <top style="medium">
        <color rgb="FF00A360"/>
      </top>
      <bottom style="medium">
        <color rgb="FF00A360"/>
      </bottom>
      <diagonal/>
    </border>
    <border>
      <left style="thin">
        <color rgb="FF00A360"/>
      </left>
      <right style="thin">
        <color rgb="FF00A360"/>
      </right>
      <top style="medium">
        <color rgb="FF00A360"/>
      </top>
      <bottom style="medium">
        <color rgb="FF00A360"/>
      </bottom>
      <diagonal/>
    </border>
    <border>
      <left style="thin">
        <color rgb="FF00A360"/>
      </left>
      <right style="medium">
        <color rgb="FF00A360"/>
      </right>
      <top style="medium">
        <color rgb="FF00A360"/>
      </top>
      <bottom style="medium">
        <color rgb="FF00A360"/>
      </bottom>
      <diagonal/>
    </border>
    <border>
      <left style="hair">
        <color theme="4"/>
      </left>
      <right/>
      <top style="hair">
        <color theme="4"/>
      </top>
      <bottom style="hair">
        <color theme="4"/>
      </bottom>
      <diagonal/>
    </border>
    <border>
      <left/>
      <right/>
      <top style="hair">
        <color theme="4"/>
      </top>
      <bottom style="hair">
        <color theme="4"/>
      </bottom>
      <diagonal/>
    </border>
    <border>
      <left/>
      <right style="hair">
        <color theme="4"/>
      </right>
      <top style="hair">
        <color theme="4"/>
      </top>
      <bottom style="hair">
        <color theme="4"/>
      </bottom>
      <diagonal/>
    </border>
    <border>
      <left style="hair">
        <color theme="3"/>
      </left>
      <right style="hair">
        <color theme="3"/>
      </right>
      <top style="hair">
        <color theme="3"/>
      </top>
      <bottom style="hair">
        <color theme="3"/>
      </bottom>
      <diagonal/>
    </border>
    <border>
      <left style="hair">
        <color theme="3"/>
      </left>
      <right/>
      <top style="hair">
        <color theme="3"/>
      </top>
      <bottom style="hair">
        <color theme="3"/>
      </bottom>
      <diagonal/>
    </border>
    <border>
      <left style="hair">
        <color theme="3"/>
      </left>
      <right style="hair">
        <color theme="3"/>
      </right>
      <top/>
      <bottom/>
      <diagonal/>
    </border>
    <border>
      <left style="hair">
        <color theme="3"/>
      </left>
      <right/>
      <top/>
      <bottom/>
      <diagonal/>
    </border>
    <border>
      <left/>
      <right style="hair">
        <color theme="3"/>
      </right>
      <top/>
      <bottom/>
      <diagonal/>
    </border>
    <border>
      <left style="hair">
        <color theme="3"/>
      </left>
      <right style="hair">
        <color theme="3"/>
      </right>
      <top/>
      <bottom style="hair">
        <color theme="3"/>
      </bottom>
      <diagonal/>
    </border>
    <border>
      <left style="hair">
        <color theme="4"/>
      </left>
      <right/>
      <top/>
      <bottom style="hair">
        <color theme="4"/>
      </bottom>
      <diagonal/>
    </border>
    <border>
      <left/>
      <right/>
      <top/>
      <bottom style="hair">
        <color theme="4"/>
      </bottom>
      <diagonal/>
    </border>
    <border>
      <left style="thin">
        <color indexed="64"/>
      </left>
      <right/>
      <top style="medium">
        <color rgb="FF00A360"/>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rgb="FF00A360"/>
      </left>
      <right style="thin">
        <color rgb="FF00A360"/>
      </right>
      <top/>
      <bottom style="thin">
        <color rgb="FF00A360"/>
      </bottom>
      <diagonal/>
    </border>
    <border>
      <left/>
      <right style="thin">
        <color rgb="FF00A360"/>
      </right>
      <top/>
      <bottom style="thin">
        <color rgb="FF00A360"/>
      </bottom>
      <diagonal/>
    </border>
    <border>
      <left style="thin">
        <color rgb="FF00A360"/>
      </left>
      <right/>
      <top/>
      <bottom style="thin">
        <color rgb="FF00A360"/>
      </bottom>
      <diagonal/>
    </border>
    <border>
      <left/>
      <right/>
      <top/>
      <bottom style="thin">
        <color rgb="FF00A360"/>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9"/>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rgb="FF00B050"/>
      </left>
      <right style="thin">
        <color rgb="FF00B050"/>
      </right>
      <top style="thin">
        <color rgb="FF00B050"/>
      </top>
      <bottom/>
      <diagonal/>
    </border>
    <border>
      <left style="thin">
        <color rgb="FF00B050"/>
      </left>
      <right style="thin">
        <color rgb="FF00B050"/>
      </right>
      <top/>
      <bottom/>
      <diagonal/>
    </border>
    <border>
      <left style="thin">
        <color rgb="FF00B050"/>
      </left>
      <right/>
      <top style="thin">
        <color rgb="FF00B050"/>
      </top>
      <bottom/>
      <diagonal/>
    </border>
    <border>
      <left style="thin">
        <color rgb="FF00B050"/>
      </left>
      <right style="thin">
        <color rgb="FF00B050"/>
      </right>
      <top/>
      <bottom style="thin">
        <color rgb="FF00B050"/>
      </bottom>
      <diagonal/>
    </border>
    <border>
      <left style="thin">
        <color rgb="FF00B050"/>
      </left>
      <right style="thin">
        <color rgb="FF00B050"/>
      </right>
      <top style="thin">
        <color indexed="64"/>
      </top>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B050"/>
      </right>
      <top style="thin">
        <color indexed="64"/>
      </top>
      <bottom/>
      <diagonal/>
    </border>
    <border>
      <left style="thin">
        <color rgb="FF00B050"/>
      </left>
      <right/>
      <top/>
      <bottom/>
      <diagonal/>
    </border>
    <border>
      <left style="thin">
        <color rgb="FF00B050"/>
      </left>
      <right/>
      <top/>
      <bottom style="thin">
        <color rgb="FF00B05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rgb="FF00B050"/>
      </left>
      <right/>
      <top style="thin">
        <color rgb="FF00B050"/>
      </top>
      <bottom style="thin">
        <color rgb="FF00B050"/>
      </bottom>
      <diagonal/>
    </border>
    <border>
      <left style="thin">
        <color rgb="FF00B050"/>
      </left>
      <right/>
      <top style="thin">
        <color indexed="64"/>
      </top>
      <bottom/>
      <diagonal/>
    </border>
    <border>
      <left style="thin">
        <color indexed="64"/>
      </left>
      <right/>
      <top style="thin">
        <color indexed="64"/>
      </top>
      <bottom style="thin">
        <color rgb="FF000000"/>
      </bottom>
      <diagonal/>
    </border>
  </borders>
  <cellStyleXfs count="104">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7" fillId="6" borderId="0" applyNumberFormat="0" applyBorder="0" applyAlignment="0" applyProtection="0"/>
    <xf numFmtId="0" fontId="8" fillId="18" borderId="8" applyNumberFormat="0" applyAlignment="0" applyProtection="0"/>
    <xf numFmtId="0" fontId="9" fillId="19" borderId="9" applyNumberFormat="0" applyAlignment="0" applyProtection="0"/>
    <xf numFmtId="0" fontId="10" fillId="0" borderId="10" applyNumberFormat="0" applyFill="0" applyAlignment="0" applyProtection="0"/>
    <xf numFmtId="0" fontId="11" fillId="0" borderId="0" applyNumberForma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12" fillId="9" borderId="8" applyNumberFormat="0" applyAlignment="0" applyProtection="0"/>
    <xf numFmtId="0" fontId="13" fillId="5" borderId="0" applyNumberFormat="0" applyBorder="0" applyAlignment="0" applyProtection="0"/>
    <xf numFmtId="165" fontId="4" fillId="0" borderId="0" applyFont="0" applyFill="0" applyBorder="0" applyAlignment="0" applyProtection="0"/>
    <xf numFmtId="0" fontId="14" fillId="2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25" borderId="12" applyNumberFormat="0" applyFont="0" applyAlignment="0" applyProtection="0"/>
    <xf numFmtId="0" fontId="4" fillId="25" borderId="12" applyNumberFormat="0" applyFont="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5" fillId="18" borderId="13"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1" applyNumberFormat="0" applyFill="0" applyAlignment="0" applyProtection="0"/>
    <xf numFmtId="0" fontId="19" fillId="0" borderId="14" applyNumberFormat="0" applyFill="0" applyAlignment="0" applyProtection="0"/>
    <xf numFmtId="0" fontId="11" fillId="0" borderId="15" applyNumberFormat="0" applyFill="0" applyAlignment="0" applyProtection="0"/>
    <xf numFmtId="0" fontId="20" fillId="0" borderId="0" applyNumberFormat="0" applyFill="0" applyBorder="0" applyAlignment="0" applyProtection="0"/>
    <xf numFmtId="0" fontId="21" fillId="0" borderId="16" applyNumberFormat="0" applyFill="0" applyAlignment="0" applyProtection="0"/>
    <xf numFmtId="0" fontId="22" fillId="0" borderId="0"/>
    <xf numFmtId="9" fontId="35" fillId="0" borderId="0" applyFont="0" applyFill="0" applyBorder="0" applyAlignment="0" applyProtection="0"/>
    <xf numFmtId="43" fontId="35"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35" fillId="0" borderId="0"/>
    <xf numFmtId="9" fontId="1" fillId="0" borderId="0" applyFont="0" applyFill="0" applyBorder="0" applyAlignment="0" applyProtection="0"/>
    <xf numFmtId="41" fontId="35" fillId="0" borderId="0" applyFont="0" applyFill="0" applyBorder="0" applyAlignment="0" applyProtection="0"/>
    <xf numFmtId="44" fontId="35"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9" fontId="35"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35" fillId="0" borderId="0" applyFont="0" applyFill="0" applyBorder="0" applyAlignment="0" applyProtection="0"/>
    <xf numFmtId="41"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 fillId="0" borderId="0"/>
    <xf numFmtId="0" fontId="1" fillId="0" borderId="0"/>
    <xf numFmtId="42" fontId="35" fillId="0" borderId="0" applyFont="0" applyFill="0" applyBorder="0" applyAlignment="0" applyProtection="0"/>
  </cellStyleXfs>
  <cellXfs count="2020">
    <xf numFmtId="0" fontId="0" fillId="0" borderId="0" xfId="0"/>
    <xf numFmtId="1" fontId="2" fillId="2" borderId="4" xfId="0" applyNumberFormat="1" applyFont="1" applyFill="1" applyBorder="1" applyAlignment="1" applyProtection="1">
      <alignment horizontal="center" vertical="center" wrapText="1"/>
    </xf>
    <xf numFmtId="164" fontId="2" fillId="2" borderId="4" xfId="0" applyNumberFormat="1" applyFont="1" applyFill="1" applyBorder="1" applyAlignment="1" applyProtection="1">
      <alignment horizontal="center" vertical="center" wrapText="1"/>
    </xf>
    <xf numFmtId="0" fontId="3" fillId="2" borderId="4" xfId="2" applyFont="1" applyFill="1" applyBorder="1" applyAlignment="1" applyProtection="1">
      <alignment horizontal="center" vertical="center"/>
    </xf>
    <xf numFmtId="0" fontId="3" fillId="2" borderId="0" xfId="0" applyFont="1" applyFill="1" applyAlignment="1" applyProtection="1">
      <alignment horizontal="center" vertical="center"/>
    </xf>
    <xf numFmtId="0" fontId="3" fillId="2" borderId="0" xfId="0" applyFont="1" applyFill="1" applyProtection="1"/>
    <xf numFmtId="0" fontId="3" fillId="2" borderId="3" xfId="0" applyFont="1" applyFill="1" applyBorder="1" applyProtection="1"/>
    <xf numFmtId="0" fontId="3" fillId="2" borderId="4" xfId="0" applyFont="1" applyFill="1" applyBorder="1" applyProtection="1"/>
    <xf numFmtId="0" fontId="0" fillId="0" borderId="0" xfId="0"/>
    <xf numFmtId="0" fontId="24" fillId="2" borderId="0" xfId="0" applyFont="1" applyFill="1" applyBorder="1"/>
    <xf numFmtId="0" fontId="25" fillId="2" borderId="0" xfId="0" applyFont="1" applyFill="1" applyBorder="1" applyAlignment="1">
      <alignment horizontal="left"/>
    </xf>
    <xf numFmtId="0" fontId="26" fillId="2" borderId="0" xfId="0" applyFont="1" applyFill="1" applyBorder="1" applyAlignment="1">
      <alignment horizontal="left" vertical="center" wrapText="1"/>
    </xf>
    <xf numFmtId="0" fontId="24" fillId="2" borderId="0" xfId="0" applyFont="1" applyFill="1" applyBorder="1" applyAlignment="1">
      <alignment horizontal="left" vertical="center" wrapText="1"/>
    </xf>
    <xf numFmtId="0" fontId="27" fillId="2" borderId="0" xfId="0" applyFont="1" applyFill="1" applyBorder="1" applyAlignment="1">
      <alignment horizontal="left"/>
    </xf>
    <xf numFmtId="0" fontId="26" fillId="2" borderId="0" xfId="0" applyFont="1" applyFill="1" applyBorder="1" applyAlignment="1">
      <alignment vertical="center" wrapText="1"/>
    </xf>
    <xf numFmtId="0" fontId="25" fillId="2" borderId="0" xfId="0" applyFont="1" applyFill="1" applyBorder="1" applyAlignment="1">
      <alignment horizontal="left" wrapText="1"/>
    </xf>
    <xf numFmtId="0" fontId="28" fillId="29" borderId="24" xfId="0" applyFont="1" applyFill="1" applyBorder="1" applyAlignment="1">
      <alignment horizontal="center" vertical="center" wrapText="1"/>
    </xf>
    <xf numFmtId="0" fontId="30" fillId="29" borderId="23" xfId="0" applyFont="1" applyFill="1" applyBorder="1" applyAlignment="1">
      <alignment horizontal="center" vertical="center" wrapText="1"/>
    </xf>
    <xf numFmtId="0" fontId="0" fillId="0" borderId="0" xfId="0"/>
    <xf numFmtId="0" fontId="26" fillId="2" borderId="0" xfId="0" applyFont="1" applyFill="1" applyBorder="1"/>
    <xf numFmtId="0" fontId="31" fillId="2" borderId="0" xfId="0" applyFont="1" applyFill="1" applyBorder="1"/>
    <xf numFmtId="0" fontId="33" fillId="2" borderId="0" xfId="0" applyFont="1" applyFill="1" applyBorder="1" applyAlignment="1">
      <alignment horizontal="left" vertical="center" wrapText="1"/>
    </xf>
    <xf numFmtId="0" fontId="0" fillId="2" borderId="0" xfId="0" applyFill="1"/>
    <xf numFmtId="0" fontId="36" fillId="0" borderId="4" xfId="0" applyFont="1" applyFill="1" applyBorder="1" applyAlignment="1">
      <alignment vertical="top" wrapText="1"/>
    </xf>
    <xf numFmtId="1" fontId="36" fillId="0" borderId="4" xfId="0" applyNumberFormat="1" applyFont="1" applyFill="1" applyBorder="1" applyAlignment="1">
      <alignment horizontal="center" vertical="center" wrapText="1"/>
    </xf>
    <xf numFmtId="14" fontId="36" fillId="0" borderId="4" xfId="0" applyNumberFormat="1" applyFont="1" applyFill="1" applyBorder="1" applyAlignment="1">
      <alignment horizontal="center" vertical="center" wrapText="1"/>
    </xf>
    <xf numFmtId="0" fontId="36" fillId="0" borderId="4" xfId="0" applyFont="1" applyFill="1" applyBorder="1" applyAlignment="1">
      <alignment vertical="center" wrapText="1"/>
    </xf>
    <xf numFmtId="0" fontId="36" fillId="2" borderId="4" xfId="0" applyFont="1" applyFill="1" applyBorder="1" applyAlignment="1">
      <alignment horizontal="center" vertical="center" wrapText="1"/>
    </xf>
    <xf numFmtId="0" fontId="36" fillId="2" borderId="4" xfId="0" applyFont="1" applyFill="1" applyBorder="1" applyAlignment="1">
      <alignment vertical="center" wrapText="1"/>
    </xf>
    <xf numFmtId="9" fontId="36" fillId="0" borderId="4" xfId="72" applyFont="1" applyFill="1" applyBorder="1" applyAlignment="1">
      <alignment horizontal="center" vertical="center" wrapText="1"/>
    </xf>
    <xf numFmtId="14" fontId="36" fillId="2"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14" fontId="37" fillId="0" borderId="4" xfId="0" applyNumberFormat="1" applyFont="1" applyFill="1" applyBorder="1" applyAlignment="1">
      <alignment horizontal="center" vertical="center"/>
    </xf>
    <xf numFmtId="9" fontId="36" fillId="2" borderId="4" xfId="0" applyNumberFormat="1" applyFont="1" applyFill="1" applyBorder="1" applyAlignment="1">
      <alignment horizontal="center" vertical="center" wrapText="1"/>
    </xf>
    <xf numFmtId="14" fontId="38" fillId="2" borderId="4" xfId="0" applyNumberFormat="1" applyFont="1" applyFill="1" applyBorder="1" applyAlignment="1">
      <alignment horizontal="center" vertical="center" wrapText="1"/>
    </xf>
    <xf numFmtId="1" fontId="36" fillId="2" borderId="4" xfId="0" applyNumberFormat="1" applyFont="1" applyFill="1" applyBorder="1" applyAlignment="1">
      <alignment horizontal="center" vertical="center" wrapText="1"/>
    </xf>
    <xf numFmtId="9" fontId="36" fillId="2" borderId="4" xfId="72" applyFont="1" applyFill="1" applyBorder="1" applyAlignment="1">
      <alignment horizontal="center" vertical="center" wrapText="1"/>
    </xf>
    <xf numFmtId="14" fontId="36" fillId="0" borderId="4" xfId="0" applyNumberFormat="1" applyFont="1" applyBorder="1" applyAlignment="1">
      <alignment horizontal="center" vertical="center" wrapText="1"/>
    </xf>
    <xf numFmtId="0" fontId="36" fillId="0" borderId="4" xfId="0" applyFont="1" applyBorder="1" applyAlignment="1">
      <alignment horizontal="justify" vertical="center" wrapText="1"/>
    </xf>
    <xf numFmtId="0" fontId="0" fillId="0" borderId="4" xfId="0" applyBorder="1"/>
    <xf numFmtId="0" fontId="36" fillId="2" borderId="4" xfId="0" applyFont="1" applyFill="1" applyBorder="1" applyAlignment="1">
      <alignment horizontal="center" vertical="top" wrapText="1"/>
    </xf>
    <xf numFmtId="0" fontId="36" fillId="2" borderId="4" xfId="0" applyFont="1" applyFill="1" applyBorder="1" applyAlignment="1">
      <alignment vertical="top" wrapText="1"/>
    </xf>
    <xf numFmtId="0" fontId="1" fillId="30" borderId="38" xfId="52" applyFont="1" applyFill="1" applyBorder="1" applyAlignment="1" applyProtection="1">
      <alignment horizontal="justify" vertical="center" wrapText="1"/>
    </xf>
    <xf numFmtId="0" fontId="1" fillId="30" borderId="35" xfId="52" applyNumberFormat="1" applyFont="1" applyFill="1" applyBorder="1" applyAlignment="1" applyProtection="1">
      <alignment horizontal="justify" vertical="center" wrapText="1"/>
    </xf>
    <xf numFmtId="1" fontId="1" fillId="30" borderId="35" xfId="52" applyNumberFormat="1" applyFont="1" applyFill="1" applyBorder="1" applyAlignment="1" applyProtection="1">
      <alignment horizontal="justify" vertical="center" wrapText="1"/>
    </xf>
    <xf numFmtId="0" fontId="0" fillId="0" borderId="0" xfId="0"/>
    <xf numFmtId="0" fontId="1" fillId="30" borderId="35" xfId="52" applyFont="1" applyFill="1" applyBorder="1" applyAlignment="1" applyProtection="1">
      <alignment horizontal="justify" vertical="center" wrapText="1"/>
    </xf>
    <xf numFmtId="0" fontId="1" fillId="30" borderId="36" xfId="52" applyFont="1" applyFill="1" applyBorder="1" applyAlignment="1" applyProtection="1">
      <alignment horizontal="justify" vertical="center" wrapText="1"/>
    </xf>
    <xf numFmtId="166" fontId="1" fillId="30" borderId="35" xfId="52" applyNumberFormat="1" applyFont="1" applyFill="1" applyBorder="1" applyAlignment="1" applyProtection="1">
      <alignment horizontal="justify" vertical="center" wrapText="1"/>
    </xf>
    <xf numFmtId="166" fontId="1" fillId="30" borderId="37" xfId="52" applyNumberFormat="1" applyFont="1" applyFill="1" applyBorder="1" applyAlignment="1" applyProtection="1">
      <alignment horizontal="justify" vertical="center" wrapText="1"/>
    </xf>
    <xf numFmtId="0" fontId="41" fillId="2" borderId="4" xfId="0" applyFont="1" applyFill="1" applyBorder="1" applyAlignment="1">
      <alignment vertical="top" wrapText="1"/>
    </xf>
    <xf numFmtId="1" fontId="41" fillId="2" borderId="4" xfId="0" applyNumberFormat="1" applyFont="1" applyFill="1" applyBorder="1" applyAlignment="1">
      <alignment horizontal="center" vertical="center" wrapText="1"/>
    </xf>
    <xf numFmtId="0" fontId="41" fillId="2" borderId="4" xfId="0" applyFont="1" applyFill="1" applyBorder="1" applyAlignment="1">
      <alignment vertical="center" wrapText="1"/>
    </xf>
    <xf numFmtId="9" fontId="41" fillId="2" borderId="4" xfId="72" applyFont="1" applyFill="1" applyBorder="1" applyAlignment="1">
      <alignment horizontal="center" vertical="center" wrapText="1"/>
    </xf>
    <xf numFmtId="0" fontId="3" fillId="2" borderId="0" xfId="52" applyFont="1" applyFill="1" applyAlignment="1">
      <alignment vertical="center"/>
    </xf>
    <xf numFmtId="0" fontId="3" fillId="2" borderId="0" xfId="1" applyFont="1" applyFill="1" applyBorder="1" applyAlignment="1">
      <alignment vertical="center"/>
    </xf>
    <xf numFmtId="0" fontId="3" fillId="2" borderId="34" xfId="1" applyFont="1" applyFill="1" applyBorder="1" applyAlignment="1">
      <alignment horizontal="left" vertical="center"/>
    </xf>
    <xf numFmtId="0" fontId="3" fillId="2" borderId="39" xfId="1" applyFont="1" applyFill="1" applyBorder="1" applyAlignment="1">
      <alignment horizontal="left" vertical="center"/>
    </xf>
    <xf numFmtId="0" fontId="3" fillId="2" borderId="3" xfId="52" applyFont="1" applyFill="1" applyBorder="1" applyAlignment="1">
      <alignment vertical="center"/>
    </xf>
    <xf numFmtId="0" fontId="3" fillId="2" borderId="42" xfId="52" applyFont="1" applyFill="1" applyBorder="1" applyAlignment="1">
      <alignment vertical="center"/>
    </xf>
    <xf numFmtId="0" fontId="3" fillId="2" borderId="4" xfId="52" applyFont="1" applyFill="1" applyBorder="1" applyAlignment="1" applyProtection="1">
      <alignment horizontal="justify" vertical="center" wrapText="1"/>
      <protection locked="0"/>
    </xf>
    <xf numFmtId="1" fontId="3" fillId="2" borderId="4" xfId="46" applyNumberFormat="1" applyFont="1" applyFill="1" applyBorder="1" applyAlignment="1" applyProtection="1">
      <alignment horizontal="center" vertical="center" wrapText="1"/>
      <protection locked="0"/>
    </xf>
    <xf numFmtId="164" fontId="3" fillId="2" borderId="4" xfId="74" applyNumberFormat="1" applyFont="1" applyFill="1" applyBorder="1" applyAlignment="1" applyProtection="1">
      <alignment vertical="center" wrapText="1"/>
      <protection locked="0"/>
    </xf>
    <xf numFmtId="1" fontId="3" fillId="2" borderId="4" xfId="0" applyNumberFormat="1" applyFont="1" applyFill="1" applyBorder="1" applyAlignment="1" applyProtection="1">
      <alignment horizontal="center" vertical="center" wrapText="1"/>
    </xf>
    <xf numFmtId="1" fontId="3" fillId="2" borderId="4" xfId="52" applyNumberFormat="1" applyFont="1" applyFill="1" applyBorder="1" applyAlignment="1" applyProtection="1">
      <alignment horizontal="center" vertical="center" wrapText="1"/>
      <protection locked="0"/>
    </xf>
    <xf numFmtId="1" fontId="3" fillId="2" borderId="4" xfId="54" applyNumberFormat="1" applyFont="1" applyFill="1" applyBorder="1" applyAlignment="1" applyProtection="1">
      <alignment horizontal="center" vertical="center"/>
      <protection locked="0"/>
    </xf>
    <xf numFmtId="164" fontId="3" fillId="2" borderId="4" xfId="54" applyNumberFormat="1" applyFont="1" applyFill="1" applyBorder="1" applyAlignment="1" applyProtection="1">
      <alignment horizontal="center" vertical="center"/>
      <protection locked="0"/>
    </xf>
    <xf numFmtId="1" fontId="3" fillId="2" borderId="4" xfId="72" applyNumberFormat="1" applyFont="1" applyFill="1" applyBorder="1" applyAlignment="1" applyProtection="1">
      <alignment horizontal="center" vertical="center"/>
      <protection locked="0"/>
    </xf>
    <xf numFmtId="0" fontId="1" fillId="2" borderId="4" xfId="75" applyFont="1" applyFill="1" applyBorder="1" applyAlignment="1" applyProtection="1">
      <alignment vertical="center" wrapText="1"/>
      <protection locked="0"/>
    </xf>
    <xf numFmtId="9" fontId="1" fillId="31" borderId="4" xfId="72" applyFont="1" applyFill="1" applyBorder="1" applyAlignment="1" applyProtection="1">
      <alignment horizontal="center" vertical="center" wrapText="1"/>
      <protection locked="0"/>
    </xf>
    <xf numFmtId="164" fontId="1" fillId="31" borderId="4" xfId="76" applyNumberFormat="1" applyFont="1" applyFill="1" applyBorder="1" applyAlignment="1" applyProtection="1">
      <alignment horizontal="center" vertical="center" wrapText="1"/>
      <protection locked="0"/>
    </xf>
    <xf numFmtId="0" fontId="44" fillId="2" borderId="4" xfId="0" applyFont="1" applyFill="1" applyBorder="1" applyAlignment="1" applyProtection="1">
      <alignment vertical="center" wrapText="1"/>
    </xf>
    <xf numFmtId="1" fontId="3" fillId="2" borderId="4" xfId="72" applyNumberFormat="1" applyFont="1" applyFill="1" applyBorder="1" applyAlignment="1" applyProtection="1">
      <alignment horizontal="center" vertical="center"/>
    </xf>
    <xf numFmtId="164" fontId="3" fillId="2" borderId="4" xfId="76" applyNumberFormat="1" applyFont="1" applyFill="1" applyBorder="1" applyAlignment="1" applyProtection="1">
      <alignment horizontal="center" vertical="center"/>
    </xf>
    <xf numFmtId="0" fontId="3" fillId="2" borderId="4" xfId="75" applyFont="1" applyFill="1" applyBorder="1" applyAlignment="1" applyProtection="1">
      <alignment vertical="center" wrapText="1"/>
    </xf>
    <xf numFmtId="9" fontId="3" fillId="2" borderId="4" xfId="72" applyFont="1" applyFill="1" applyBorder="1" applyAlignment="1" applyProtection="1">
      <alignment horizontal="center" vertical="center"/>
    </xf>
    <xf numFmtId="0" fontId="45" fillId="2" borderId="4" xfId="0" applyFont="1" applyFill="1" applyBorder="1" applyAlignment="1" applyProtection="1">
      <alignment horizontal="justify" vertical="center" wrapText="1"/>
      <protection locked="0"/>
    </xf>
    <xf numFmtId="0" fontId="45" fillId="2" borderId="4" xfId="0" applyFont="1" applyFill="1" applyBorder="1" applyAlignment="1">
      <alignment vertical="center" wrapText="1"/>
    </xf>
    <xf numFmtId="1" fontId="45" fillId="31" borderId="4" xfId="72" applyNumberFormat="1" applyFont="1" applyFill="1" applyBorder="1" applyAlignment="1" applyProtection="1">
      <alignment horizontal="center" vertical="center" wrapText="1"/>
      <protection locked="0"/>
    </xf>
    <xf numFmtId="164" fontId="45" fillId="31" borderId="4" xfId="76" applyNumberFormat="1" applyFont="1" applyFill="1" applyBorder="1" applyAlignment="1" applyProtection="1">
      <alignment horizontal="center" vertical="center" wrapText="1"/>
      <protection locked="0"/>
    </xf>
    <xf numFmtId="0" fontId="45" fillId="2" borderId="4" xfId="75" applyFont="1" applyFill="1" applyBorder="1" applyAlignment="1" applyProtection="1">
      <alignment vertical="center" wrapText="1"/>
      <protection locked="0"/>
    </xf>
    <xf numFmtId="9" fontId="45" fillId="31" borderId="4" xfId="72" applyFont="1" applyFill="1" applyBorder="1" applyAlignment="1" applyProtection="1">
      <alignment horizontal="center" vertical="center" wrapText="1"/>
      <protection locked="0"/>
    </xf>
    <xf numFmtId="9" fontId="3" fillId="2" borderId="4" xfId="72" applyFont="1" applyFill="1" applyBorder="1" applyAlignment="1" applyProtection="1">
      <alignment horizontal="center" vertical="center"/>
      <protection locked="0"/>
    </xf>
    <xf numFmtId="0" fontId="45" fillId="0" borderId="4" xfId="0" applyFont="1" applyFill="1" applyBorder="1" applyAlignment="1" applyProtection="1">
      <alignment horizontal="justify" vertical="center" wrapText="1"/>
      <protection locked="0"/>
    </xf>
    <xf numFmtId="0" fontId="45" fillId="0" borderId="4" xfId="0" applyFont="1" applyFill="1" applyBorder="1" applyAlignment="1">
      <alignment vertical="center" wrapText="1"/>
    </xf>
    <xf numFmtId="0" fontId="3" fillId="2" borderId="4" xfId="52" applyFont="1" applyFill="1" applyBorder="1" applyAlignment="1">
      <alignment vertical="center"/>
    </xf>
    <xf numFmtId="0" fontId="3" fillId="2" borderId="4" xfId="52" applyFont="1" applyFill="1" applyBorder="1" applyAlignment="1">
      <alignment horizontal="justify" vertical="center" wrapText="1"/>
    </xf>
    <xf numFmtId="164" fontId="3" fillId="2" borderId="4" xfId="0" applyNumberFormat="1" applyFont="1" applyFill="1" applyBorder="1" applyAlignment="1" applyProtection="1">
      <alignment horizontal="center" vertical="center" wrapText="1"/>
    </xf>
    <xf numFmtId="1" fontId="46" fillId="2" borderId="4" xfId="74" applyNumberFormat="1" applyFont="1" applyFill="1" applyBorder="1" applyAlignment="1" applyProtection="1">
      <alignment horizontal="center" vertical="center"/>
    </xf>
    <xf numFmtId="164" fontId="3" fillId="2" borderId="4" xfId="0" applyNumberFormat="1" applyFont="1" applyFill="1" applyBorder="1" applyAlignment="1">
      <alignment horizontal="center" vertical="center" wrapText="1"/>
    </xf>
    <xf numFmtId="1" fontId="3" fillId="2" borderId="4" xfId="0" applyNumberFormat="1" applyFont="1" applyFill="1" applyBorder="1" applyAlignment="1" applyProtection="1">
      <alignment horizontal="center" vertical="center"/>
    </xf>
    <xf numFmtId="1" fontId="3" fillId="2" borderId="4" xfId="0" applyNumberFormat="1" applyFont="1" applyFill="1" applyBorder="1" applyAlignment="1">
      <alignment horizontal="center" vertical="center" wrapText="1"/>
    </xf>
    <xf numFmtId="164" fontId="3" fillId="31" borderId="4" xfId="0" applyNumberFormat="1" applyFont="1" applyFill="1" applyBorder="1" applyAlignment="1">
      <alignment horizontal="center" vertical="center" wrapText="1"/>
    </xf>
    <xf numFmtId="0" fontId="3" fillId="31" borderId="2" xfId="0" applyFont="1" applyFill="1" applyBorder="1" applyAlignment="1">
      <alignment horizontal="center" vertical="center" wrapText="1"/>
    </xf>
    <xf numFmtId="164" fontId="3" fillId="2" borderId="4" xfId="53" applyNumberFormat="1" applyFont="1" applyFill="1" applyBorder="1" applyAlignment="1">
      <alignment horizontal="center" vertical="center" wrapText="1"/>
    </xf>
    <xf numFmtId="0" fontId="3" fillId="0" borderId="1" xfId="0" applyFont="1" applyFill="1" applyBorder="1" applyAlignment="1" applyProtection="1">
      <alignment horizontal="justify" vertical="center" wrapText="1"/>
    </xf>
    <xf numFmtId="0" fontId="3" fillId="2" borderId="1" xfId="0" applyFont="1" applyFill="1" applyBorder="1" applyAlignment="1">
      <alignment vertical="top" wrapText="1"/>
    </xf>
    <xf numFmtId="1" fontId="3" fillId="2" borderId="4" xfId="0" applyNumberFormat="1" applyFont="1" applyFill="1" applyBorder="1" applyAlignment="1">
      <alignment horizontal="center" vertical="center"/>
    </xf>
    <xf numFmtId="0" fontId="3" fillId="2" borderId="4" xfId="0" applyFont="1" applyFill="1" applyBorder="1" applyAlignment="1">
      <alignment vertical="top" wrapText="1"/>
    </xf>
    <xf numFmtId="1" fontId="3" fillId="2" borderId="4" xfId="0" applyNumberFormat="1" applyFont="1" applyFill="1" applyBorder="1" applyAlignment="1">
      <alignment vertical="center" wrapText="1"/>
    </xf>
    <xf numFmtId="1" fontId="3" fillId="33" borderId="4" xfId="77" applyNumberFormat="1" applyFont="1" applyFill="1" applyBorder="1" applyAlignment="1">
      <alignment horizontal="center" vertical="center" wrapText="1"/>
    </xf>
    <xf numFmtId="164" fontId="3" fillId="33" borderId="4" xfId="77" applyNumberFormat="1" applyFont="1" applyFill="1" applyBorder="1" applyAlignment="1" applyProtection="1">
      <alignment horizontal="center" vertical="center" wrapText="1"/>
    </xf>
    <xf numFmtId="1" fontId="46" fillId="33" borderId="4" xfId="77" applyNumberFormat="1" applyFont="1" applyFill="1" applyBorder="1" applyAlignment="1" applyProtection="1">
      <alignment horizontal="center" vertical="center"/>
    </xf>
    <xf numFmtId="0" fontId="3" fillId="33" borderId="4" xfId="77" applyNumberFormat="1" applyFont="1" applyFill="1" applyBorder="1" applyAlignment="1">
      <alignment horizontal="center" vertical="center"/>
    </xf>
    <xf numFmtId="0" fontId="3" fillId="33" borderId="4" xfId="77" applyNumberFormat="1" applyFont="1" applyFill="1" applyBorder="1" applyAlignment="1">
      <alignment horizontal="left" vertical="center" wrapText="1"/>
    </xf>
    <xf numFmtId="16" fontId="3" fillId="33" borderId="4" xfId="0" applyNumberFormat="1" applyFont="1" applyFill="1" applyBorder="1" applyAlignment="1">
      <alignment horizontal="center" vertical="center" wrapText="1"/>
    </xf>
    <xf numFmtId="0" fontId="3" fillId="33" borderId="4" xfId="0" applyNumberFormat="1" applyFont="1" applyFill="1" applyBorder="1" applyAlignment="1">
      <alignment horizontal="center" vertical="center" wrapText="1"/>
    </xf>
    <xf numFmtId="164" fontId="3" fillId="33" borderId="4" xfId="0" applyNumberFormat="1" applyFont="1" applyFill="1" applyBorder="1" applyAlignment="1">
      <alignment horizontal="center" vertical="center" wrapText="1"/>
    </xf>
    <xf numFmtId="1" fontId="46" fillId="33" borderId="4" xfId="0" applyNumberFormat="1" applyFont="1" applyFill="1" applyBorder="1" applyAlignment="1" applyProtection="1">
      <alignment horizontal="center" vertical="center"/>
    </xf>
    <xf numFmtId="164" fontId="3" fillId="33" borderId="4" xfId="0" applyNumberFormat="1" applyFont="1" applyFill="1" applyBorder="1" applyAlignment="1" applyProtection="1">
      <alignment horizontal="center" vertical="center" wrapText="1"/>
    </xf>
    <xf numFmtId="0" fontId="3" fillId="33" borderId="4" xfId="0" applyFont="1" applyFill="1" applyBorder="1" applyAlignment="1" applyProtection="1">
      <alignment horizontal="justify" vertical="top" wrapText="1"/>
    </xf>
    <xf numFmtId="0" fontId="3" fillId="33" borderId="4" xfId="0" applyFont="1" applyFill="1" applyBorder="1" applyAlignment="1" applyProtection="1">
      <alignment horizontal="center" vertical="top" wrapText="1"/>
    </xf>
    <xf numFmtId="1" fontId="3" fillId="33" borderId="4" xfId="0" applyNumberFormat="1" applyFont="1" applyFill="1" applyBorder="1" applyAlignment="1" applyProtection="1">
      <alignment horizontal="center" vertical="center" wrapText="1"/>
    </xf>
    <xf numFmtId="1" fontId="3" fillId="33" borderId="4" xfId="0" applyNumberFormat="1" applyFont="1" applyFill="1" applyBorder="1" applyAlignment="1" applyProtection="1">
      <alignment horizontal="center" vertical="center"/>
    </xf>
    <xf numFmtId="0" fontId="3" fillId="33" borderId="1" xfId="0" applyFont="1" applyFill="1" applyBorder="1" applyAlignment="1">
      <alignment vertical="center" wrapText="1"/>
    </xf>
    <xf numFmtId="9" fontId="3" fillId="33" borderId="4" xfId="0" applyNumberFormat="1" applyFont="1" applyFill="1" applyBorder="1" applyAlignment="1">
      <alignment horizontal="center" vertical="center"/>
    </xf>
    <xf numFmtId="0" fontId="3" fillId="33" borderId="4" xfId="0" applyFont="1" applyFill="1" applyBorder="1" applyAlignment="1">
      <alignment vertical="top" wrapText="1"/>
    </xf>
    <xf numFmtId="0" fontId="43" fillId="3" borderId="4" xfId="0" applyFont="1" applyFill="1" applyBorder="1" applyAlignment="1">
      <alignment horizontal="center" vertical="center" wrapText="1"/>
    </xf>
    <xf numFmtId="0" fontId="1" fillId="33" borderId="4" xfId="0" applyNumberFormat="1" applyFont="1" applyFill="1" applyBorder="1" applyAlignment="1">
      <alignment horizontal="center" vertical="center" wrapText="1"/>
    </xf>
    <xf numFmtId="164" fontId="43" fillId="3" borderId="4" xfId="0" applyNumberFormat="1" applyFont="1" applyFill="1" applyBorder="1" applyAlignment="1" applyProtection="1">
      <alignment horizontal="center" vertical="center" wrapText="1"/>
    </xf>
    <xf numFmtId="1" fontId="1" fillId="32" borderId="4" xfId="0" applyNumberFormat="1" applyFont="1" applyFill="1" applyBorder="1" applyAlignment="1" applyProtection="1">
      <alignment horizontal="center" vertical="center"/>
    </xf>
    <xf numFmtId="0" fontId="3" fillId="33" borderId="4" xfId="0" applyFont="1" applyFill="1" applyBorder="1" applyAlignment="1">
      <alignment vertical="center" wrapText="1"/>
    </xf>
    <xf numFmtId="1" fontId="3" fillId="33" borderId="4" xfId="0" applyNumberFormat="1" applyFont="1" applyFill="1" applyBorder="1" applyAlignment="1">
      <alignment horizontal="center" vertical="center"/>
    </xf>
    <xf numFmtId="0" fontId="3" fillId="33" borderId="4" xfId="77" applyFont="1" applyFill="1" applyBorder="1" applyAlignment="1">
      <alignment vertical="center" wrapText="1"/>
    </xf>
    <xf numFmtId="0" fontId="3" fillId="33" borderId="0" xfId="77" applyFont="1" applyFill="1" applyAlignment="1">
      <alignment vertical="center" wrapText="1"/>
    </xf>
    <xf numFmtId="9" fontId="3" fillId="33" borderId="4" xfId="77" applyNumberFormat="1" applyFont="1" applyFill="1" applyBorder="1" applyAlignment="1">
      <alignment horizontal="center" vertical="center"/>
    </xf>
    <xf numFmtId="164" fontId="3" fillId="33" borderId="4" xfId="77" applyNumberFormat="1" applyFont="1" applyFill="1" applyBorder="1" applyAlignment="1">
      <alignment vertical="center"/>
    </xf>
    <xf numFmtId="1" fontId="3" fillId="33" borderId="4" xfId="77" applyNumberFormat="1" applyFont="1" applyFill="1" applyBorder="1" applyAlignment="1">
      <alignment vertical="center"/>
    </xf>
    <xf numFmtId="9" fontId="3" fillId="33" borderId="4" xfId="0" applyNumberFormat="1" applyFont="1" applyFill="1" applyBorder="1" applyAlignment="1">
      <alignment horizontal="center" vertical="center" wrapText="1"/>
    </xf>
    <xf numFmtId="0" fontId="3" fillId="33" borderId="4" xfId="77" applyNumberFormat="1" applyFont="1" applyFill="1" applyBorder="1" applyAlignment="1">
      <alignment horizontal="center" vertical="center" wrapText="1"/>
    </xf>
    <xf numFmtId="164" fontId="3" fillId="33" borderId="4" xfId="77" applyNumberFormat="1" applyFont="1" applyFill="1" applyBorder="1" applyAlignment="1">
      <alignment vertical="center" wrapText="1"/>
    </xf>
    <xf numFmtId="1" fontId="3" fillId="33" borderId="4" xfId="77" applyNumberFormat="1" applyFont="1" applyFill="1" applyBorder="1" applyAlignment="1">
      <alignment vertical="center" wrapText="1"/>
    </xf>
    <xf numFmtId="9" fontId="3" fillId="33" borderId="4" xfId="77" applyNumberFormat="1" applyFont="1" applyFill="1" applyBorder="1" applyAlignment="1">
      <alignment horizontal="center" vertical="center" wrapText="1"/>
    </xf>
    <xf numFmtId="0" fontId="3" fillId="2" borderId="0" xfId="0" applyFont="1" applyFill="1" applyAlignment="1">
      <alignment vertical="center"/>
    </xf>
    <xf numFmtId="0" fontId="3" fillId="2" borderId="4" xfId="0" applyFont="1" applyFill="1" applyBorder="1" applyAlignment="1" applyProtection="1">
      <alignment vertical="center"/>
      <protection locked="0"/>
    </xf>
    <xf numFmtId="164" fontId="3" fillId="2" borderId="4" xfId="76" applyNumberFormat="1" applyFont="1" applyFill="1" applyBorder="1" applyAlignment="1" applyProtection="1">
      <alignment horizontal="center" vertical="center"/>
      <protection locked="0"/>
    </xf>
    <xf numFmtId="164" fontId="43" fillId="3" borderId="4" xfId="76" applyNumberFormat="1" applyFont="1" applyFill="1" applyBorder="1" applyAlignment="1" applyProtection="1">
      <alignment horizontal="center" vertical="center"/>
      <protection locked="0"/>
    </xf>
    <xf numFmtId="164" fontId="50" fillId="3" borderId="4" xfId="76" applyNumberFormat="1" applyFont="1" applyFill="1" applyBorder="1" applyAlignment="1" applyProtection="1">
      <alignment horizontal="center" vertical="center"/>
      <protection locked="0"/>
    </xf>
    <xf numFmtId="164" fontId="45" fillId="2" borderId="4" xfId="76"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164" fontId="3" fillId="0" borderId="4" xfId="76" applyNumberFormat="1" applyFont="1" applyFill="1" applyBorder="1" applyAlignment="1" applyProtection="1">
      <alignment horizontal="center" vertical="center"/>
      <protection locked="0"/>
    </xf>
    <xf numFmtId="1" fontId="3" fillId="2" borderId="4" xfId="74" applyNumberFormat="1" applyFont="1" applyFill="1" applyBorder="1" applyAlignment="1" applyProtection="1">
      <alignment horizontal="center" vertical="center"/>
      <protection locked="0"/>
    </xf>
    <xf numFmtId="164" fontId="3" fillId="2" borderId="4" xfId="75" applyNumberFormat="1" applyFont="1" applyFill="1" applyBorder="1" applyAlignment="1" applyProtection="1">
      <alignment horizontal="center" vertical="center" wrapText="1"/>
      <protection locked="0"/>
    </xf>
    <xf numFmtId="0" fontId="3" fillId="2" borderId="4" xfId="75" applyFont="1" applyFill="1" applyBorder="1" applyAlignment="1" applyProtection="1">
      <alignment vertical="center" wrapText="1"/>
      <protection locked="0"/>
    </xf>
    <xf numFmtId="1" fontId="3" fillId="2" borderId="4" xfId="75" applyNumberFormat="1" applyFont="1" applyFill="1" applyBorder="1" applyAlignment="1" applyProtection="1">
      <alignment horizontal="center" vertical="center" wrapText="1"/>
      <protection locked="0"/>
    </xf>
    <xf numFmtId="0" fontId="3" fillId="2" borderId="1" xfId="76" applyFont="1" applyFill="1" applyBorder="1" applyAlignment="1" applyProtection="1">
      <alignment horizontal="left" vertical="center" wrapText="1"/>
      <protection locked="0"/>
    </xf>
    <xf numFmtId="1" fontId="3" fillId="2" borderId="4" xfId="76" applyNumberFormat="1" applyFont="1" applyFill="1" applyBorder="1" applyAlignment="1" applyProtection="1">
      <alignment horizontal="center" vertical="center" wrapText="1"/>
      <protection locked="0"/>
    </xf>
    <xf numFmtId="164" fontId="3" fillId="2" borderId="4" xfId="76" applyNumberFormat="1" applyFont="1" applyFill="1" applyBorder="1" applyAlignment="1" applyProtection="1">
      <alignment horizontal="center" vertical="center" wrapText="1"/>
      <protection locked="0"/>
    </xf>
    <xf numFmtId="0" fontId="3" fillId="0" borderId="4" xfId="76" applyFont="1" applyFill="1" applyBorder="1" applyAlignment="1" applyProtection="1">
      <alignment horizontal="justify" vertical="center" wrapText="1"/>
      <protection locked="0"/>
    </xf>
    <xf numFmtId="1" fontId="3" fillId="0" borderId="4" xfId="76" applyNumberFormat="1" applyFont="1" applyFill="1" applyBorder="1" applyAlignment="1" applyProtection="1">
      <alignment horizontal="center" vertical="center" wrapText="1"/>
      <protection locked="0"/>
    </xf>
    <xf numFmtId="164" fontId="3" fillId="0" borderId="4" xfId="76" applyNumberFormat="1" applyFont="1" applyFill="1" applyBorder="1" applyAlignment="1" applyProtection="1">
      <alignment horizontal="center" vertical="center" wrapText="1"/>
      <protection locked="0"/>
    </xf>
    <xf numFmtId="0" fontId="3" fillId="2" borderId="4" xfId="74" applyFont="1" applyFill="1" applyBorder="1" applyAlignment="1">
      <alignment vertical="center" wrapText="1"/>
    </xf>
    <xf numFmtId="1" fontId="3" fillId="2" borderId="4" xfId="75" applyNumberFormat="1" applyFont="1" applyFill="1" applyBorder="1" applyAlignment="1" applyProtection="1">
      <alignment horizontal="center" vertical="center"/>
      <protection locked="0"/>
    </xf>
    <xf numFmtId="0" fontId="44" fillId="0" borderId="4" xfId="0" applyFont="1" applyBorder="1" applyAlignment="1">
      <alignment vertical="center" wrapText="1"/>
    </xf>
    <xf numFmtId="164" fontId="45" fillId="2" borderId="4" xfId="76" applyNumberFormat="1" applyFont="1" applyFill="1" applyBorder="1" applyAlignment="1" applyProtection="1">
      <alignment horizontal="center" vertical="center"/>
      <protection locked="0"/>
    </xf>
    <xf numFmtId="0" fontId="41" fillId="2" borderId="4" xfId="75" applyFont="1" applyFill="1" applyBorder="1" applyAlignment="1" applyProtection="1">
      <alignment vertical="center" wrapText="1"/>
      <protection locked="0"/>
    </xf>
    <xf numFmtId="1" fontId="41" fillId="2" borderId="4" xfId="75" applyNumberFormat="1" applyFont="1" applyFill="1" applyBorder="1" applyAlignment="1" applyProtection="1">
      <alignment horizontal="center" vertical="center"/>
      <protection locked="0"/>
    </xf>
    <xf numFmtId="164" fontId="41" fillId="2" borderId="4" xfId="75" applyNumberFormat="1" applyFont="1" applyFill="1" applyBorder="1" applyAlignment="1" applyProtection="1">
      <alignment horizontal="center" vertical="center" wrapText="1"/>
      <protection locked="0"/>
    </xf>
    <xf numFmtId="1" fontId="41" fillId="2" borderId="4" xfId="0" applyNumberFormat="1" applyFont="1" applyFill="1" applyBorder="1" applyAlignment="1" applyProtection="1">
      <alignment horizontal="center" vertical="center" wrapText="1"/>
    </xf>
    <xf numFmtId="164" fontId="41" fillId="2" borderId="4" xfId="76" applyNumberFormat="1" applyFont="1" applyFill="1" applyBorder="1" applyAlignment="1" applyProtection="1">
      <alignment horizontal="center" vertical="center"/>
      <protection locked="0"/>
    </xf>
    <xf numFmtId="1" fontId="41" fillId="2" borderId="4" xfId="75" applyNumberFormat="1" applyFont="1" applyFill="1" applyBorder="1" applyAlignment="1" applyProtection="1">
      <alignment horizontal="center" vertical="center" wrapText="1"/>
      <protection locked="0"/>
    </xf>
    <xf numFmtId="0" fontId="41" fillId="2" borderId="1" xfId="76" applyFont="1" applyFill="1" applyBorder="1" applyAlignment="1" applyProtection="1">
      <alignment horizontal="left" vertical="center" wrapText="1"/>
      <protection locked="0"/>
    </xf>
    <xf numFmtId="1" fontId="41" fillId="2" borderId="4" xfId="76" applyNumberFormat="1" applyFont="1" applyFill="1" applyBorder="1" applyAlignment="1" applyProtection="1">
      <alignment horizontal="center" vertical="center" wrapText="1"/>
      <protection locked="0"/>
    </xf>
    <xf numFmtId="164" fontId="41" fillId="2" borderId="4" xfId="76" applyNumberFormat="1" applyFont="1" applyFill="1" applyBorder="1" applyAlignment="1" applyProtection="1">
      <alignment horizontal="center" vertical="center" wrapText="1"/>
      <protection locked="0"/>
    </xf>
    <xf numFmtId="0" fontId="41" fillId="2" borderId="4" xfId="76" applyFont="1" applyFill="1" applyBorder="1" applyAlignment="1" applyProtection="1">
      <alignment horizontal="justify" vertical="center" wrapText="1"/>
      <protection locked="0"/>
    </xf>
    <xf numFmtId="0" fontId="41" fillId="2" borderId="4" xfId="76" applyFont="1" applyFill="1" applyBorder="1" applyAlignment="1" applyProtection="1">
      <alignment vertical="center" wrapText="1"/>
      <protection locked="0"/>
    </xf>
    <xf numFmtId="9" fontId="41" fillId="2" borderId="4" xfId="72" applyFont="1" applyFill="1" applyBorder="1" applyAlignment="1" applyProtection="1">
      <alignment horizontal="center" vertical="center"/>
      <protection locked="0"/>
    </xf>
    <xf numFmtId="0" fontId="41" fillId="2" borderId="4" xfId="54" applyFont="1" applyFill="1" applyBorder="1" applyAlignment="1" applyProtection="1">
      <alignment horizontal="justify" vertical="center" wrapText="1"/>
      <protection locked="0"/>
    </xf>
    <xf numFmtId="1" fontId="41" fillId="2" borderId="4" xfId="46" applyNumberFormat="1" applyFont="1" applyFill="1" applyBorder="1" applyAlignment="1" applyProtection="1">
      <alignment horizontal="center" vertical="center" wrapText="1"/>
      <protection locked="0"/>
    </xf>
    <xf numFmtId="164" fontId="41" fillId="2" borderId="4" xfId="0" applyNumberFormat="1" applyFont="1" applyFill="1" applyBorder="1" applyAlignment="1">
      <alignment horizontal="center" vertical="center" wrapText="1"/>
    </xf>
    <xf numFmtId="164" fontId="43" fillId="3" borderId="4" xfId="75" applyNumberFormat="1" applyFont="1" applyFill="1" applyBorder="1" applyAlignment="1" applyProtection="1">
      <alignment horizontal="center" vertical="center" wrapText="1"/>
      <protection locked="0"/>
    </xf>
    <xf numFmtId="164" fontId="50" fillId="3" borderId="4" xfId="75" applyNumberFormat="1" applyFont="1" applyFill="1" applyBorder="1" applyAlignment="1" applyProtection="1">
      <alignment horizontal="center" vertical="center" wrapText="1"/>
      <protection locked="0"/>
    </xf>
    <xf numFmtId="0" fontId="41" fillId="2" borderId="4" xfId="54" applyFont="1" applyFill="1" applyBorder="1" applyAlignment="1">
      <alignment vertical="center"/>
    </xf>
    <xf numFmtId="1" fontId="41" fillId="2" borderId="4" xfId="76" applyNumberFormat="1" applyFont="1" applyFill="1" applyBorder="1" applyAlignment="1" applyProtection="1">
      <alignment horizontal="center" vertical="center"/>
      <protection locked="0"/>
    </xf>
    <xf numFmtId="0" fontId="41" fillId="32" borderId="2" xfId="76" applyFont="1" applyFill="1" applyBorder="1" applyAlignment="1" applyProtection="1">
      <alignment horizontal="left" vertical="center" wrapText="1"/>
      <protection locked="0"/>
    </xf>
    <xf numFmtId="164" fontId="22" fillId="2" borderId="4" xfId="0" applyNumberFormat="1" applyFont="1" applyFill="1" applyBorder="1" applyAlignment="1">
      <alignment horizontal="center" vertical="center"/>
    </xf>
    <xf numFmtId="0" fontId="41" fillId="2" borderId="1" xfId="0" applyFont="1" applyFill="1" applyBorder="1" applyAlignment="1">
      <alignment vertical="center" wrapText="1"/>
    </xf>
    <xf numFmtId="9" fontId="41" fillId="2" borderId="4" xfId="0" applyNumberFormat="1" applyFont="1" applyFill="1" applyBorder="1" applyAlignment="1">
      <alignment horizontal="center" vertical="center"/>
    </xf>
    <xf numFmtId="1" fontId="45" fillId="2" borderId="4" xfId="0" applyNumberFormat="1" applyFont="1" applyFill="1" applyBorder="1" applyAlignment="1" applyProtection="1">
      <alignment horizontal="center" vertical="center"/>
    </xf>
    <xf numFmtId="164" fontId="41" fillId="2" borderId="4" xfId="0" applyNumberFormat="1" applyFont="1" applyFill="1" applyBorder="1" applyAlignment="1" applyProtection="1">
      <alignment horizontal="center" vertical="center" wrapText="1"/>
    </xf>
    <xf numFmtId="164" fontId="50" fillId="3" borderId="4" xfId="0" applyNumberFormat="1" applyFont="1" applyFill="1" applyBorder="1" applyAlignment="1" applyProtection="1">
      <alignment horizontal="center" vertical="center" wrapText="1"/>
    </xf>
    <xf numFmtId="1" fontId="52" fillId="2" borderId="4" xfId="0" applyNumberFormat="1" applyFont="1" applyFill="1" applyBorder="1" applyAlignment="1" applyProtection="1">
      <alignment horizontal="center" vertical="center"/>
    </xf>
    <xf numFmtId="164" fontId="45" fillId="2" borderId="4" xfId="0" applyNumberFormat="1" applyFont="1" applyFill="1" applyBorder="1" applyAlignment="1" applyProtection="1">
      <alignment horizontal="center" vertical="center" wrapText="1"/>
    </xf>
    <xf numFmtId="0" fontId="41" fillId="2" borderId="5" xfId="0" applyFont="1" applyFill="1" applyBorder="1" applyAlignment="1" applyProtection="1">
      <alignment horizontal="left" vertical="top" wrapText="1"/>
      <protection locked="0"/>
    </xf>
    <xf numFmtId="0" fontId="41" fillId="2" borderId="5" xfId="0" applyFont="1" applyFill="1" applyBorder="1" applyAlignment="1" applyProtection="1">
      <alignment horizontal="justify" vertical="center" wrapText="1"/>
      <protection locked="0"/>
    </xf>
    <xf numFmtId="1" fontId="41" fillId="2" borderId="5" xfId="72" applyNumberFormat="1" applyFont="1" applyFill="1" applyBorder="1" applyAlignment="1" applyProtection="1">
      <alignment horizontal="center" vertical="center"/>
      <protection locked="0"/>
    </xf>
    <xf numFmtId="164" fontId="41" fillId="2" borderId="5" xfId="76" applyNumberFormat="1" applyFont="1" applyFill="1" applyBorder="1" applyAlignment="1" applyProtection="1">
      <alignment horizontal="center" vertical="center"/>
      <protection locked="0"/>
    </xf>
    <xf numFmtId="0" fontId="41" fillId="2" borderId="4" xfId="75" applyFont="1" applyFill="1" applyBorder="1" applyAlignment="1" applyProtection="1">
      <alignment horizontal="left" vertical="top" wrapText="1"/>
      <protection locked="0"/>
    </xf>
    <xf numFmtId="1" fontId="41" fillId="2" borderId="4" xfId="72" applyNumberFormat="1" applyFont="1" applyFill="1" applyBorder="1" applyAlignment="1" applyProtection="1">
      <alignment horizontal="center" vertical="center"/>
      <protection locked="0"/>
    </xf>
    <xf numFmtId="0" fontId="41" fillId="2" borderId="4" xfId="76" applyFont="1" applyFill="1" applyBorder="1" applyAlignment="1" applyProtection="1">
      <alignment horizontal="left" vertical="top" wrapText="1"/>
      <protection locked="0"/>
    </xf>
    <xf numFmtId="0" fontId="41" fillId="2" borderId="43" xfId="75" applyFont="1" applyFill="1" applyBorder="1" applyAlignment="1" applyProtection="1">
      <alignment horizontal="left" vertical="top" wrapText="1"/>
      <protection locked="0"/>
    </xf>
    <xf numFmtId="0" fontId="41" fillId="2" borderId="43" xfId="75" applyFont="1" applyFill="1" applyBorder="1" applyAlignment="1" applyProtection="1">
      <alignment vertical="center" wrapText="1"/>
      <protection locked="0"/>
    </xf>
    <xf numFmtId="1" fontId="41" fillId="2" borderId="43" xfId="75" applyNumberFormat="1" applyFont="1" applyFill="1" applyBorder="1" applyAlignment="1" applyProtection="1">
      <alignment horizontal="center" vertical="center"/>
      <protection locked="0"/>
    </xf>
    <xf numFmtId="1" fontId="45" fillId="2" borderId="43" xfId="0" applyNumberFormat="1" applyFont="1" applyFill="1" applyBorder="1" applyAlignment="1" applyProtection="1">
      <alignment horizontal="center" vertical="center" wrapText="1"/>
    </xf>
    <xf numFmtId="0" fontId="41" fillId="2" borderId="5" xfId="75" applyFont="1" applyFill="1" applyBorder="1" applyAlignment="1" applyProtection="1">
      <alignment horizontal="left" vertical="top" wrapText="1"/>
      <protection locked="0"/>
    </xf>
    <xf numFmtId="0" fontId="41" fillId="2" borderId="5" xfId="75" applyFont="1" applyFill="1" applyBorder="1" applyAlignment="1" applyProtection="1">
      <alignment vertical="center" wrapText="1"/>
      <protection locked="0"/>
    </xf>
    <xf numFmtId="164" fontId="41" fillId="2" borderId="5" xfId="76" applyNumberFormat="1" applyFont="1" applyFill="1" applyBorder="1" applyAlignment="1" applyProtection="1">
      <alignment horizontal="center" vertical="center"/>
    </xf>
    <xf numFmtId="1" fontId="45" fillId="2" borderId="4" xfId="0" applyNumberFormat="1" applyFont="1" applyFill="1" applyBorder="1" applyAlignment="1" applyProtection="1">
      <alignment horizontal="center" vertical="center" wrapText="1"/>
    </xf>
    <xf numFmtId="0" fontId="41" fillId="2" borderId="4" xfId="0" applyFont="1" applyFill="1" applyBorder="1" applyAlignment="1" applyProtection="1">
      <alignment horizontal="left" vertical="top" wrapText="1"/>
      <protection locked="0"/>
    </xf>
    <xf numFmtId="164" fontId="41" fillId="2" borderId="4" xfId="76" applyNumberFormat="1" applyFont="1" applyFill="1" applyBorder="1" applyAlignment="1" applyProtection="1">
      <alignment horizontal="center" vertical="center"/>
    </xf>
    <xf numFmtId="9" fontId="41" fillId="2" borderId="43" xfId="72" applyFont="1" applyFill="1" applyBorder="1" applyAlignment="1" applyProtection="1">
      <alignment horizontal="center" vertical="center"/>
      <protection locked="0"/>
    </xf>
    <xf numFmtId="0" fontId="41" fillId="33" borderId="4" xfId="0" applyFont="1" applyFill="1" applyBorder="1" applyAlignment="1">
      <alignment vertical="center" wrapText="1"/>
    </xf>
    <xf numFmtId="0" fontId="41" fillId="33" borderId="4" xfId="0" applyNumberFormat="1" applyFont="1" applyFill="1" applyBorder="1" applyAlignment="1">
      <alignment horizontal="center" vertical="center"/>
    </xf>
    <xf numFmtId="1" fontId="53" fillId="33" borderId="4" xfId="0" applyNumberFormat="1" applyFont="1" applyFill="1" applyBorder="1" applyAlignment="1" applyProtection="1">
      <alignment horizontal="center" vertical="center"/>
    </xf>
    <xf numFmtId="0" fontId="41" fillId="33" borderId="4" xfId="0" applyNumberFormat="1" applyFont="1" applyFill="1" applyBorder="1" applyAlignment="1">
      <alignment horizontal="center" vertical="center" wrapText="1"/>
    </xf>
    <xf numFmtId="0" fontId="41" fillId="32" borderId="4" xfId="0" applyFont="1" applyFill="1" applyBorder="1" applyAlignment="1">
      <alignment horizontal="left" vertical="center" wrapText="1"/>
    </xf>
    <xf numFmtId="0" fontId="41" fillId="32" borderId="4" xfId="0" applyFont="1" applyFill="1" applyBorder="1" applyAlignment="1">
      <alignment vertical="center" wrapText="1"/>
    </xf>
    <xf numFmtId="0" fontId="41" fillId="32" borderId="4" xfId="0" applyNumberFormat="1" applyFont="1" applyFill="1" applyBorder="1" applyAlignment="1">
      <alignment horizontal="center" vertical="center"/>
    </xf>
    <xf numFmtId="164" fontId="41" fillId="32" borderId="4" xfId="0" applyNumberFormat="1" applyFont="1" applyFill="1" applyBorder="1" applyAlignment="1" applyProtection="1">
      <alignment horizontal="center" vertical="center" wrapText="1"/>
    </xf>
    <xf numFmtId="1" fontId="54" fillId="32" borderId="4" xfId="0" applyNumberFormat="1" applyFont="1" applyFill="1" applyBorder="1" applyAlignment="1" applyProtection="1">
      <alignment horizontal="center" vertical="center"/>
    </xf>
    <xf numFmtId="9" fontId="41" fillId="32" borderId="4" xfId="0" applyNumberFormat="1" applyFont="1" applyFill="1" applyBorder="1" applyAlignment="1">
      <alignment horizontal="center" vertical="center"/>
    </xf>
    <xf numFmtId="9" fontId="41" fillId="2" borderId="4" xfId="72" applyFont="1" applyFill="1" applyBorder="1" applyAlignment="1" applyProtection="1">
      <alignment horizontal="center" vertical="center" wrapText="1"/>
      <protection locked="0"/>
    </xf>
    <xf numFmtId="164" fontId="41" fillId="2" borderId="4" xfId="0" applyNumberFormat="1" applyFont="1" applyFill="1" applyBorder="1" applyAlignment="1" applyProtection="1">
      <alignment horizontal="center" vertical="center" wrapText="1"/>
      <protection locked="0"/>
    </xf>
    <xf numFmtId="1" fontId="41" fillId="2" borderId="4" xfId="0" applyNumberFormat="1" applyFont="1" applyFill="1" applyBorder="1" applyAlignment="1" applyProtection="1">
      <alignment horizontal="center" vertical="center" wrapText="1"/>
      <protection locked="0"/>
    </xf>
    <xf numFmtId="0" fontId="41" fillId="2" borderId="4" xfId="0" applyFont="1" applyFill="1" applyBorder="1" applyAlignment="1" applyProtection="1">
      <alignment horizontal="justify" vertical="center" wrapText="1"/>
    </xf>
    <xf numFmtId="164" fontId="41" fillId="2" borderId="4" xfId="75" applyNumberFormat="1" applyFont="1" applyFill="1" applyBorder="1" applyAlignment="1" applyProtection="1">
      <alignment horizontal="center" vertical="center" wrapText="1"/>
    </xf>
    <xf numFmtId="9" fontId="3" fillId="2" borderId="4" xfId="72" applyFont="1" applyFill="1" applyBorder="1" applyAlignment="1">
      <alignment horizontal="center" vertical="center" wrapText="1"/>
    </xf>
    <xf numFmtId="1" fontId="3" fillId="2" borderId="4" xfId="0" applyNumberFormat="1" applyFont="1" applyFill="1" applyBorder="1" applyAlignment="1" applyProtection="1">
      <alignment horizontal="center" vertical="center" wrapText="1"/>
      <protection locked="0"/>
    </xf>
    <xf numFmtId="164" fontId="3" fillId="2" borderId="4" xfId="0" applyNumberFormat="1" applyFont="1" applyFill="1" applyBorder="1" applyAlignment="1" applyProtection="1">
      <alignment horizontal="center" vertical="center" wrapText="1"/>
      <protection locked="0"/>
    </xf>
    <xf numFmtId="164" fontId="3" fillId="2" borderId="4" xfId="75" applyNumberFormat="1" applyFont="1" applyFill="1" applyBorder="1" applyAlignment="1">
      <alignment horizontal="center" vertical="center" wrapText="1"/>
    </xf>
    <xf numFmtId="0" fontId="3" fillId="2" borderId="4" xfId="0" applyFont="1" applyFill="1" applyBorder="1" applyAlignment="1">
      <alignment vertical="center"/>
    </xf>
    <xf numFmtId="1" fontId="3" fillId="2" borderId="4" xfId="0" applyNumberFormat="1" applyFont="1" applyFill="1" applyBorder="1" applyAlignment="1">
      <alignment vertical="center"/>
    </xf>
    <xf numFmtId="164" fontId="3" fillId="2" borderId="4" xfId="0" applyNumberFormat="1" applyFont="1" applyFill="1" applyBorder="1" applyAlignment="1">
      <alignment vertical="center"/>
    </xf>
    <xf numFmtId="0" fontId="44" fillId="2" borderId="4" xfId="0" applyFont="1" applyFill="1" applyBorder="1" applyAlignment="1" applyProtection="1">
      <alignment horizontal="justify" vertical="center" wrapText="1"/>
      <protection locked="0"/>
    </xf>
    <xf numFmtId="1" fontId="44" fillId="2" borderId="4" xfId="0" applyNumberFormat="1" applyFont="1" applyFill="1" applyBorder="1" applyAlignment="1" applyProtection="1">
      <alignment horizontal="center" vertical="center" wrapText="1"/>
      <protection locked="0"/>
    </xf>
    <xf numFmtId="164" fontId="44" fillId="2" borderId="4" xfId="0" applyNumberFormat="1" applyFont="1" applyFill="1" applyBorder="1" applyAlignment="1" applyProtection="1">
      <alignment horizontal="center" vertical="center"/>
      <protection locked="0"/>
    </xf>
    <xf numFmtId="1" fontId="44" fillId="2" borderId="4" xfId="0" applyNumberFormat="1" applyFont="1" applyFill="1" applyBorder="1" applyAlignment="1" applyProtection="1">
      <alignment horizontal="center" vertical="center"/>
      <protection locked="0"/>
    </xf>
    <xf numFmtId="164" fontId="44" fillId="2" borderId="4" xfId="0" applyNumberFormat="1" applyFont="1" applyFill="1" applyBorder="1" applyAlignment="1" applyProtection="1">
      <alignment horizontal="center" vertical="center" wrapText="1"/>
    </xf>
    <xf numFmtId="1" fontId="44" fillId="2" borderId="4" xfId="0" applyNumberFormat="1" applyFont="1" applyFill="1" applyBorder="1" applyAlignment="1">
      <alignment horizontal="justify" vertical="center" wrapText="1"/>
    </xf>
    <xf numFmtId="164" fontId="3" fillId="2" borderId="4" xfId="0" applyNumberFormat="1" applyFont="1" applyFill="1" applyBorder="1" applyAlignment="1" applyProtection="1">
      <alignment horizontal="center" vertical="center"/>
      <protection locked="0"/>
    </xf>
    <xf numFmtId="1" fontId="3" fillId="2" borderId="4" xfId="0" applyNumberFormat="1" applyFont="1" applyFill="1" applyBorder="1" applyAlignment="1">
      <alignment horizontal="justify" vertical="center" wrapText="1"/>
    </xf>
    <xf numFmtId="0" fontId="3" fillId="2" borderId="4" xfId="0" applyFont="1" applyFill="1" applyBorder="1" applyAlignment="1" applyProtection="1">
      <alignment vertical="center" wrapText="1"/>
      <protection locked="0"/>
    </xf>
    <xf numFmtId="1" fontId="3" fillId="2" borderId="4" xfId="0" applyNumberFormat="1" applyFont="1" applyFill="1" applyBorder="1" applyAlignment="1" applyProtection="1">
      <alignment horizontal="center" vertical="center"/>
      <protection locked="0"/>
    </xf>
    <xf numFmtId="1" fontId="3" fillId="2" borderId="4" xfId="0" applyNumberFormat="1" applyFont="1" applyFill="1" applyBorder="1" applyAlignment="1" applyProtection="1">
      <alignment vertical="center"/>
      <protection locked="0"/>
    </xf>
    <xf numFmtId="164" fontId="3" fillId="2" borderId="4" xfId="0" applyNumberFormat="1" applyFont="1" applyFill="1" applyBorder="1" applyAlignment="1" applyProtection="1">
      <alignment vertical="center" wrapText="1"/>
      <protection locked="0"/>
    </xf>
    <xf numFmtId="164" fontId="3" fillId="2" borderId="4" xfId="0" applyNumberFormat="1" applyFont="1" applyFill="1" applyBorder="1" applyAlignment="1" applyProtection="1">
      <alignment horizontal="justify" vertical="center" wrapText="1"/>
      <protection locked="0"/>
    </xf>
    <xf numFmtId="1" fontId="44" fillId="2" borderId="4" xfId="0" applyNumberFormat="1" applyFont="1" applyFill="1" applyBorder="1" applyAlignment="1" applyProtection="1">
      <alignment horizontal="center" vertical="center" wrapText="1"/>
    </xf>
    <xf numFmtId="0" fontId="57" fillId="26" borderId="1" xfId="0" applyFont="1" applyFill="1" applyBorder="1" applyAlignment="1">
      <alignment horizontal="justify" vertical="center"/>
    </xf>
    <xf numFmtId="0" fontId="44" fillId="2" borderId="4" xfId="0" applyFont="1" applyFill="1" applyBorder="1" applyAlignment="1">
      <alignment horizontal="justify" vertical="center" wrapText="1"/>
    </xf>
    <xf numFmtId="0" fontId="44" fillId="2" borderId="4" xfId="0" applyNumberFormat="1" applyFont="1" applyFill="1" applyBorder="1" applyAlignment="1">
      <alignment horizontal="center" vertical="center" wrapText="1"/>
    </xf>
    <xf numFmtId="1" fontId="44" fillId="2" borderId="1" xfId="0" applyNumberFormat="1" applyFont="1" applyFill="1" applyBorder="1" applyAlignment="1" applyProtection="1">
      <alignment horizontal="center" vertical="center" wrapText="1"/>
    </xf>
    <xf numFmtId="0" fontId="44" fillId="2" borderId="1" xfId="0" applyFont="1" applyFill="1" applyBorder="1" applyAlignment="1">
      <alignment vertical="center" wrapText="1"/>
    </xf>
    <xf numFmtId="0" fontId="44" fillId="0" borderId="4" xfId="0" applyFont="1" applyFill="1" applyBorder="1" applyAlignment="1">
      <alignment horizontal="justify" vertical="center" wrapText="1"/>
    </xf>
    <xf numFmtId="164" fontId="44" fillId="33" borderId="4" xfId="0" applyNumberFormat="1" applyFont="1" applyFill="1" applyBorder="1" applyAlignment="1" applyProtection="1">
      <alignment horizontal="center" vertical="center" wrapText="1"/>
    </xf>
    <xf numFmtId="0" fontId="44" fillId="33" borderId="4" xfId="0" applyFont="1" applyFill="1" applyBorder="1" applyAlignment="1" applyProtection="1">
      <alignment horizontal="justify" vertical="center" wrapText="1"/>
      <protection locked="0"/>
    </xf>
    <xf numFmtId="1" fontId="44" fillId="33" borderId="4" xfId="0" applyNumberFormat="1" applyFont="1" applyFill="1" applyBorder="1" applyAlignment="1" applyProtection="1">
      <alignment horizontal="center" vertical="center" wrapText="1"/>
      <protection locked="0"/>
    </xf>
    <xf numFmtId="1" fontId="44" fillId="33" borderId="4" xfId="0" applyNumberFormat="1" applyFont="1" applyFill="1" applyBorder="1" applyAlignment="1" applyProtection="1">
      <alignment horizontal="center" vertical="center"/>
    </xf>
    <xf numFmtId="1" fontId="44" fillId="33" borderId="4" xfId="0" applyNumberFormat="1" applyFont="1" applyFill="1" applyBorder="1" applyAlignment="1">
      <alignment horizontal="justify" vertical="center" wrapText="1"/>
    </xf>
    <xf numFmtId="0" fontId="45" fillId="34" borderId="4" xfId="0" applyFont="1" applyFill="1" applyBorder="1" applyAlignment="1">
      <alignment vertical="top" wrapText="1"/>
    </xf>
    <xf numFmtId="0" fontId="45" fillId="34" borderId="4" xfId="0" applyNumberFormat="1" applyFont="1" applyFill="1" applyBorder="1" applyAlignment="1">
      <alignment horizontal="center" vertical="top" wrapText="1"/>
    </xf>
    <xf numFmtId="164" fontId="45" fillId="34" borderId="4" xfId="0" applyNumberFormat="1" applyFont="1" applyFill="1" applyBorder="1" applyAlignment="1" applyProtection="1">
      <alignment vertical="top" wrapText="1"/>
    </xf>
    <xf numFmtId="1" fontId="52" fillId="34" borderId="4" xfId="0" applyNumberFormat="1" applyFont="1" applyFill="1" applyBorder="1" applyAlignment="1" applyProtection="1">
      <alignment horizontal="center" vertical="top"/>
    </xf>
    <xf numFmtId="0" fontId="45" fillId="34" borderId="4" xfId="0" applyNumberFormat="1" applyFont="1" applyFill="1" applyBorder="1" applyAlignment="1">
      <alignment vertical="top"/>
    </xf>
    <xf numFmtId="0" fontId="45" fillId="34" borderId="4" xfId="0" applyFont="1" applyFill="1" applyBorder="1" applyAlignment="1">
      <alignment horizontal="left" vertical="top" wrapText="1"/>
    </xf>
    <xf numFmtId="0" fontId="45" fillId="34" borderId="4" xfId="0" applyNumberFormat="1" applyFont="1" applyFill="1" applyBorder="1" applyAlignment="1">
      <alignment horizontal="left" vertical="top" wrapText="1"/>
    </xf>
    <xf numFmtId="0" fontId="45" fillId="34" borderId="4" xfId="0" applyNumberFormat="1" applyFont="1" applyFill="1" applyBorder="1" applyAlignment="1">
      <alignment horizontal="center" vertical="top"/>
    </xf>
    <xf numFmtId="164" fontId="62" fillId="34" borderId="4" xfId="0" applyNumberFormat="1" applyFont="1" applyFill="1" applyBorder="1" applyAlignment="1" applyProtection="1">
      <alignment horizontal="center" vertical="top" wrapText="1"/>
    </xf>
    <xf numFmtId="1" fontId="63" fillId="34" borderId="4" xfId="0" applyNumberFormat="1" applyFont="1" applyFill="1" applyBorder="1" applyAlignment="1" applyProtection="1">
      <alignment horizontal="center" vertical="top"/>
    </xf>
    <xf numFmtId="0" fontId="3" fillId="2" borderId="4" xfId="0" applyNumberFormat="1" applyFont="1" applyFill="1" applyBorder="1" applyAlignment="1" applyProtection="1">
      <alignment horizontal="justify" vertical="center" wrapText="1"/>
      <protection locked="0"/>
    </xf>
    <xf numFmtId="0" fontId="3" fillId="2" borderId="1" xfId="0" applyNumberFormat="1" applyFont="1" applyFill="1" applyBorder="1" applyAlignment="1" applyProtection="1">
      <alignment horizontal="justify" vertical="center" wrapText="1"/>
      <protection locked="0"/>
    </xf>
    <xf numFmtId="1" fontId="3" fillId="2" borderId="1" xfId="0" applyNumberFormat="1" applyFont="1" applyFill="1" applyBorder="1" applyAlignment="1" applyProtection="1">
      <alignment horizontal="center" vertical="center" wrapText="1"/>
      <protection locked="0"/>
    </xf>
    <xf numFmtId="164" fontId="3" fillId="2" borderId="1" xfId="0" applyNumberFormat="1" applyFont="1" applyFill="1" applyBorder="1" applyAlignment="1" applyProtection="1">
      <alignment horizontal="center" vertical="center" wrapText="1"/>
      <protection locked="0"/>
    </xf>
    <xf numFmtId="1" fontId="3" fillId="2" borderId="1" xfId="0" applyNumberFormat="1" applyFont="1" applyFill="1" applyBorder="1" applyAlignment="1" applyProtection="1">
      <alignment horizontal="center" vertical="center"/>
    </xf>
    <xf numFmtId="0" fontId="1" fillId="0" borderId="4"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xf>
    <xf numFmtId="164" fontId="64" fillId="0" borderId="4" xfId="0" applyNumberFormat="1" applyFont="1" applyFill="1" applyBorder="1" applyAlignment="1" applyProtection="1">
      <alignment horizontal="center" vertical="center" wrapText="1"/>
      <protection locked="0"/>
    </xf>
    <xf numFmtId="1" fontId="65" fillId="2" borderId="4" xfId="0" applyNumberFormat="1" applyFont="1" applyFill="1" applyBorder="1" applyAlignment="1" applyProtection="1">
      <alignment horizontal="center" vertical="center"/>
    </xf>
    <xf numFmtId="0" fontId="1" fillId="35" borderId="4" xfId="0" applyNumberFormat="1" applyFont="1" applyFill="1" applyBorder="1" applyAlignment="1" applyProtection="1">
      <alignment horizontal="center" vertical="center" wrapText="1"/>
    </xf>
    <xf numFmtId="9" fontId="64" fillId="35" borderId="4" xfId="0" applyNumberFormat="1" applyFont="1" applyFill="1" applyBorder="1" applyAlignment="1">
      <alignment horizontal="center" vertical="center" wrapText="1"/>
    </xf>
    <xf numFmtId="164" fontId="64" fillId="35" borderId="4" xfId="0" applyNumberFormat="1" applyFont="1" applyFill="1" applyBorder="1" applyAlignment="1" applyProtection="1">
      <alignment horizontal="center" vertical="center" wrapText="1"/>
      <protection locked="0"/>
    </xf>
    <xf numFmtId="1" fontId="64" fillId="35" borderId="4" xfId="0" applyNumberFormat="1" applyFont="1" applyFill="1" applyBorder="1" applyAlignment="1">
      <alignment horizontal="center" vertical="center" wrapText="1"/>
    </xf>
    <xf numFmtId="0" fontId="1" fillId="35" borderId="4" xfId="0" applyFont="1" applyFill="1" applyBorder="1" applyAlignment="1">
      <alignment vertical="top" wrapText="1"/>
    </xf>
    <xf numFmtId="0" fontId="1" fillId="35" borderId="4" xfId="0" applyFont="1" applyFill="1" applyBorder="1" applyAlignment="1">
      <alignment vertical="center" wrapText="1"/>
    </xf>
    <xf numFmtId="0" fontId="1" fillId="35" borderId="4" xfId="0" applyNumberFormat="1" applyFont="1" applyFill="1" applyBorder="1" applyAlignment="1">
      <alignment horizontal="center" vertical="center"/>
    </xf>
    <xf numFmtId="164" fontId="1" fillId="35" borderId="4" xfId="0" applyNumberFormat="1" applyFont="1" applyFill="1" applyBorder="1" applyAlignment="1" applyProtection="1">
      <alignment horizontal="center" vertical="center" wrapText="1"/>
    </xf>
    <xf numFmtId="0" fontId="1" fillId="35" borderId="4" xfId="0" applyFont="1" applyFill="1" applyBorder="1" applyAlignment="1" applyProtection="1">
      <alignment horizontal="justify" vertical="center" wrapText="1"/>
      <protection locked="0"/>
    </xf>
    <xf numFmtId="1" fontId="1" fillId="35" borderId="4" xfId="0" applyNumberFormat="1" applyFont="1" applyFill="1" applyBorder="1" applyAlignment="1" applyProtection="1">
      <alignment horizontal="center" vertical="center" wrapText="1"/>
      <protection locked="0"/>
    </xf>
    <xf numFmtId="1" fontId="1" fillId="35" borderId="4" xfId="0" applyNumberFormat="1" applyFont="1" applyFill="1" applyBorder="1" applyAlignment="1">
      <alignment horizontal="justify" vertical="center" wrapText="1"/>
    </xf>
    <xf numFmtId="168" fontId="3" fillId="2" borderId="4" xfId="0" applyNumberFormat="1" applyFont="1" applyFill="1" applyBorder="1" applyAlignment="1" applyProtection="1">
      <alignment horizontal="center" vertical="center" wrapText="1"/>
    </xf>
    <xf numFmtId="0" fontId="41" fillId="2" borderId="4" xfId="0" applyNumberFormat="1" applyFont="1" applyFill="1" applyBorder="1" applyAlignment="1">
      <alignment horizontal="center" vertical="center" wrapText="1"/>
    </xf>
    <xf numFmtId="164" fontId="41" fillId="2" borderId="4" xfId="0" applyNumberFormat="1" applyFont="1" applyFill="1" applyBorder="1" applyAlignment="1" applyProtection="1">
      <alignment horizontal="justify" vertical="center" wrapText="1"/>
    </xf>
    <xf numFmtId="1" fontId="54" fillId="2" borderId="4" xfId="0" applyNumberFormat="1" applyFont="1" applyFill="1" applyBorder="1" applyAlignment="1" applyProtection="1">
      <alignment horizontal="justify" vertical="center" wrapText="1"/>
    </xf>
    <xf numFmtId="0" fontId="41" fillId="2" borderId="1" xfId="0" applyNumberFormat="1" applyFont="1" applyFill="1" applyBorder="1" applyAlignment="1">
      <alignment horizontal="center" vertical="center" wrapText="1"/>
    </xf>
    <xf numFmtId="164" fontId="41" fillId="2" borderId="1" xfId="0" applyNumberFormat="1" applyFont="1" applyFill="1" applyBorder="1" applyAlignment="1" applyProtection="1">
      <alignment horizontal="justify" vertical="center" wrapText="1"/>
    </xf>
    <xf numFmtId="1" fontId="54" fillId="2" borderId="1" xfId="0" applyNumberFormat="1" applyFont="1" applyFill="1" applyBorder="1" applyAlignment="1" applyProtection="1">
      <alignment horizontal="justify" vertical="center" wrapText="1"/>
    </xf>
    <xf numFmtId="0" fontId="22" fillId="2" borderId="4" xfId="0" applyFont="1" applyFill="1" applyBorder="1" applyAlignment="1">
      <alignment wrapText="1"/>
    </xf>
    <xf numFmtId="0" fontId="22" fillId="2" borderId="4" xfId="0" applyFont="1" applyFill="1" applyBorder="1" applyAlignment="1">
      <alignment vertical="center" wrapText="1"/>
    </xf>
    <xf numFmtId="164" fontId="22" fillId="2" borderId="4" xfId="0" applyNumberFormat="1" applyFont="1" applyFill="1" applyBorder="1" applyAlignment="1">
      <alignment vertical="center" wrapText="1"/>
    </xf>
    <xf numFmtId="0" fontId="3" fillId="32" borderId="1" xfId="0" applyFont="1" applyFill="1" applyBorder="1" applyAlignment="1">
      <alignment horizontal="justify" vertical="center" wrapText="1"/>
    </xf>
    <xf numFmtId="0" fontId="3" fillId="32" borderId="4" xfId="0" applyFont="1" applyFill="1" applyBorder="1" applyAlignment="1">
      <alignment horizontal="justify" vertical="center" wrapText="1"/>
    </xf>
    <xf numFmtId="0" fontId="3" fillId="32" borderId="4" xfId="0" applyNumberFormat="1" applyFont="1" applyFill="1" applyBorder="1" applyAlignment="1">
      <alignment horizontal="center" vertical="center" wrapText="1"/>
    </xf>
    <xf numFmtId="164" fontId="3" fillId="32" borderId="4" xfId="0" applyNumberFormat="1" applyFont="1" applyFill="1" applyBorder="1" applyAlignment="1" applyProtection="1">
      <alignment horizontal="center" vertical="center" wrapText="1"/>
    </xf>
    <xf numFmtId="1" fontId="46" fillId="32" borderId="4" xfId="0" applyNumberFormat="1" applyFont="1" applyFill="1" applyBorder="1" applyAlignment="1" applyProtection="1">
      <alignment horizontal="center" vertical="center"/>
    </xf>
    <xf numFmtId="0" fontId="3" fillId="32" borderId="4" xfId="0" applyFont="1" applyFill="1" applyBorder="1" applyAlignment="1" applyProtection="1">
      <alignment horizontal="justify" vertical="center" wrapText="1"/>
    </xf>
    <xf numFmtId="164" fontId="3" fillId="32" borderId="4" xfId="0" applyNumberFormat="1" applyFont="1" applyFill="1" applyBorder="1" applyAlignment="1" applyProtection="1">
      <alignment horizontal="left" vertical="center" wrapText="1"/>
    </xf>
    <xf numFmtId="1" fontId="46" fillId="32" borderId="4" xfId="0" applyNumberFormat="1" applyFont="1" applyFill="1" applyBorder="1" applyAlignment="1" applyProtection="1">
      <alignment horizontal="left" vertical="center"/>
    </xf>
    <xf numFmtId="0" fontId="1" fillId="0" borderId="4" xfId="0" applyFont="1" applyFill="1" applyBorder="1" applyAlignment="1">
      <alignment horizontal="justify" vertical="center" wrapText="1"/>
    </xf>
    <xf numFmtId="0" fontId="1" fillId="0" borderId="4" xfId="0" applyNumberFormat="1" applyFont="1" applyFill="1" applyBorder="1" applyAlignment="1">
      <alignment horizontal="center" vertical="center"/>
    </xf>
    <xf numFmtId="164" fontId="1" fillId="0" borderId="4" xfId="0" applyNumberFormat="1" applyFont="1" applyFill="1" applyBorder="1" applyAlignment="1" applyProtection="1">
      <alignment horizontal="center" vertical="center" wrapText="1"/>
    </xf>
    <xf numFmtId="0" fontId="1" fillId="0" borderId="4" xfId="0" applyFont="1" applyFill="1" applyBorder="1" applyAlignment="1">
      <alignment horizontal="justify" vertical="top" wrapText="1"/>
    </xf>
    <xf numFmtId="0" fontId="3" fillId="32" borderId="1" xfId="0" applyNumberFormat="1" applyFont="1" applyFill="1" applyBorder="1" applyAlignment="1">
      <alignment horizontal="center" vertical="center"/>
    </xf>
    <xf numFmtId="164" fontId="3" fillId="32" borderId="1" xfId="0" applyNumberFormat="1" applyFont="1" applyFill="1" applyBorder="1" applyAlignment="1" applyProtection="1">
      <alignment horizontal="center" vertical="center" wrapText="1"/>
    </xf>
    <xf numFmtId="1" fontId="46" fillId="32" borderId="1" xfId="0" applyNumberFormat="1" applyFont="1" applyFill="1" applyBorder="1" applyAlignment="1" applyProtection="1">
      <alignment horizontal="center" vertical="center"/>
    </xf>
    <xf numFmtId="0" fontId="64" fillId="36" borderId="4" xfId="0" applyFont="1" applyFill="1" applyBorder="1" applyAlignment="1">
      <alignment vertical="center" wrapText="1"/>
    </xf>
    <xf numFmtId="0" fontId="64" fillId="36" borderId="4" xfId="0" applyNumberFormat="1" applyFont="1" applyFill="1" applyBorder="1" applyAlignment="1">
      <alignment horizontal="center" vertical="center" wrapText="1"/>
    </xf>
    <xf numFmtId="164" fontId="64" fillId="36" borderId="4" xfId="0" applyNumberFormat="1" applyFont="1" applyFill="1" applyBorder="1" applyAlignment="1" applyProtection="1">
      <alignment horizontal="center" vertical="center" wrapText="1"/>
    </xf>
    <xf numFmtId="1" fontId="68" fillId="36" borderId="4" xfId="0" applyNumberFormat="1" applyFont="1" applyFill="1" applyBorder="1" applyAlignment="1" applyProtection="1">
      <alignment horizontal="center" vertical="center"/>
    </xf>
    <xf numFmtId="0" fontId="64" fillId="36" borderId="4" xfId="0" applyFont="1" applyFill="1" applyBorder="1" applyAlignment="1">
      <alignment horizontal="left" vertical="center" wrapText="1"/>
    </xf>
    <xf numFmtId="0" fontId="0" fillId="36" borderId="4" xfId="0" applyFont="1" applyFill="1" applyBorder="1" applyAlignment="1">
      <alignment vertical="center" wrapText="1"/>
    </xf>
    <xf numFmtId="0" fontId="64" fillId="36" borderId="4" xfId="0" applyFont="1" applyFill="1" applyBorder="1" applyAlignment="1">
      <alignment vertical="top" wrapText="1"/>
    </xf>
    <xf numFmtId="164" fontId="1" fillId="36" borderId="4" xfId="0" applyNumberFormat="1" applyFont="1" applyFill="1" applyBorder="1" applyAlignment="1" applyProtection="1">
      <alignment horizontal="center" vertical="center" wrapText="1"/>
    </xf>
    <xf numFmtId="0" fontId="67" fillId="36" borderId="4" xfId="0" applyNumberFormat="1" applyFont="1" applyFill="1" applyBorder="1" applyAlignment="1">
      <alignment horizontal="center" vertical="center"/>
    </xf>
    <xf numFmtId="0" fontId="64" fillId="36" borderId="4" xfId="0" applyNumberFormat="1" applyFont="1" applyFill="1" applyBorder="1" applyAlignment="1">
      <alignment horizontal="center" vertical="center"/>
    </xf>
    <xf numFmtId="0" fontId="3" fillId="2" borderId="4" xfId="78" applyFont="1" applyFill="1" applyBorder="1" applyAlignment="1" applyProtection="1">
      <alignment horizontal="justify" vertical="center" wrapText="1"/>
      <protection locked="0"/>
    </xf>
    <xf numFmtId="1" fontId="3" fillId="2" borderId="4" xfId="2" applyNumberFormat="1" applyFont="1" applyFill="1" applyBorder="1" applyAlignment="1" applyProtection="1">
      <alignment horizontal="center" vertical="center" wrapText="1"/>
    </xf>
    <xf numFmtId="14" fontId="3" fillId="2" borderId="4" xfId="0" applyNumberFormat="1" applyFont="1" applyFill="1" applyBorder="1" applyAlignment="1" applyProtection="1">
      <alignment horizontal="center" vertical="center" wrapText="1"/>
      <protection locked="0"/>
    </xf>
    <xf numFmtId="0" fontId="3" fillId="2" borderId="4" xfId="78" applyFont="1" applyFill="1" applyBorder="1" applyAlignment="1" applyProtection="1">
      <alignment horizontal="justify" vertical="center" wrapText="1"/>
    </xf>
    <xf numFmtId="0" fontId="3" fillId="0" borderId="4" xfId="0" applyFont="1" applyFill="1" applyBorder="1" applyAlignment="1" applyProtection="1">
      <alignment vertical="top" wrapText="1"/>
      <protection locked="0"/>
    </xf>
    <xf numFmtId="0" fontId="3" fillId="0" borderId="4" xfId="0" applyFont="1" applyFill="1" applyBorder="1" applyAlignment="1" applyProtection="1">
      <alignment horizontal="center" vertical="center" wrapText="1"/>
      <protection locked="0"/>
    </xf>
    <xf numFmtId="1" fontId="3" fillId="0" borderId="4"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protection locked="0"/>
    </xf>
    <xf numFmtId="164" fontId="3" fillId="0" borderId="4" xfId="0" applyNumberFormat="1" applyFont="1" applyFill="1" applyBorder="1" applyAlignment="1" applyProtection="1">
      <alignment horizontal="center" vertical="center" wrapText="1"/>
      <protection locked="0"/>
    </xf>
    <xf numFmtId="1" fontId="3" fillId="0" borderId="4" xfId="0" applyNumberFormat="1" applyFont="1" applyFill="1" applyBorder="1" applyAlignment="1" applyProtection="1">
      <alignment horizontal="center" vertical="center" wrapText="1"/>
    </xf>
    <xf numFmtId="49" fontId="3" fillId="2" borderId="4" xfId="80" applyNumberFormat="1" applyFont="1" applyFill="1" applyBorder="1" applyAlignment="1" applyProtection="1">
      <alignment horizontal="left" vertical="top" wrapText="1"/>
      <protection locked="0"/>
    </xf>
    <xf numFmtId="49" fontId="3" fillId="2" borderId="4" xfId="80" applyNumberFormat="1" applyFont="1" applyFill="1" applyBorder="1" applyAlignment="1" applyProtection="1">
      <alignment horizontal="center" vertical="center" wrapText="1"/>
      <protection locked="0"/>
    </xf>
    <xf numFmtId="164" fontId="3" fillId="2" borderId="4" xfId="80" applyNumberFormat="1" applyFont="1" applyFill="1" applyBorder="1" applyAlignment="1" applyProtection="1">
      <alignment horizontal="center" vertical="center" wrapText="1"/>
      <protection locked="0"/>
    </xf>
    <xf numFmtId="49" fontId="3" fillId="2" borderId="4" xfId="8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center" vertical="center" wrapText="1"/>
      <protection locked="0"/>
    </xf>
    <xf numFmtId="164" fontId="43" fillId="37" borderId="4" xfId="0" applyNumberFormat="1" applyFont="1" applyFill="1" applyBorder="1" applyAlignment="1" applyProtection="1">
      <alignment horizontal="center" vertical="center" wrapText="1"/>
    </xf>
    <xf numFmtId="164" fontId="43" fillId="37" borderId="4" xfId="80" applyNumberFormat="1" applyFont="1" applyFill="1" applyBorder="1" applyAlignment="1" applyProtection="1">
      <alignment horizontal="center" vertical="center" wrapText="1"/>
    </xf>
    <xf numFmtId="1" fontId="3" fillId="2" borderId="4" xfId="80" applyNumberFormat="1" applyFont="1" applyFill="1" applyBorder="1" applyAlignment="1" applyProtection="1">
      <alignment horizontal="center" vertical="center" wrapText="1"/>
      <protection locked="0"/>
    </xf>
    <xf numFmtId="164" fontId="41" fillId="2" borderId="4" xfId="80" applyNumberFormat="1" applyFont="1" applyFill="1" applyBorder="1" applyAlignment="1" applyProtection="1">
      <alignment horizontal="center" vertical="center" wrapText="1"/>
    </xf>
    <xf numFmtId="0" fontId="3" fillId="2" borderId="4" xfId="0" applyFont="1" applyFill="1" applyBorder="1" applyAlignment="1" applyProtection="1">
      <alignment horizontal="left" vertical="top" wrapText="1"/>
      <protection locked="0"/>
    </xf>
    <xf numFmtId="49" fontId="3" fillId="2" borderId="4" xfId="80" applyNumberFormat="1" applyFont="1" applyFill="1" applyBorder="1" applyAlignment="1" applyProtection="1">
      <alignment horizontal="center" vertical="top" wrapText="1"/>
      <protection locked="0"/>
    </xf>
    <xf numFmtId="164" fontId="41" fillId="37" borderId="4" xfId="0" applyNumberFormat="1" applyFont="1" applyFill="1" applyBorder="1" applyAlignment="1" applyProtection="1">
      <alignment horizontal="center" vertical="center" wrapText="1"/>
    </xf>
    <xf numFmtId="49" fontId="3" fillId="2" borderId="4" xfId="0" applyNumberFormat="1" applyFont="1" applyFill="1" applyBorder="1" applyAlignment="1" applyProtection="1">
      <alignment horizontal="left" vertical="center" wrapText="1"/>
      <protection locked="0"/>
    </xf>
    <xf numFmtId="164" fontId="3" fillId="2" borderId="2" xfId="0" applyNumberFormat="1" applyFont="1" applyFill="1" applyBorder="1" applyAlignment="1" applyProtection="1">
      <alignment horizontal="center" vertical="center" wrapText="1"/>
      <protection locked="0"/>
    </xf>
    <xf numFmtId="164" fontId="3" fillId="2" borderId="4" xfId="0" applyNumberFormat="1" applyFont="1" applyFill="1" applyBorder="1" applyAlignment="1" applyProtection="1">
      <alignment vertical="center"/>
      <protection locked="0"/>
    </xf>
    <xf numFmtId="49" fontId="41" fillId="2" borderId="4" xfId="0" applyNumberFormat="1" applyFont="1" applyFill="1" applyBorder="1" applyAlignment="1" applyProtection="1">
      <alignment horizontal="left" vertical="top" wrapText="1"/>
    </xf>
    <xf numFmtId="49" fontId="41" fillId="2" borderId="4" xfId="80" applyNumberFormat="1" applyFont="1" applyFill="1" applyBorder="1" applyAlignment="1" applyProtection="1">
      <alignment horizontal="center" vertical="top" wrapText="1"/>
    </xf>
    <xf numFmtId="49" fontId="41" fillId="2" borderId="4" xfId="0" applyNumberFormat="1" applyFont="1" applyFill="1" applyBorder="1" applyAlignment="1" applyProtection="1">
      <alignment horizontal="center" vertical="center" wrapText="1"/>
    </xf>
    <xf numFmtId="0" fontId="3" fillId="0" borderId="4" xfId="0" applyFont="1" applyFill="1" applyBorder="1" applyAlignment="1">
      <alignment horizontal="justify" vertical="center" wrapText="1"/>
    </xf>
    <xf numFmtId="0" fontId="3" fillId="0" borderId="4" xfId="0" applyFont="1" applyFill="1" applyBorder="1" applyAlignment="1">
      <alignment horizontal="justify" vertical="top" wrapText="1"/>
    </xf>
    <xf numFmtId="0" fontId="3" fillId="0" borderId="4" xfId="0" applyFont="1" applyFill="1" applyBorder="1" applyAlignment="1" applyProtection="1">
      <alignment horizontal="justify" vertical="center" wrapText="1"/>
    </xf>
    <xf numFmtId="1" fontId="3" fillId="0" borderId="4" xfId="0" applyNumberFormat="1" applyFont="1" applyFill="1" applyBorder="1" applyAlignment="1">
      <alignment horizontal="center" vertical="center" wrapText="1"/>
    </xf>
    <xf numFmtId="1" fontId="3" fillId="0" borderId="4" xfId="0" applyNumberFormat="1" applyFont="1" applyFill="1" applyBorder="1" applyAlignment="1" applyProtection="1">
      <alignment horizontal="center" vertical="center"/>
    </xf>
    <xf numFmtId="0" fontId="3" fillId="0" borderId="4" xfId="0" applyFont="1" applyFill="1" applyBorder="1" applyAlignment="1">
      <alignment horizontal="center" vertical="center"/>
    </xf>
    <xf numFmtId="1" fontId="3" fillId="0" borderId="4" xfId="0" applyNumberFormat="1" applyFont="1" applyFill="1" applyBorder="1" applyAlignment="1">
      <alignment horizontal="center" vertical="center"/>
    </xf>
    <xf numFmtId="164" fontId="41" fillId="0" borderId="4" xfId="0" applyNumberFormat="1" applyFont="1" applyFill="1" applyBorder="1" applyAlignment="1">
      <alignment horizontal="center" vertical="center"/>
    </xf>
    <xf numFmtId="0" fontId="3" fillId="0" borderId="4" xfId="0" applyFont="1" applyFill="1" applyBorder="1" applyAlignment="1">
      <alignment vertical="center" wrapText="1"/>
    </xf>
    <xf numFmtId="9" fontId="3" fillId="0" borderId="4" xfId="0" applyNumberFormat="1" applyFont="1" applyFill="1" applyBorder="1" applyAlignment="1">
      <alignment horizontal="center" vertical="center"/>
    </xf>
    <xf numFmtId="164" fontId="41" fillId="0" borderId="4" xfId="0" applyNumberFormat="1" applyFont="1" applyFill="1" applyBorder="1" applyAlignment="1">
      <alignment vertical="center"/>
    </xf>
    <xf numFmtId="1" fontId="3" fillId="2" borderId="4" xfId="52" applyNumberFormat="1" applyFont="1" applyFill="1" applyBorder="1" applyAlignment="1">
      <alignment horizontal="center" vertical="center"/>
    </xf>
    <xf numFmtId="164" fontId="3" fillId="2" borderId="4" xfId="52" applyNumberFormat="1" applyFont="1" applyFill="1" applyBorder="1" applyAlignment="1">
      <alignment horizontal="center" vertical="center"/>
    </xf>
    <xf numFmtId="1" fontId="3" fillId="2" borderId="4" xfId="52" applyNumberFormat="1" applyFont="1" applyFill="1" applyBorder="1" applyAlignment="1" applyProtection="1">
      <alignment horizontal="center" vertical="center" wrapText="1"/>
    </xf>
    <xf numFmtId="164" fontId="3" fillId="2" borderId="4" xfId="52" applyNumberFormat="1" applyFont="1" applyFill="1" applyBorder="1" applyAlignment="1" applyProtection="1">
      <alignment horizontal="center" vertical="center" wrapText="1"/>
      <protection locked="0"/>
    </xf>
    <xf numFmtId="1" fontId="3" fillId="2" borderId="4" xfId="60" applyNumberFormat="1" applyFont="1" applyFill="1" applyBorder="1" applyAlignment="1" applyProtection="1">
      <alignment horizontal="center" vertical="center"/>
      <protection locked="0"/>
    </xf>
    <xf numFmtId="0" fontId="3" fillId="2" borderId="4" xfId="52" applyFont="1" applyFill="1" applyBorder="1" applyAlignment="1" applyProtection="1">
      <alignment horizontal="center" vertical="top" wrapText="1"/>
      <protection locked="0"/>
    </xf>
    <xf numFmtId="1" fontId="3" fillId="2" borderId="4" xfId="52" applyNumberFormat="1" applyFont="1" applyFill="1" applyBorder="1" applyAlignment="1" applyProtection="1">
      <alignment horizontal="center" vertical="center"/>
      <protection locked="0"/>
    </xf>
    <xf numFmtId="0" fontId="3" fillId="2" borderId="4" xfId="52" applyFont="1" applyFill="1" applyBorder="1" applyAlignment="1" applyProtection="1">
      <alignment horizontal="left" vertical="top" wrapText="1"/>
      <protection locked="0"/>
    </xf>
    <xf numFmtId="164" fontId="41" fillId="3" borderId="4" xfId="0" applyNumberFormat="1" applyFont="1" applyFill="1" applyBorder="1" applyAlignment="1" applyProtection="1">
      <alignment horizontal="center" vertical="center" wrapText="1"/>
    </xf>
    <xf numFmtId="164" fontId="41" fillId="3" borderId="4" xfId="80" applyNumberFormat="1" applyFont="1" applyFill="1" applyBorder="1" applyAlignment="1" applyProtection="1">
      <alignment horizontal="center" vertical="center" wrapText="1"/>
    </xf>
    <xf numFmtId="164" fontId="3" fillId="2" borderId="4" xfId="52" applyNumberFormat="1" applyFont="1" applyFill="1" applyBorder="1" applyAlignment="1" applyProtection="1">
      <alignment horizontal="center" vertical="center"/>
      <protection locked="0"/>
    </xf>
    <xf numFmtId="1" fontId="3" fillId="2" borderId="4" xfId="52" applyNumberFormat="1" applyFont="1" applyFill="1" applyBorder="1" applyAlignment="1" applyProtection="1">
      <alignment horizontal="center" vertical="top"/>
      <protection locked="0"/>
    </xf>
    <xf numFmtId="164" fontId="3" fillId="2" borderId="4" xfId="52" applyNumberFormat="1" applyFont="1" applyFill="1" applyBorder="1" applyAlignment="1" applyProtection="1">
      <alignment horizontal="center" vertical="top" wrapText="1"/>
      <protection locked="0"/>
    </xf>
    <xf numFmtId="49" fontId="3" fillId="2" borderId="4" xfId="52" applyNumberFormat="1" applyFont="1" applyFill="1" applyBorder="1" applyAlignment="1" applyProtection="1">
      <alignment horizontal="left" vertical="center" wrapText="1"/>
      <protection locked="0"/>
    </xf>
    <xf numFmtId="164" fontId="3" fillId="2" borderId="4" xfId="52" applyNumberFormat="1" applyFont="1" applyFill="1" applyBorder="1" applyAlignment="1" applyProtection="1">
      <alignment vertical="center" wrapText="1"/>
      <protection locked="0"/>
    </xf>
    <xf numFmtId="49" fontId="3" fillId="2" borderId="1" xfId="80" applyNumberFormat="1" applyFont="1" applyFill="1" applyBorder="1" applyAlignment="1" applyProtection="1">
      <alignment horizontal="center" vertical="center" wrapText="1"/>
      <protection locked="0"/>
    </xf>
    <xf numFmtId="1" fontId="3" fillId="2" borderId="1" xfId="52" applyNumberFormat="1" applyFont="1" applyFill="1" applyBorder="1" applyAlignment="1" applyProtection="1">
      <alignment horizontal="center" vertical="center" wrapText="1"/>
      <protection locked="0"/>
    </xf>
    <xf numFmtId="164" fontId="3" fillId="2" borderId="1" xfId="80" applyNumberFormat="1" applyFont="1" applyFill="1" applyBorder="1" applyAlignment="1" applyProtection="1">
      <alignment horizontal="center" vertical="center" wrapText="1"/>
      <protection locked="0"/>
    </xf>
    <xf numFmtId="1" fontId="3" fillId="2" borderId="1" xfId="0" applyNumberFormat="1" applyFont="1" applyFill="1" applyBorder="1" applyAlignment="1" applyProtection="1">
      <alignment horizontal="center" vertical="center" wrapText="1"/>
    </xf>
    <xf numFmtId="49" fontId="3" fillId="2" borderId="1" xfId="0" applyNumberFormat="1" applyFont="1" applyFill="1" applyBorder="1" applyAlignment="1" applyProtection="1">
      <alignment horizontal="center" vertical="center" wrapText="1"/>
      <protection locked="0"/>
    </xf>
    <xf numFmtId="49" fontId="3" fillId="2" borderId="4" xfId="80" applyNumberFormat="1" applyFont="1" applyFill="1" applyBorder="1" applyAlignment="1" applyProtection="1">
      <alignment vertical="center" wrapText="1"/>
      <protection locked="0"/>
    </xf>
    <xf numFmtId="164" fontId="3" fillId="2" borderId="1" xfId="80" applyNumberFormat="1" applyFont="1" applyFill="1" applyBorder="1" applyAlignment="1" applyProtection="1">
      <alignment vertical="center" wrapText="1"/>
      <protection locked="0"/>
    </xf>
    <xf numFmtId="49" fontId="3" fillId="2" borderId="5" xfId="80" applyNumberFormat="1" applyFont="1" applyFill="1" applyBorder="1" applyAlignment="1" applyProtection="1">
      <alignment vertical="center" wrapText="1"/>
      <protection locked="0"/>
    </xf>
    <xf numFmtId="1" fontId="3" fillId="2" borderId="1" xfId="80" applyNumberFormat="1" applyFont="1" applyFill="1" applyBorder="1" applyAlignment="1" applyProtection="1">
      <alignment horizontal="center" vertical="center" wrapText="1"/>
      <protection locked="0"/>
    </xf>
    <xf numFmtId="49" fontId="3" fillId="2" borderId="2" xfId="0" applyNumberFormat="1" applyFont="1" applyFill="1" applyBorder="1" applyAlignment="1" applyProtection="1">
      <alignment horizontal="center" vertical="center" wrapText="1"/>
      <protection locked="0"/>
    </xf>
    <xf numFmtId="1" fontId="3" fillId="2" borderId="2" xfId="80" applyNumberFormat="1" applyFont="1" applyFill="1" applyBorder="1" applyAlignment="1" applyProtection="1">
      <alignment horizontal="center" vertical="center" wrapText="1"/>
      <protection locked="0"/>
    </xf>
    <xf numFmtId="49" fontId="3" fillId="2" borderId="33" xfId="80" applyNumberFormat="1" applyFont="1" applyFill="1" applyBorder="1" applyAlignment="1" applyProtection="1">
      <alignment horizontal="center" vertical="center" wrapText="1"/>
      <protection locked="0"/>
    </xf>
    <xf numFmtId="1" fontId="3" fillId="2" borderId="33" xfId="80" applyNumberFormat="1" applyFont="1" applyFill="1" applyBorder="1" applyAlignment="1" applyProtection="1">
      <alignment horizontal="center" vertical="center" wrapText="1"/>
      <protection locked="0"/>
    </xf>
    <xf numFmtId="164" fontId="3" fillId="2" borderId="33" xfId="80" applyNumberFormat="1" applyFont="1" applyFill="1" applyBorder="1" applyAlignment="1" applyProtection="1">
      <alignment horizontal="center" vertical="center" wrapText="1"/>
      <protection locked="0"/>
    </xf>
    <xf numFmtId="0" fontId="3" fillId="2" borderId="1" xfId="52" applyFont="1" applyFill="1" applyBorder="1" applyAlignment="1" applyProtection="1">
      <alignment horizontal="left" vertical="center" wrapText="1"/>
      <protection locked="0"/>
    </xf>
    <xf numFmtId="9" fontId="3" fillId="2" borderId="1" xfId="0" applyNumberFormat="1" applyFont="1" applyFill="1" applyBorder="1" applyAlignment="1">
      <alignment horizontal="center" vertical="center" wrapText="1"/>
    </xf>
    <xf numFmtId="164" fontId="41" fillId="37" borderId="4" xfId="52" applyNumberFormat="1" applyFont="1" applyFill="1" applyBorder="1" applyAlignment="1" applyProtection="1">
      <alignment horizontal="left" vertical="center" wrapText="1"/>
    </xf>
    <xf numFmtId="0" fontId="3" fillId="2" borderId="6" xfId="0" applyFont="1" applyFill="1" applyBorder="1" applyAlignment="1">
      <alignment horizontal="left" vertical="center" wrapText="1"/>
    </xf>
    <xf numFmtId="0" fontId="3" fillId="2" borderId="42" xfId="52" applyFont="1" applyFill="1" applyBorder="1" applyAlignment="1" applyProtection="1">
      <alignment horizontal="left" vertical="center" wrapText="1"/>
      <protection locked="0"/>
    </xf>
    <xf numFmtId="164" fontId="3" fillId="2" borderId="1" xfId="52" applyNumberFormat="1" applyFont="1" applyFill="1" applyBorder="1" applyAlignment="1" applyProtection="1">
      <alignment horizontal="left" vertical="center" wrapText="1"/>
      <protection locked="0"/>
    </xf>
    <xf numFmtId="9" fontId="3" fillId="2" borderId="4" xfId="0" applyNumberFormat="1" applyFont="1" applyFill="1" applyBorder="1" applyAlignment="1">
      <alignment horizontal="center" vertical="center" wrapText="1"/>
    </xf>
    <xf numFmtId="0" fontId="3" fillId="33" borderId="56" xfId="0" applyFont="1" applyFill="1" applyBorder="1" applyAlignment="1">
      <alignment horizontal="justify" vertical="top" wrapText="1"/>
    </xf>
    <xf numFmtId="0" fontId="3" fillId="33" borderId="56" xfId="0" applyFont="1" applyFill="1" applyBorder="1" applyAlignment="1">
      <alignment horizontal="left" vertical="center" wrapText="1"/>
    </xf>
    <xf numFmtId="0" fontId="3" fillId="33" borderId="56" xfId="0" applyNumberFormat="1" applyFont="1" applyFill="1" applyBorder="1" applyAlignment="1">
      <alignment horizontal="center" vertical="center" wrapText="1"/>
    </xf>
    <xf numFmtId="164" fontId="3" fillId="33" borderId="56" xfId="0" applyNumberFormat="1" applyFont="1" applyFill="1" applyBorder="1" applyAlignment="1" applyProtection="1">
      <alignment horizontal="center" vertical="center" wrapText="1"/>
    </xf>
    <xf numFmtId="1" fontId="46" fillId="33" borderId="56" xfId="0" applyNumberFormat="1" applyFont="1" applyFill="1" applyBorder="1" applyAlignment="1" applyProtection="1">
      <alignment horizontal="center" vertical="center"/>
    </xf>
    <xf numFmtId="0" fontId="41" fillId="37" borderId="4" xfId="0" applyFont="1" applyFill="1" applyBorder="1" applyAlignment="1">
      <alignment vertical="top" wrapText="1"/>
    </xf>
    <xf numFmtId="0" fontId="3" fillId="33" borderId="43" xfId="0" applyFont="1" applyFill="1" applyBorder="1" applyAlignment="1">
      <alignment horizontal="justify" vertical="top" wrapText="1"/>
    </xf>
    <xf numFmtId="0" fontId="3" fillId="33" borderId="43" xfId="0" applyNumberFormat="1" applyFont="1" applyFill="1" applyBorder="1" applyAlignment="1">
      <alignment horizontal="center" vertical="center" wrapText="1"/>
    </xf>
    <xf numFmtId="164" fontId="3" fillId="33" borderId="43" xfId="0" applyNumberFormat="1" applyFont="1" applyFill="1" applyBorder="1" applyAlignment="1" applyProtection="1">
      <alignment horizontal="center" vertical="center" wrapText="1"/>
    </xf>
    <xf numFmtId="1" fontId="46" fillId="33" borderId="43" xfId="0" applyNumberFormat="1" applyFont="1" applyFill="1" applyBorder="1" applyAlignment="1" applyProtection="1">
      <alignment horizontal="center" vertical="center"/>
    </xf>
    <xf numFmtId="0" fontId="41" fillId="37" borderId="4" xfId="0" applyFont="1" applyFill="1" applyBorder="1" applyAlignment="1">
      <alignment horizontal="left" vertical="center" wrapText="1"/>
    </xf>
    <xf numFmtId="0" fontId="41" fillId="37" borderId="4" xfId="0" applyNumberFormat="1" applyFont="1" applyFill="1" applyBorder="1" applyAlignment="1">
      <alignment horizontal="center" vertical="center" wrapText="1"/>
    </xf>
    <xf numFmtId="164" fontId="3" fillId="33" borderId="56" xfId="0" applyNumberFormat="1" applyFont="1" applyFill="1" applyBorder="1" applyAlignment="1">
      <alignment horizontal="center" vertical="center" wrapText="1"/>
    </xf>
    <xf numFmtId="0" fontId="3" fillId="33" borderId="4" xfId="0" applyFont="1" applyFill="1" applyBorder="1" applyAlignment="1">
      <alignment horizontal="justify" vertical="top" wrapText="1"/>
    </xf>
    <xf numFmtId="0" fontId="41" fillId="37" borderId="1" xfId="0" applyFont="1" applyFill="1" applyBorder="1" applyAlignment="1">
      <alignment horizontal="center" vertical="center" wrapText="1"/>
    </xf>
    <xf numFmtId="0" fontId="41" fillId="32" borderId="1" xfId="0" applyNumberFormat="1" applyFont="1" applyFill="1" applyBorder="1" applyAlignment="1">
      <alignment horizontal="center" vertical="center" wrapText="1"/>
    </xf>
    <xf numFmtId="164" fontId="41" fillId="3" borderId="1" xfId="0" applyNumberFormat="1" applyFont="1" applyFill="1" applyBorder="1" applyAlignment="1" applyProtection="1">
      <alignment horizontal="center" vertical="center" wrapText="1"/>
    </xf>
    <xf numFmtId="0" fontId="41" fillId="37" borderId="4" xfId="0" applyFont="1" applyFill="1" applyBorder="1" applyAlignment="1">
      <alignment vertical="center" wrapText="1"/>
    </xf>
    <xf numFmtId="0" fontId="3" fillId="33" borderId="4" xfId="0" applyNumberFormat="1" applyFont="1" applyFill="1" applyBorder="1" applyAlignment="1">
      <alignment horizontal="center" vertical="center"/>
    </xf>
    <xf numFmtId="1" fontId="46" fillId="33" borderId="5" xfId="0" applyNumberFormat="1" applyFont="1" applyFill="1" applyBorder="1" applyAlignment="1" applyProtection="1">
      <alignment horizontal="center" vertical="center"/>
    </xf>
    <xf numFmtId="0" fontId="3" fillId="33" borderId="56" xfId="0" applyFont="1" applyFill="1" applyBorder="1" applyAlignment="1">
      <alignment vertical="top" wrapText="1"/>
    </xf>
    <xf numFmtId="0" fontId="3" fillId="33" borderId="56" xfId="0" applyFont="1" applyFill="1" applyBorder="1" applyAlignment="1">
      <alignment vertical="top"/>
    </xf>
    <xf numFmtId="0" fontId="3" fillId="33" borderId="43" xfId="0" applyNumberFormat="1" applyFont="1" applyFill="1" applyBorder="1" applyAlignment="1">
      <alignment horizontal="center" vertical="center"/>
    </xf>
    <xf numFmtId="1" fontId="3" fillId="33" borderId="4" xfId="0" applyNumberFormat="1" applyFont="1" applyFill="1" applyBorder="1" applyAlignment="1">
      <alignment horizontal="center" vertical="center" wrapText="1"/>
    </xf>
    <xf numFmtId="0" fontId="3" fillId="33" borderId="43" xfId="0" applyFont="1" applyFill="1" applyBorder="1" applyAlignment="1">
      <alignment vertical="top" wrapText="1"/>
    </xf>
    <xf numFmtId="0" fontId="3" fillId="33" borderId="43" xfId="0" applyFont="1" applyFill="1" applyBorder="1" applyAlignment="1">
      <alignment horizontal="left" vertical="center" wrapText="1"/>
    </xf>
    <xf numFmtId="0" fontId="3" fillId="38" borderId="42" xfId="0" applyFont="1" applyFill="1" applyBorder="1" applyAlignment="1">
      <alignment horizontal="center" vertical="center" wrapText="1"/>
    </xf>
    <xf numFmtId="0" fontId="3" fillId="38" borderId="1" xfId="0" applyFont="1" applyFill="1" applyBorder="1" applyAlignment="1">
      <alignment horizontal="center" vertical="center" wrapText="1"/>
    </xf>
    <xf numFmtId="0" fontId="3" fillId="38" borderId="1" xfId="0" applyFont="1" applyFill="1" applyBorder="1" applyAlignment="1">
      <alignment horizontal="center" vertical="center"/>
    </xf>
    <xf numFmtId="0" fontId="3" fillId="38" borderId="1" xfId="0" applyFont="1" applyFill="1" applyBorder="1" applyAlignment="1">
      <alignment horizontal="left" vertical="top" wrapText="1"/>
    </xf>
    <xf numFmtId="0" fontId="3" fillId="38" borderId="1" xfId="0" applyFont="1" applyFill="1" applyBorder="1" applyAlignment="1">
      <alignment horizontal="justify" vertical="top" wrapText="1"/>
    </xf>
    <xf numFmtId="0" fontId="3" fillId="38" borderId="1" xfId="0" applyFont="1" applyFill="1" applyBorder="1" applyAlignment="1">
      <alignment horizontal="left" vertical="center" wrapText="1"/>
    </xf>
    <xf numFmtId="0" fontId="3" fillId="38" borderId="1" xfId="0" applyNumberFormat="1" applyFont="1" applyFill="1" applyBorder="1" applyAlignment="1">
      <alignment horizontal="center" vertical="center" wrapText="1"/>
    </xf>
    <xf numFmtId="164" fontId="41" fillId="38" borderId="4" xfId="0" applyNumberFormat="1" applyFont="1" applyFill="1" applyBorder="1" applyAlignment="1" applyProtection="1">
      <alignment horizontal="center" vertical="center" wrapText="1"/>
    </xf>
    <xf numFmtId="1" fontId="46" fillId="38" borderId="1" xfId="0" applyNumberFormat="1" applyFont="1" applyFill="1" applyBorder="1" applyAlignment="1" applyProtection="1">
      <alignment horizontal="center" vertical="center"/>
    </xf>
    <xf numFmtId="0" fontId="3" fillId="38" borderId="0" xfId="0" applyFont="1" applyFill="1" applyBorder="1" applyAlignment="1">
      <alignment horizontal="left" vertical="top" wrapText="1"/>
    </xf>
    <xf numFmtId="0" fontId="3" fillId="38" borderId="4" xfId="0" applyFont="1" applyFill="1" applyBorder="1" applyAlignment="1">
      <alignment vertical="top" wrapText="1"/>
    </xf>
    <xf numFmtId="0" fontId="3" fillId="38" borderId="3" xfId="0" applyFont="1" applyFill="1" applyBorder="1" applyAlignment="1">
      <alignment vertical="top" wrapText="1"/>
    </xf>
    <xf numFmtId="0" fontId="3" fillId="38" borderId="4" xfId="0" applyNumberFormat="1" applyFont="1" applyFill="1" applyBorder="1" applyAlignment="1">
      <alignment horizontal="center" vertical="top"/>
    </xf>
    <xf numFmtId="164" fontId="3" fillId="38" borderId="4" xfId="0" applyNumberFormat="1" applyFont="1" applyFill="1" applyBorder="1" applyAlignment="1" applyProtection="1">
      <alignment horizontal="center" vertical="top" wrapText="1"/>
    </xf>
    <xf numFmtId="1" fontId="3" fillId="38" borderId="4" xfId="0" applyNumberFormat="1" applyFont="1" applyFill="1" applyBorder="1" applyAlignment="1" applyProtection="1">
      <alignment horizontal="center" vertical="top"/>
    </xf>
    <xf numFmtId="0" fontId="3" fillId="38" borderId="4" xfId="0" applyFont="1" applyFill="1" applyBorder="1" applyAlignment="1">
      <alignment horizontal="justify" vertical="top" wrapText="1"/>
    </xf>
    <xf numFmtId="164" fontId="3" fillId="38" borderId="4" xfId="0" applyNumberFormat="1" applyFont="1" applyFill="1" applyBorder="1" applyAlignment="1">
      <alignment vertical="top"/>
    </xf>
    <xf numFmtId="1" fontId="3" fillId="38" borderId="4" xfId="0" applyNumberFormat="1" applyFont="1" applyFill="1" applyBorder="1" applyAlignment="1">
      <alignment horizontal="center" vertical="top"/>
    </xf>
    <xf numFmtId="0" fontId="3" fillId="2" borderId="4" xfId="81" applyFont="1" applyFill="1" applyBorder="1" applyAlignment="1" applyProtection="1">
      <alignment vertical="center" wrapText="1"/>
      <protection locked="0"/>
    </xf>
    <xf numFmtId="9" fontId="3" fillId="2" borderId="4" xfId="72" applyFont="1" applyFill="1" applyBorder="1" applyAlignment="1" applyProtection="1">
      <alignment horizontal="justify" vertical="center"/>
      <protection locked="0"/>
    </xf>
    <xf numFmtId="164" fontId="43" fillId="27" borderId="4" xfId="0" applyNumberFormat="1" applyFont="1" applyFill="1" applyBorder="1" applyAlignment="1" applyProtection="1">
      <alignment horizontal="justify" vertical="center" wrapText="1"/>
    </xf>
    <xf numFmtId="164" fontId="43" fillId="27" borderId="4" xfId="0" applyNumberFormat="1" applyFont="1" applyFill="1" applyBorder="1" applyAlignment="1" applyProtection="1">
      <alignment horizontal="center" vertical="center" wrapText="1"/>
    </xf>
    <xf numFmtId="164" fontId="43" fillId="27" borderId="4" xfId="0" applyNumberFormat="1" applyFont="1" applyFill="1" applyBorder="1" applyAlignment="1" applyProtection="1">
      <alignment horizontal="center" vertical="center" wrapText="1"/>
      <protection locked="0"/>
    </xf>
    <xf numFmtId="164" fontId="3" fillId="2" borderId="4" xfId="0" applyNumberFormat="1" applyFont="1" applyFill="1" applyBorder="1" applyAlignment="1" applyProtection="1">
      <alignment horizontal="left" vertical="center" wrapText="1"/>
    </xf>
    <xf numFmtId="1" fontId="3" fillId="2" borderId="1" xfId="0" applyNumberFormat="1" applyFont="1" applyFill="1" applyBorder="1" applyAlignment="1">
      <alignment horizontal="center" vertical="center" wrapText="1"/>
    </xf>
    <xf numFmtId="164" fontId="3" fillId="2" borderId="1" xfId="0" applyNumberFormat="1" applyFont="1" applyFill="1" applyBorder="1" applyAlignment="1">
      <alignment vertical="center"/>
    </xf>
    <xf numFmtId="164" fontId="3" fillId="2" borderId="1" xfId="0" applyNumberFormat="1" applyFont="1" applyFill="1" applyBorder="1" applyAlignment="1">
      <alignment vertical="center" wrapText="1"/>
    </xf>
    <xf numFmtId="1" fontId="3" fillId="2" borderId="1" xfId="0" applyNumberFormat="1" applyFont="1" applyFill="1" applyBorder="1" applyAlignment="1" applyProtection="1">
      <alignment vertical="center"/>
    </xf>
    <xf numFmtId="1" fontId="3" fillId="2" borderId="4" xfId="73" applyNumberFormat="1" applyFont="1" applyFill="1" applyBorder="1" applyAlignment="1" applyProtection="1">
      <alignment horizontal="center" vertical="center" wrapText="1"/>
    </xf>
    <xf numFmtId="0" fontId="71" fillId="39" borderId="5" xfId="0" applyFont="1" applyFill="1" applyBorder="1" applyAlignment="1" applyProtection="1">
      <alignment vertical="top" wrapText="1"/>
    </xf>
    <xf numFmtId="0" fontId="71" fillId="39" borderId="5" xfId="0" applyFont="1" applyFill="1" applyBorder="1" applyAlignment="1">
      <alignment vertical="top" wrapText="1"/>
    </xf>
    <xf numFmtId="0" fontId="71" fillId="39" borderId="5" xfId="0" applyFont="1" applyFill="1" applyBorder="1" applyAlignment="1">
      <alignment horizontal="center" vertical="center" wrapText="1"/>
    </xf>
    <xf numFmtId="0" fontId="71" fillId="39" borderId="4" xfId="0" applyFont="1" applyFill="1" applyBorder="1" applyAlignment="1">
      <alignment horizontal="center" vertical="top" wrapText="1"/>
    </xf>
    <xf numFmtId="0" fontId="76" fillId="39" borderId="4" xfId="0" applyFont="1" applyFill="1" applyBorder="1" applyAlignment="1">
      <alignment horizontal="left" vertical="top" wrapText="1"/>
    </xf>
    <xf numFmtId="0" fontId="76" fillId="39" borderId="4" xfId="0" applyFont="1" applyFill="1" applyBorder="1" applyAlignment="1">
      <alignment horizontal="center" vertical="center" wrapText="1"/>
    </xf>
    <xf numFmtId="164" fontId="3" fillId="2" borderId="4" xfId="0" applyNumberFormat="1" applyFont="1" applyFill="1" applyBorder="1" applyAlignment="1" applyProtection="1">
      <alignment horizontal="center" vertical="center"/>
    </xf>
    <xf numFmtId="9" fontId="3" fillId="2" borderId="4" xfId="0" applyNumberFormat="1" applyFont="1" applyFill="1" applyBorder="1" applyAlignment="1" applyProtection="1">
      <alignment horizontal="center" vertical="center"/>
      <protection locked="0"/>
    </xf>
    <xf numFmtId="0" fontId="73" fillId="40" borderId="56" xfId="0" applyFont="1" applyFill="1" applyBorder="1" applyAlignment="1" applyProtection="1">
      <alignment horizontal="left" vertical="top" wrapText="1"/>
    </xf>
    <xf numFmtId="0" fontId="76" fillId="40" borderId="56" xfId="0" applyFont="1" applyFill="1" applyBorder="1" applyAlignment="1" applyProtection="1">
      <alignment horizontal="left" vertical="top" wrapText="1"/>
    </xf>
    <xf numFmtId="1" fontId="3" fillId="40" borderId="56" xfId="0" applyNumberFormat="1" applyFont="1" applyFill="1" applyBorder="1" applyAlignment="1" applyProtection="1">
      <alignment horizontal="center" vertical="top"/>
    </xf>
    <xf numFmtId="164" fontId="3" fillId="40" borderId="56" xfId="0" applyNumberFormat="1" applyFont="1" applyFill="1" applyBorder="1" applyAlignment="1" applyProtection="1">
      <alignment horizontal="center" vertical="top" wrapText="1"/>
    </xf>
    <xf numFmtId="0" fontId="73" fillId="40" borderId="59" xfId="0" applyFont="1" applyFill="1" applyBorder="1" applyAlignment="1" applyProtection="1">
      <alignment horizontal="justify" vertical="top" wrapText="1"/>
    </xf>
    <xf numFmtId="0" fontId="76" fillId="40" borderId="59" xfId="0" applyFont="1" applyFill="1" applyBorder="1" applyAlignment="1" applyProtection="1">
      <alignment horizontal="left" vertical="top" wrapText="1"/>
    </xf>
    <xf numFmtId="1" fontId="3" fillId="40" borderId="59" xfId="0" applyNumberFormat="1" applyFont="1" applyFill="1" applyBorder="1" applyAlignment="1" applyProtection="1">
      <alignment horizontal="center" vertical="top"/>
    </xf>
    <xf numFmtId="164" fontId="3" fillId="40" borderId="59" xfId="0" applyNumberFormat="1" applyFont="1" applyFill="1" applyBorder="1" applyAlignment="1" applyProtection="1">
      <alignment horizontal="center" vertical="top" wrapText="1"/>
    </xf>
    <xf numFmtId="1" fontId="3" fillId="2" borderId="4" xfId="73" applyNumberFormat="1" applyFont="1" applyFill="1" applyBorder="1" applyAlignment="1" applyProtection="1">
      <alignment horizontal="center" vertical="center" wrapText="1"/>
      <protection locked="0"/>
    </xf>
    <xf numFmtId="164" fontId="3" fillId="2" borderId="1" xfId="0" applyNumberFormat="1" applyFont="1" applyFill="1" applyBorder="1" applyAlignment="1" applyProtection="1">
      <alignment horizontal="center" vertical="center" wrapText="1"/>
    </xf>
    <xf numFmtId="1" fontId="46" fillId="2" borderId="4" xfId="0" applyNumberFormat="1" applyFont="1" applyFill="1" applyBorder="1" applyAlignment="1" applyProtection="1">
      <alignment horizontal="center" vertical="center"/>
    </xf>
    <xf numFmtId="0" fontId="3" fillId="2" borderId="1" xfId="0" applyNumberFormat="1" applyFont="1" applyFill="1" applyBorder="1" applyAlignment="1">
      <alignment vertical="center" wrapText="1"/>
    </xf>
    <xf numFmtId="164" fontId="3" fillId="2" borderId="1" xfId="0" applyNumberFormat="1" applyFont="1" applyFill="1" applyBorder="1" applyAlignment="1" applyProtection="1">
      <alignment vertical="center" wrapText="1"/>
    </xf>
    <xf numFmtId="0" fontId="3" fillId="2" borderId="4" xfId="0" applyNumberFormat="1" applyFont="1" applyFill="1" applyBorder="1" applyAlignment="1">
      <alignment vertical="center" wrapText="1"/>
    </xf>
    <xf numFmtId="164" fontId="3" fillId="2" borderId="4" xfId="0" applyNumberFormat="1" applyFont="1" applyFill="1" applyBorder="1" applyAlignment="1" applyProtection="1">
      <alignment vertical="center" wrapText="1"/>
    </xf>
    <xf numFmtId="1" fontId="71" fillId="39" borderId="4" xfId="46" applyNumberFormat="1" applyFont="1" applyFill="1" applyBorder="1" applyAlignment="1" applyProtection="1">
      <alignment vertical="top" wrapText="1"/>
    </xf>
    <xf numFmtId="1" fontId="3" fillId="32" borderId="4" xfId="0" applyNumberFormat="1" applyFont="1" applyFill="1" applyBorder="1" applyAlignment="1" applyProtection="1">
      <alignment horizontal="center" vertical="center" wrapText="1"/>
    </xf>
    <xf numFmtId="0" fontId="71" fillId="39" borderId="4" xfId="0" applyFont="1" applyFill="1" applyBorder="1" applyAlignment="1">
      <alignment horizontal="left" vertical="top" wrapText="1"/>
    </xf>
    <xf numFmtId="1" fontId="71" fillId="39" borderId="43" xfId="46" applyNumberFormat="1" applyFont="1" applyFill="1" applyBorder="1" applyAlignment="1" applyProtection="1">
      <alignment horizontal="center" vertical="top" wrapText="1"/>
    </xf>
    <xf numFmtId="0" fontId="43" fillId="3" borderId="4" xfId="0" applyFont="1" applyFill="1" applyBorder="1" applyAlignment="1" applyProtection="1">
      <alignment horizontal="justify" vertical="center" wrapText="1"/>
    </xf>
    <xf numFmtId="0" fontId="43" fillId="3" borderId="4" xfId="0" applyNumberFormat="1" applyFont="1" applyFill="1" applyBorder="1" applyAlignment="1">
      <alignment horizontal="center" vertical="center" wrapText="1"/>
    </xf>
    <xf numFmtId="164" fontId="43" fillId="3" borderId="4" xfId="0" applyNumberFormat="1" applyFont="1" applyFill="1" applyBorder="1" applyAlignment="1" applyProtection="1">
      <alignment vertical="center"/>
    </xf>
    <xf numFmtId="0" fontId="43" fillId="3" borderId="4" xfId="0" applyFont="1" applyFill="1" applyBorder="1" applyAlignment="1">
      <alignment vertical="center" wrapText="1"/>
    </xf>
    <xf numFmtId="0" fontId="43" fillId="3" borderId="4" xfId="0" applyNumberFormat="1" applyFont="1" applyFill="1" applyBorder="1" applyAlignment="1">
      <alignment horizontal="center" vertical="center"/>
    </xf>
    <xf numFmtId="164" fontId="43" fillId="3" borderId="4" xfId="0" applyNumberFormat="1" applyFont="1" applyFill="1" applyBorder="1" applyAlignment="1" applyProtection="1">
      <alignment horizontal="center" vertical="center"/>
    </xf>
    <xf numFmtId="0" fontId="43" fillId="3" borderId="43" xfId="0" applyFont="1" applyFill="1" applyBorder="1" applyAlignment="1">
      <alignment vertical="center" wrapText="1"/>
    </xf>
    <xf numFmtId="0" fontId="43" fillId="3" borderId="43" xfId="0" applyFont="1" applyFill="1" applyBorder="1" applyAlignment="1">
      <alignment horizontal="center" vertical="center" wrapText="1"/>
    </xf>
    <xf numFmtId="0" fontId="43" fillId="3" borderId="43" xfId="0" applyNumberFormat="1" applyFont="1" applyFill="1" applyBorder="1" applyAlignment="1">
      <alignment horizontal="center" vertical="center"/>
    </xf>
    <xf numFmtId="164" fontId="43" fillId="3" borderId="43" xfId="0" applyNumberFormat="1" applyFont="1" applyFill="1" applyBorder="1" applyAlignment="1" applyProtection="1">
      <alignment horizontal="center" vertical="center"/>
    </xf>
    <xf numFmtId="1" fontId="46" fillId="32" borderId="43" xfId="0" applyNumberFormat="1" applyFont="1" applyFill="1" applyBorder="1" applyAlignment="1" applyProtection="1">
      <alignment horizontal="center" vertical="center"/>
    </xf>
    <xf numFmtId="0" fontId="41" fillId="36" borderId="4" xfId="0" applyFont="1" applyFill="1" applyBorder="1" applyAlignment="1">
      <alignment vertical="center" wrapText="1"/>
    </xf>
    <xf numFmtId="0" fontId="41" fillId="36" borderId="4" xfId="0" applyNumberFormat="1" applyFont="1" applyFill="1" applyBorder="1" applyAlignment="1">
      <alignment horizontal="center" vertical="center"/>
    </xf>
    <xf numFmtId="164" fontId="41" fillId="36" borderId="4" xfId="0" applyNumberFormat="1" applyFont="1" applyFill="1" applyBorder="1" applyAlignment="1" applyProtection="1">
      <alignment horizontal="center" vertical="center" wrapText="1"/>
    </xf>
    <xf numFmtId="1" fontId="54" fillId="36" borderId="4" xfId="0" applyNumberFormat="1" applyFont="1" applyFill="1" applyBorder="1" applyAlignment="1" applyProtection="1">
      <alignment horizontal="center" vertical="center"/>
    </xf>
    <xf numFmtId="0" fontId="41" fillId="36" borderId="4" xfId="0" applyNumberFormat="1" applyFont="1" applyFill="1" applyBorder="1" applyAlignment="1">
      <alignment horizontal="center" vertical="center" wrapText="1"/>
    </xf>
    <xf numFmtId="164" fontId="3" fillId="36" borderId="4" xfId="0" applyNumberFormat="1" applyFont="1" applyFill="1" applyBorder="1" applyAlignment="1" applyProtection="1">
      <alignment horizontal="center" vertical="center" wrapText="1"/>
    </xf>
    <xf numFmtId="9" fontId="3" fillId="2" borderId="4" xfId="0" applyNumberFormat="1" applyFont="1" applyFill="1" applyBorder="1" applyAlignment="1" applyProtection="1">
      <alignment horizontal="center" vertical="center"/>
    </xf>
    <xf numFmtId="0" fontId="3" fillId="2" borderId="2" xfId="52" applyFont="1" applyFill="1" applyBorder="1" applyAlignment="1" applyProtection="1">
      <alignment horizontal="center" vertical="center" wrapText="1"/>
      <protection locked="0"/>
    </xf>
    <xf numFmtId="0" fontId="3" fillId="2" borderId="2" xfId="74" applyFont="1" applyFill="1" applyBorder="1" applyAlignment="1" applyProtection="1">
      <alignment vertical="center" wrapText="1"/>
      <protection locked="0"/>
    </xf>
    <xf numFmtId="9" fontId="3" fillId="2" borderId="2" xfId="54" applyNumberFormat="1" applyFont="1" applyFill="1" applyBorder="1" applyAlignment="1" applyProtection="1">
      <alignment horizontal="justify" vertical="center" wrapText="1"/>
      <protection locked="0"/>
    </xf>
    <xf numFmtId="9" fontId="1" fillId="31" borderId="2" xfId="76" applyNumberFormat="1" applyFont="1" applyFill="1" applyBorder="1" applyAlignment="1" applyProtection="1">
      <alignment horizontal="justify" vertical="center" wrapText="1"/>
      <protection locked="0"/>
    </xf>
    <xf numFmtId="9" fontId="3" fillId="2" borderId="2" xfId="76" applyNumberFormat="1" applyFont="1" applyFill="1" applyBorder="1" applyAlignment="1" applyProtection="1">
      <alignment horizontal="justify" vertical="center" wrapText="1"/>
      <protection locked="0"/>
    </xf>
    <xf numFmtId="9" fontId="45" fillId="31" borderId="2" xfId="76" applyNumberFormat="1" applyFont="1" applyFill="1" applyBorder="1" applyAlignment="1" applyProtection="1">
      <alignment horizontal="justify" vertical="center" wrapText="1"/>
      <protection locked="0"/>
    </xf>
    <xf numFmtId="0" fontId="3" fillId="2" borderId="2" xfId="0" applyFont="1" applyFill="1" applyBorder="1" applyAlignment="1">
      <alignment horizontal="center" vertical="center" wrapText="1"/>
    </xf>
    <xf numFmtId="0" fontId="3" fillId="32" borderId="2" xfId="0" applyFont="1" applyFill="1" applyBorder="1" applyAlignment="1">
      <alignment horizontal="center" vertical="center" wrapText="1"/>
    </xf>
    <xf numFmtId="0" fontId="3" fillId="2" borderId="2" xfId="0" applyFont="1" applyFill="1" applyBorder="1" applyAlignment="1">
      <alignment vertical="center" wrapText="1"/>
    </xf>
    <xf numFmtId="0" fontId="3" fillId="2" borderId="2" xfId="0" applyFont="1" applyFill="1" applyBorder="1" applyAlignment="1">
      <alignment horizontal="left" vertical="center" wrapText="1"/>
    </xf>
    <xf numFmtId="164" fontId="3" fillId="31" borderId="2" xfId="0" applyNumberFormat="1" applyFont="1" applyFill="1" applyBorder="1" applyAlignment="1">
      <alignment horizontal="center" vertical="center" wrapText="1"/>
    </xf>
    <xf numFmtId="0" fontId="3" fillId="33" borderId="2" xfId="77" applyFont="1" applyFill="1" applyBorder="1" applyAlignment="1">
      <alignment horizontal="left" vertical="top" wrapText="1"/>
    </xf>
    <xf numFmtId="0" fontId="3" fillId="33" borderId="2" xfId="0" applyFont="1" applyFill="1" applyBorder="1" applyAlignment="1">
      <alignment horizontal="left" vertical="top" wrapText="1"/>
    </xf>
    <xf numFmtId="0" fontId="2" fillId="33" borderId="2" xfId="0" applyFont="1" applyFill="1" applyBorder="1" applyAlignment="1" applyProtection="1">
      <alignment horizontal="left" vertical="top" wrapText="1"/>
    </xf>
    <xf numFmtId="0" fontId="3" fillId="33" borderId="2" xfId="0" applyFont="1" applyFill="1" applyBorder="1" applyAlignment="1" applyProtection="1">
      <alignment horizontal="left" vertical="top" wrapText="1"/>
    </xf>
    <xf numFmtId="0" fontId="1" fillId="33" borderId="2" xfId="0" applyFont="1" applyFill="1" applyBorder="1" applyAlignment="1">
      <alignment horizontal="left" vertical="top" wrapText="1"/>
    </xf>
    <xf numFmtId="0" fontId="1" fillId="33" borderId="6" xfId="0" applyFont="1" applyFill="1" applyBorder="1" applyAlignment="1">
      <alignment horizontal="left" vertical="top" wrapText="1"/>
    </xf>
    <xf numFmtId="0" fontId="3" fillId="33" borderId="6" xfId="0" applyFont="1" applyFill="1" applyBorder="1" applyAlignment="1">
      <alignment horizontal="left" vertical="top" wrapText="1"/>
    </xf>
    <xf numFmtId="0" fontId="3" fillId="33" borderId="2" xfId="0" applyFont="1" applyFill="1" applyBorder="1" applyAlignment="1">
      <alignment vertical="center" wrapText="1"/>
    </xf>
    <xf numFmtId="0" fontId="1" fillId="33" borderId="2" xfId="0" applyFont="1" applyFill="1" applyBorder="1" applyAlignment="1">
      <alignment horizontal="left" vertical="center" wrapText="1"/>
    </xf>
    <xf numFmtId="9" fontId="45" fillId="2" borderId="2" xfId="76" applyNumberFormat="1" applyFont="1" applyFill="1" applyBorder="1" applyAlignment="1" applyProtection="1">
      <alignment horizontal="justify" vertical="center" wrapText="1"/>
    </xf>
    <xf numFmtId="0" fontId="3" fillId="2" borderId="2" xfId="75" applyFont="1" applyFill="1" applyBorder="1" applyAlignment="1" applyProtection="1">
      <alignment vertical="top" wrapText="1"/>
      <protection locked="0"/>
    </xf>
    <xf numFmtId="0" fontId="3" fillId="2" borderId="2" xfId="76" applyFont="1" applyFill="1" applyBorder="1" applyAlignment="1" applyProtection="1">
      <alignment horizontal="left" vertical="center" wrapText="1"/>
      <protection locked="0"/>
    </xf>
    <xf numFmtId="0" fontId="3" fillId="0" borderId="2" xfId="76" applyFont="1" applyFill="1" applyBorder="1" applyAlignment="1" applyProtection="1">
      <alignment horizontal="center" vertical="center" wrapText="1"/>
      <protection locked="0"/>
    </xf>
    <xf numFmtId="9" fontId="45" fillId="2" borderId="2" xfId="76" applyNumberFormat="1" applyFont="1" applyFill="1" applyBorder="1" applyAlignment="1" applyProtection="1">
      <alignment horizontal="justify" vertical="center" wrapText="1"/>
      <protection locked="0"/>
    </xf>
    <xf numFmtId="0" fontId="3" fillId="2" borderId="6" xfId="75" applyFont="1" applyFill="1" applyBorder="1" applyAlignment="1" applyProtection="1">
      <alignment vertical="center" wrapText="1"/>
      <protection locked="0"/>
    </xf>
    <xf numFmtId="0" fontId="3" fillId="2" borderId="2" xfId="75" applyFont="1" applyFill="1" applyBorder="1" applyAlignment="1" applyProtection="1">
      <alignment vertical="center" wrapText="1"/>
      <protection locked="0"/>
    </xf>
    <xf numFmtId="0" fontId="3" fillId="2" borderId="2" xfId="75" applyFont="1" applyFill="1" applyBorder="1" applyAlignment="1" applyProtection="1">
      <alignment vertical="center" wrapText="1"/>
    </xf>
    <xf numFmtId="0" fontId="3" fillId="2" borderId="2" xfId="76" applyFont="1" applyFill="1" applyBorder="1" applyAlignment="1" applyProtection="1">
      <alignment vertical="center" wrapText="1"/>
      <protection locked="0"/>
    </xf>
    <xf numFmtId="0" fontId="3" fillId="0" borderId="2" xfId="75" applyFont="1" applyFill="1" applyBorder="1" applyAlignment="1" applyProtection="1">
      <alignment vertical="center" wrapText="1"/>
      <protection locked="0"/>
    </xf>
    <xf numFmtId="0" fontId="3" fillId="2" borderId="2" xfId="76" applyFont="1" applyFill="1" applyBorder="1" applyAlignment="1" applyProtection="1">
      <alignment horizontal="center" vertical="center" wrapText="1"/>
      <protection locked="0"/>
    </xf>
    <xf numFmtId="0" fontId="45" fillId="2" borderId="2" xfId="75" applyFont="1" applyFill="1" applyBorder="1" applyAlignment="1" applyProtection="1">
      <alignment vertical="top" wrapText="1"/>
    </xf>
    <xf numFmtId="0" fontId="1" fillId="2" borderId="2" xfId="75" applyFont="1" applyFill="1" applyBorder="1" applyAlignment="1" applyProtection="1">
      <alignment vertical="top" wrapText="1"/>
      <protection locked="0"/>
    </xf>
    <xf numFmtId="0" fontId="3" fillId="2" borderId="2" xfId="76" applyFont="1" applyFill="1" applyBorder="1" applyAlignment="1" applyProtection="1">
      <alignment vertical="top" wrapText="1"/>
      <protection locked="0"/>
    </xf>
    <xf numFmtId="0" fontId="3" fillId="0" borderId="2" xfId="76" applyFont="1" applyBorder="1" applyAlignment="1" applyProtection="1">
      <alignment vertical="center" wrapText="1"/>
      <protection locked="0"/>
    </xf>
    <xf numFmtId="0" fontId="45" fillId="2" borderId="2" xfId="0" applyFont="1" applyFill="1" applyBorder="1" applyAlignment="1" applyProtection="1">
      <alignment vertical="center" wrapText="1"/>
    </xf>
    <xf numFmtId="9" fontId="45" fillId="2" borderId="2" xfId="76" applyNumberFormat="1" applyFont="1" applyFill="1" applyBorder="1" applyAlignment="1" applyProtection="1">
      <alignment horizontal="left" vertical="top" wrapText="1"/>
    </xf>
    <xf numFmtId="9" fontId="45" fillId="2" borderId="61" xfId="76" applyNumberFormat="1" applyFont="1" applyFill="1" applyBorder="1" applyAlignment="1" applyProtection="1">
      <alignment horizontal="left" vertical="top" wrapText="1"/>
    </xf>
    <xf numFmtId="9" fontId="3" fillId="2" borderId="34" xfId="76" applyNumberFormat="1" applyFont="1" applyFill="1" applyBorder="1" applyAlignment="1" applyProtection="1">
      <alignment horizontal="left" vertical="top" wrapText="1"/>
      <protection locked="0"/>
    </xf>
    <xf numFmtId="9" fontId="3" fillId="2" borderId="2" xfId="76" applyNumberFormat="1" applyFont="1" applyFill="1" applyBorder="1" applyAlignment="1" applyProtection="1">
      <alignment horizontal="left" vertical="top" wrapText="1"/>
      <protection locked="0"/>
    </xf>
    <xf numFmtId="9" fontId="3" fillId="2" borderId="2" xfId="76" applyNumberFormat="1" applyFont="1" applyFill="1" applyBorder="1" applyAlignment="1" applyProtection="1">
      <alignment vertical="top" wrapText="1"/>
      <protection locked="0"/>
    </xf>
    <xf numFmtId="9" fontId="45" fillId="2" borderId="61" xfId="76" applyNumberFormat="1" applyFont="1" applyFill="1" applyBorder="1" applyAlignment="1" applyProtection="1">
      <alignment vertical="top" wrapText="1"/>
    </xf>
    <xf numFmtId="9" fontId="45" fillId="2" borderId="2" xfId="76" applyNumberFormat="1" applyFont="1" applyFill="1" applyBorder="1" applyAlignment="1" applyProtection="1">
      <alignment vertical="top" wrapText="1"/>
    </xf>
    <xf numFmtId="9" fontId="3" fillId="2" borderId="61" xfId="76" applyNumberFormat="1" applyFont="1" applyFill="1" applyBorder="1" applyAlignment="1" applyProtection="1">
      <alignment horizontal="left" vertical="top" wrapText="1"/>
      <protection locked="0"/>
    </xf>
    <xf numFmtId="0" fontId="3" fillId="32" borderId="2" xfId="0" applyFont="1" applyFill="1" applyBorder="1" applyAlignment="1">
      <alignment horizontal="left" vertical="top" wrapText="1"/>
    </xf>
    <xf numFmtId="0" fontId="3" fillId="2" borderId="2" xfId="0" applyFont="1" applyFill="1" applyBorder="1" applyAlignment="1" applyProtection="1">
      <alignment horizontal="center" vertical="center" wrapText="1"/>
    </xf>
    <xf numFmtId="0" fontId="3" fillId="2" borderId="2" xfId="0" applyFont="1" applyFill="1" applyBorder="1" applyAlignment="1">
      <alignment vertical="center"/>
    </xf>
    <xf numFmtId="0" fontId="44" fillId="2" borderId="2" xfId="0" applyFont="1" applyFill="1" applyBorder="1" applyAlignment="1" applyProtection="1">
      <alignment horizontal="left" vertical="top" wrapText="1"/>
      <protection locked="0"/>
    </xf>
    <xf numFmtId="0" fontId="44" fillId="2" borderId="2" xfId="0" applyFont="1" applyFill="1" applyBorder="1" applyAlignment="1" applyProtection="1">
      <alignment horizontal="left" vertical="center" wrapText="1"/>
      <protection locked="0"/>
    </xf>
    <xf numFmtId="167" fontId="3" fillId="2" borderId="2" xfId="0" applyNumberFormat="1" applyFont="1" applyFill="1" applyBorder="1" applyAlignment="1" applyProtection="1">
      <alignment horizontal="justify" vertical="center" wrapText="1"/>
      <protection locked="0"/>
    </xf>
    <xf numFmtId="14" fontId="3" fillId="2" borderId="2" xfId="0" applyNumberFormat="1" applyFont="1" applyFill="1" applyBorder="1" applyAlignment="1" applyProtection="1">
      <alignment vertical="center" wrapText="1"/>
      <protection locked="0"/>
    </xf>
    <xf numFmtId="0" fontId="3" fillId="2" borderId="2" xfId="53" applyFont="1" applyFill="1" applyBorder="1" applyAlignment="1">
      <alignment horizontal="justify" vertical="center" wrapText="1"/>
    </xf>
    <xf numFmtId="0" fontId="3" fillId="2" borderId="2" xfId="2" applyFont="1" applyFill="1" applyBorder="1" applyAlignment="1" applyProtection="1">
      <alignment vertical="center" wrapText="1"/>
      <protection locked="0"/>
    </xf>
    <xf numFmtId="0" fontId="3" fillId="2" borderId="2" xfId="0" applyFont="1" applyFill="1" applyBorder="1" applyAlignment="1" applyProtection="1">
      <alignment horizontal="justify" vertical="top" wrapText="1"/>
      <protection locked="0"/>
    </xf>
    <xf numFmtId="0" fontId="44" fillId="2" borderId="2" xfId="0" applyFont="1" applyFill="1" applyBorder="1" applyAlignment="1">
      <alignment horizontal="left" vertical="center" wrapText="1"/>
    </xf>
    <xf numFmtId="0" fontId="3" fillId="2" borderId="6" xfId="0" applyNumberFormat="1" applyFont="1" applyFill="1" applyBorder="1" applyAlignment="1">
      <alignment horizontal="center" vertical="center" wrapText="1"/>
    </xf>
    <xf numFmtId="0" fontId="44" fillId="33" borderId="2" xfId="0" applyFont="1" applyFill="1" applyBorder="1" applyAlignment="1" applyProtection="1">
      <alignment horizontal="left" vertical="top" wrapText="1"/>
      <protection locked="0"/>
    </xf>
    <xf numFmtId="0" fontId="45" fillId="34" borderId="2" xfId="0" applyFont="1" applyFill="1" applyBorder="1" applyAlignment="1">
      <alignment vertical="top" wrapText="1"/>
    </xf>
    <xf numFmtId="0" fontId="3" fillId="2" borderId="2"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justify" vertical="center" wrapText="1"/>
      <protection locked="0"/>
    </xf>
    <xf numFmtId="0" fontId="1" fillId="0" borderId="2" xfId="0" applyNumberFormat="1" applyFont="1" applyFill="1" applyBorder="1" applyAlignment="1" applyProtection="1">
      <alignment horizontal="justify" vertical="top" wrapText="1"/>
    </xf>
    <xf numFmtId="0" fontId="1" fillId="35" borderId="2" xfId="0" applyFont="1" applyFill="1" applyBorder="1" applyAlignment="1">
      <alignment horizontal="left" vertical="top" wrapText="1"/>
    </xf>
    <xf numFmtId="0" fontId="1" fillId="35" borderId="2" xfId="0" applyFont="1" applyFill="1" applyBorder="1" applyAlignment="1" applyProtection="1">
      <alignment horizontal="left" vertical="top" wrapText="1"/>
      <protection locked="0"/>
    </xf>
    <xf numFmtId="0" fontId="41" fillId="2" borderId="2" xfId="0" applyFont="1" applyFill="1" applyBorder="1" applyAlignment="1">
      <alignment horizontal="justify" vertical="center" wrapText="1"/>
    </xf>
    <xf numFmtId="0" fontId="41" fillId="2" borderId="6" xfId="0" applyFont="1" applyFill="1" applyBorder="1" applyAlignment="1">
      <alignment horizontal="justify" vertical="center" wrapText="1"/>
    </xf>
    <xf numFmtId="0" fontId="22" fillId="2" borderId="2" xfId="0" applyFont="1" applyFill="1" applyBorder="1" applyAlignment="1">
      <alignment vertical="center" wrapText="1"/>
    </xf>
    <xf numFmtId="0" fontId="3" fillId="32" borderId="2" xfId="0" applyFont="1" applyFill="1" applyBorder="1" applyAlignment="1">
      <alignment horizontal="left" vertical="center" wrapText="1"/>
    </xf>
    <xf numFmtId="0" fontId="1" fillId="0" borderId="2" xfId="0" applyFont="1" applyFill="1" applyBorder="1" applyAlignment="1">
      <alignment horizontal="left" vertical="top" wrapText="1"/>
    </xf>
    <xf numFmtId="0" fontId="1" fillId="0" borderId="2" xfId="0" applyFont="1" applyFill="1" applyBorder="1" applyAlignment="1">
      <alignment horizontal="left" vertical="center" wrapText="1"/>
    </xf>
    <xf numFmtId="0" fontId="3" fillId="32" borderId="6" xfId="0" applyFont="1" applyFill="1" applyBorder="1" applyAlignment="1">
      <alignment horizontal="left" vertical="center" wrapText="1"/>
    </xf>
    <xf numFmtId="0" fontId="67" fillId="36" borderId="2" xfId="0" applyFont="1" applyFill="1" applyBorder="1" applyAlignment="1">
      <alignment vertical="center" wrapText="1"/>
    </xf>
    <xf numFmtId="0" fontId="3" fillId="0" borderId="2" xfId="0" applyFont="1" applyFill="1" applyBorder="1" applyAlignment="1" applyProtection="1">
      <alignment horizontal="justify" vertical="center" wrapText="1"/>
      <protection locked="0"/>
    </xf>
    <xf numFmtId="49" fontId="3" fillId="2" borderId="2" xfId="80" applyNumberFormat="1" applyFont="1" applyFill="1" applyBorder="1" applyAlignment="1" applyProtection="1">
      <alignment horizontal="left" vertical="center" wrapText="1"/>
      <protection locked="0"/>
    </xf>
    <xf numFmtId="49" fontId="45" fillId="2" borderId="2" xfId="80" applyNumberFormat="1" applyFont="1" applyFill="1" applyBorder="1" applyAlignment="1" applyProtection="1">
      <alignment horizontal="left" vertical="center" wrapText="1"/>
    </xf>
    <xf numFmtId="0" fontId="3" fillId="0" borderId="2" xfId="0" applyFont="1" applyFill="1" applyBorder="1" applyAlignment="1" applyProtection="1">
      <alignment horizontal="left" vertical="center" wrapText="1"/>
      <protection locked="0"/>
    </xf>
    <xf numFmtId="49" fontId="3" fillId="2" borderId="2" xfId="0" applyNumberFormat="1" applyFont="1" applyFill="1" applyBorder="1" applyAlignment="1" applyProtection="1">
      <alignment horizontal="left" vertical="center" wrapText="1"/>
      <protection locked="0"/>
    </xf>
    <xf numFmtId="49" fontId="3" fillId="0" borderId="2" xfId="0" applyNumberFormat="1" applyFont="1" applyFill="1" applyBorder="1" applyAlignment="1" applyProtection="1">
      <alignment horizontal="left" vertical="center" wrapText="1"/>
      <protection locked="0"/>
    </xf>
    <xf numFmtId="49" fontId="45" fillId="2" borderId="2" xfId="0" applyNumberFormat="1" applyFont="1" applyFill="1" applyBorder="1" applyAlignment="1" applyProtection="1">
      <alignment horizontal="left" vertical="top"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2" borderId="2" xfId="52" applyFont="1" applyFill="1" applyBorder="1" applyAlignment="1" applyProtection="1">
      <alignment horizontal="center" vertical="top" wrapText="1"/>
      <protection locked="0"/>
    </xf>
    <xf numFmtId="0" fontId="3" fillId="2" borderId="2" xfId="52" applyFont="1" applyFill="1" applyBorder="1" applyAlignment="1" applyProtection="1">
      <alignment horizontal="left" vertical="top" wrapText="1"/>
      <protection locked="0"/>
    </xf>
    <xf numFmtId="0" fontId="3" fillId="2" borderId="2" xfId="52" applyFont="1" applyFill="1" applyBorder="1" applyAlignment="1" applyProtection="1">
      <alignment horizontal="left" vertical="center" wrapText="1"/>
      <protection locked="0"/>
    </xf>
    <xf numFmtId="0" fontId="3" fillId="2" borderId="2" xfId="80" applyFont="1" applyFill="1" applyBorder="1" applyAlignment="1" applyProtection="1">
      <alignment horizontal="left" vertical="center" wrapText="1"/>
      <protection locked="0"/>
    </xf>
    <xf numFmtId="49" fontId="3" fillId="2" borderId="2" xfId="80" applyNumberFormat="1" applyFont="1" applyFill="1" applyBorder="1" applyAlignment="1" applyProtection="1">
      <alignment horizontal="left" vertical="top" wrapText="1"/>
      <protection locked="0"/>
    </xf>
    <xf numFmtId="49" fontId="3" fillId="2" borderId="2" xfId="80" applyNumberFormat="1" applyFont="1" applyFill="1" applyBorder="1" applyAlignment="1" applyProtection="1">
      <alignment horizontal="left" vertical="center" wrapText="1"/>
    </xf>
    <xf numFmtId="49" fontId="3" fillId="2" borderId="2" xfId="80" applyNumberFormat="1" applyFont="1" applyFill="1" applyBorder="1" applyAlignment="1" applyProtection="1">
      <alignment horizontal="left" vertical="top" wrapText="1"/>
    </xf>
    <xf numFmtId="49" fontId="3" fillId="2" borderId="6" xfId="80" applyNumberFormat="1" applyFont="1" applyFill="1" applyBorder="1" applyAlignment="1" applyProtection="1">
      <alignment horizontal="center" vertical="top" wrapText="1"/>
      <protection locked="0"/>
    </xf>
    <xf numFmtId="49" fontId="3" fillId="2" borderId="2" xfId="80" applyNumberFormat="1" applyFont="1" applyFill="1" applyBorder="1" applyAlignment="1" applyProtection="1">
      <alignment vertical="top" wrapText="1"/>
      <protection locked="0"/>
    </xf>
    <xf numFmtId="49" fontId="3" fillId="2" borderId="2" xfId="80" applyNumberFormat="1" applyFont="1" applyFill="1" applyBorder="1" applyAlignment="1" applyProtection="1">
      <alignment horizontal="center" vertical="top" wrapText="1"/>
      <protection locked="0"/>
    </xf>
    <xf numFmtId="0" fontId="3" fillId="33" borderId="62" xfId="0" applyFont="1" applyFill="1" applyBorder="1" applyAlignment="1">
      <alignment horizontal="left" vertical="top" wrapText="1"/>
    </xf>
    <xf numFmtId="0" fontId="3" fillId="33" borderId="61" xfId="0" applyFont="1" applyFill="1" applyBorder="1" applyAlignment="1">
      <alignment horizontal="left" vertical="top" wrapText="1"/>
    </xf>
    <xf numFmtId="0" fontId="3" fillId="32" borderId="62" xfId="0" applyFont="1" applyFill="1" applyBorder="1" applyAlignment="1">
      <alignment horizontal="left" vertical="top" wrapText="1"/>
    </xf>
    <xf numFmtId="0" fontId="3" fillId="32" borderId="34" xfId="0" applyFont="1" applyFill="1" applyBorder="1" applyAlignment="1">
      <alignment horizontal="left" vertical="top" wrapText="1"/>
    </xf>
    <xf numFmtId="0" fontId="3" fillId="32" borderId="61" xfId="0" applyFont="1" applyFill="1" applyBorder="1" applyAlignment="1">
      <alignment horizontal="left" vertical="top" wrapText="1"/>
    </xf>
    <xf numFmtId="0" fontId="3" fillId="38" borderId="2" xfId="0" applyFont="1" applyFill="1" applyBorder="1" applyAlignment="1">
      <alignment horizontal="left" vertical="center" wrapText="1"/>
    </xf>
    <xf numFmtId="0" fontId="3" fillId="2" borderId="2" xfId="0" applyFont="1" applyFill="1" applyBorder="1" applyAlignment="1" applyProtection="1">
      <alignment vertical="center" wrapText="1"/>
      <protection locked="0"/>
    </xf>
    <xf numFmtId="164" fontId="3" fillId="2" borderId="2" xfId="0" applyNumberFormat="1" applyFont="1" applyFill="1" applyBorder="1" applyAlignment="1" applyProtection="1">
      <alignment horizontal="left" vertical="center" wrapText="1"/>
    </xf>
    <xf numFmtId="0" fontId="3" fillId="2" borderId="6" xfId="0" applyFont="1" applyFill="1" applyBorder="1" applyAlignment="1">
      <alignment vertical="center" wrapText="1"/>
    </xf>
    <xf numFmtId="0" fontId="3" fillId="2" borderId="2" xfId="82" applyFont="1" applyFill="1" applyBorder="1" applyAlignment="1" applyProtection="1">
      <alignment vertical="center" wrapText="1"/>
    </xf>
    <xf numFmtId="0" fontId="71" fillId="40" borderId="62" xfId="0" applyFont="1" applyFill="1" applyBorder="1" applyAlignment="1" applyProtection="1">
      <alignment vertical="top" wrapText="1"/>
    </xf>
    <xf numFmtId="0" fontId="71" fillId="40" borderId="61" xfId="0" applyFont="1" applyFill="1" applyBorder="1" applyAlignment="1" applyProtection="1">
      <alignment vertical="top" wrapText="1"/>
    </xf>
    <xf numFmtId="0" fontId="45" fillId="2" borderId="2" xfId="0" applyFont="1" applyFill="1" applyBorder="1" applyAlignment="1" applyProtection="1">
      <alignment horizontal="left" vertical="center" wrapText="1"/>
    </xf>
    <xf numFmtId="0" fontId="71" fillId="39" borderId="2" xfId="82" applyFont="1" applyFill="1" applyBorder="1" applyAlignment="1" applyProtection="1">
      <alignment vertical="top" wrapText="1"/>
    </xf>
    <xf numFmtId="0" fontId="71" fillId="39" borderId="61" xfId="82" applyFont="1" applyFill="1" applyBorder="1" applyAlignment="1" applyProtection="1">
      <alignment vertical="top" wrapText="1"/>
    </xf>
    <xf numFmtId="0" fontId="78" fillId="3" borderId="2" xfId="0" applyFont="1" applyFill="1" applyBorder="1" applyAlignment="1">
      <alignment horizontal="left" vertical="top" wrapText="1"/>
    </xf>
    <xf numFmtId="0" fontId="78" fillId="3" borderId="61" xfId="0" applyFont="1" applyFill="1" applyBorder="1" applyAlignment="1">
      <alignment horizontal="left" vertical="top" wrapText="1"/>
    </xf>
    <xf numFmtId="0" fontId="23" fillId="36" borderId="2" xfId="0" applyFont="1" applyFill="1" applyBorder="1" applyAlignment="1">
      <alignment vertical="center" wrapText="1"/>
    </xf>
    <xf numFmtId="9" fontId="0" fillId="0" borderId="4" xfId="72" applyFont="1" applyBorder="1" applyAlignment="1">
      <alignment horizontal="center" vertical="center"/>
    </xf>
    <xf numFmtId="0" fontId="41" fillId="3" borderId="4" xfId="0" applyFont="1" applyFill="1" applyBorder="1" applyAlignment="1" applyProtection="1">
      <alignment horizontal="justify" vertical="center" wrapText="1"/>
      <protection locked="0"/>
    </xf>
    <xf numFmtId="1" fontId="41" fillId="3" borderId="4" xfId="0" applyNumberFormat="1" applyFont="1" applyFill="1" applyBorder="1" applyAlignment="1">
      <alignment horizontal="center" vertical="center" wrapText="1"/>
    </xf>
    <xf numFmtId="0" fontId="3" fillId="3" borderId="2" xfId="0" applyFont="1" applyFill="1" applyBorder="1" applyAlignment="1" applyProtection="1">
      <alignment horizontal="center" vertical="center" wrapText="1"/>
      <protection locked="0"/>
    </xf>
    <xf numFmtId="9" fontId="3" fillId="3" borderId="4" xfId="0" applyNumberFormat="1" applyFont="1" applyFill="1" applyBorder="1" applyAlignment="1" applyProtection="1">
      <alignment horizontal="center" vertical="center"/>
    </xf>
    <xf numFmtId="0" fontId="0" fillId="3" borderId="0" xfId="0" applyFill="1"/>
    <xf numFmtId="9" fontId="3" fillId="2" borderId="5" xfId="72" applyFont="1" applyFill="1" applyBorder="1" applyAlignment="1">
      <alignment horizontal="center" vertical="center" wrapText="1"/>
    </xf>
    <xf numFmtId="164" fontId="3" fillId="2" borderId="5" xfId="0" applyNumberFormat="1" applyFont="1" applyFill="1" applyBorder="1" applyAlignment="1">
      <alignment horizontal="center" vertical="center" wrapText="1"/>
    </xf>
    <xf numFmtId="0" fontId="0" fillId="0" borderId="0" xfId="0"/>
    <xf numFmtId="9" fontId="3" fillId="2" borderId="1" xfId="0" applyNumberFormat="1" applyFont="1" applyFill="1" applyBorder="1" applyAlignment="1" applyProtection="1">
      <alignment horizontal="center" vertical="center"/>
    </xf>
    <xf numFmtId="0" fontId="22" fillId="0" borderId="4" xfId="0" applyFont="1" applyBorder="1" applyProtection="1"/>
    <xf numFmtId="1" fontId="22" fillId="0" borderId="4" xfId="0" applyNumberFormat="1" applyFont="1" applyBorder="1" applyProtection="1"/>
    <xf numFmtId="164" fontId="22" fillId="0" borderId="4" xfId="0" applyNumberFormat="1" applyFont="1" applyBorder="1" applyProtection="1"/>
    <xf numFmtId="0" fontId="3" fillId="2" borderId="4" xfId="0" applyNumberFormat="1" applyFont="1" applyFill="1" applyBorder="1" applyAlignment="1" applyProtection="1">
      <alignment horizontal="justify" vertical="center" wrapText="1"/>
    </xf>
    <xf numFmtId="0" fontId="3" fillId="2" borderId="1" xfId="0" applyNumberFormat="1" applyFont="1" applyFill="1" applyBorder="1" applyAlignment="1" applyProtection="1">
      <alignment horizontal="justify" vertical="center" wrapText="1"/>
    </xf>
    <xf numFmtId="0" fontId="3" fillId="0" borderId="4" xfId="0" applyNumberFormat="1" applyFont="1" applyFill="1" applyBorder="1" applyAlignment="1" applyProtection="1">
      <alignment horizontal="center" vertical="center" wrapText="1"/>
    </xf>
    <xf numFmtId="0" fontId="41" fillId="0" borderId="4" xfId="0" applyNumberFormat="1" applyFont="1" applyFill="1" applyBorder="1" applyAlignment="1" applyProtection="1">
      <alignment horizontal="center" vertical="center" wrapText="1"/>
    </xf>
    <xf numFmtId="164" fontId="41" fillId="0" borderId="4" xfId="0" applyNumberFormat="1" applyFont="1" applyFill="1" applyBorder="1" applyAlignment="1" applyProtection="1">
      <alignment horizontal="center" vertical="center" wrapText="1"/>
      <protection locked="0"/>
    </xf>
    <xf numFmtId="0" fontId="3" fillId="35" borderId="4" xfId="0" applyNumberFormat="1" applyFont="1" applyFill="1" applyBorder="1" applyAlignment="1" applyProtection="1">
      <alignment horizontal="center" vertical="center" wrapText="1"/>
    </xf>
    <xf numFmtId="9" fontId="41" fillId="35" borderId="4" xfId="0" applyNumberFormat="1" applyFont="1" applyFill="1" applyBorder="1" applyAlignment="1">
      <alignment horizontal="center" vertical="center" wrapText="1"/>
    </xf>
    <xf numFmtId="164" fontId="41" fillId="35" borderId="4" xfId="0" applyNumberFormat="1" applyFont="1" applyFill="1" applyBorder="1" applyAlignment="1" applyProtection="1">
      <alignment horizontal="center" vertical="center" wrapText="1"/>
      <protection locked="0"/>
    </xf>
    <xf numFmtId="1" fontId="41" fillId="35" borderId="4" xfId="0" applyNumberFormat="1" applyFont="1" applyFill="1" applyBorder="1" applyAlignment="1">
      <alignment horizontal="center" vertical="center" wrapText="1"/>
    </xf>
    <xf numFmtId="0" fontId="3" fillId="35" borderId="4" xfId="0" applyFont="1" applyFill="1" applyBorder="1" applyAlignment="1">
      <alignment vertical="top" wrapText="1"/>
    </xf>
    <xf numFmtId="0" fontId="3" fillId="35" borderId="4" xfId="0" applyFont="1" applyFill="1" applyBorder="1" applyAlignment="1">
      <alignment vertical="center" wrapText="1"/>
    </xf>
    <xf numFmtId="0" fontId="3" fillId="35" borderId="4" xfId="0" applyNumberFormat="1" applyFont="1" applyFill="1" applyBorder="1" applyAlignment="1">
      <alignment horizontal="center" vertical="center"/>
    </xf>
    <xf numFmtId="164" fontId="3" fillId="35" borderId="4" xfId="0" applyNumberFormat="1" applyFont="1" applyFill="1" applyBorder="1" applyAlignment="1" applyProtection="1">
      <alignment horizontal="center" vertical="center" wrapText="1"/>
    </xf>
    <xf numFmtId="0" fontId="3" fillId="35" borderId="4" xfId="0" applyFont="1" applyFill="1" applyBorder="1" applyAlignment="1" applyProtection="1">
      <alignment horizontal="justify" vertical="center" wrapText="1"/>
      <protection locked="0"/>
    </xf>
    <xf numFmtId="1" fontId="3" fillId="35" borderId="4" xfId="0" applyNumberFormat="1" applyFont="1" applyFill="1" applyBorder="1" applyAlignment="1" applyProtection="1">
      <alignment horizontal="center" vertical="center" wrapText="1"/>
      <protection locked="0"/>
    </xf>
    <xf numFmtId="1" fontId="3" fillId="35" borderId="4" xfId="0" applyNumberFormat="1" applyFont="1" applyFill="1" applyBorder="1" applyAlignment="1">
      <alignment horizontal="justify" vertical="center" wrapText="1"/>
    </xf>
    <xf numFmtId="164" fontId="3" fillId="2" borderId="4" xfId="0" applyNumberFormat="1" applyFont="1" applyFill="1" applyBorder="1" applyAlignment="1" applyProtection="1">
      <alignment horizontal="justify" vertical="center" wrapText="1"/>
    </xf>
    <xf numFmtId="164" fontId="3" fillId="2" borderId="1" xfId="0" applyNumberFormat="1" applyFont="1" applyFill="1" applyBorder="1" applyAlignment="1" applyProtection="1">
      <alignment horizontal="justify" vertical="center" wrapText="1"/>
    </xf>
    <xf numFmtId="0" fontId="44" fillId="2" borderId="4" xfId="0" applyFont="1" applyFill="1" applyBorder="1" applyAlignment="1" applyProtection="1">
      <alignment wrapText="1"/>
    </xf>
    <xf numFmtId="9" fontId="65" fillId="32" borderId="4" xfId="0" applyNumberFormat="1" applyFont="1" applyFill="1" applyBorder="1" applyAlignment="1" applyProtection="1">
      <alignment horizontal="center" vertical="center"/>
    </xf>
    <xf numFmtId="0" fontId="3" fillId="0" borderId="4" xfId="0" applyNumberFormat="1" applyFont="1" applyFill="1" applyBorder="1" applyAlignment="1">
      <alignment horizontal="center" vertical="center"/>
    </xf>
    <xf numFmtId="164" fontId="3" fillId="0" borderId="4" xfId="0" applyNumberFormat="1" applyFont="1" applyFill="1" applyBorder="1" applyAlignment="1" applyProtection="1">
      <alignment horizontal="center" vertical="center" wrapText="1"/>
    </xf>
    <xf numFmtId="9" fontId="65" fillId="36" borderId="4" xfId="0" applyNumberFormat="1" applyFont="1" applyFill="1" applyBorder="1" applyAlignment="1" applyProtection="1">
      <alignment horizontal="center" vertical="center"/>
    </xf>
    <xf numFmtId="0" fontId="3" fillId="2" borderId="4" xfId="2" applyFont="1" applyFill="1" applyBorder="1" applyProtection="1"/>
    <xf numFmtId="0" fontId="3" fillId="2" borderId="41" xfId="2" applyFont="1" applyFill="1" applyBorder="1" applyProtection="1"/>
    <xf numFmtId="1" fontId="22" fillId="0" borderId="0" xfId="0" applyNumberFormat="1" applyFont="1" applyProtection="1"/>
    <xf numFmtId="0" fontId="22" fillId="0" borderId="0" xfId="0" applyFont="1" applyProtection="1"/>
    <xf numFmtId="0" fontId="3" fillId="2" borderId="1" xfId="0" applyNumberFormat="1" applyFont="1" applyFill="1" applyBorder="1" applyAlignment="1" applyProtection="1"/>
    <xf numFmtId="0" fontId="3" fillId="2" borderId="4" xfId="0" applyNumberFormat="1" applyFont="1" applyFill="1" applyBorder="1" applyAlignment="1" applyProtection="1"/>
    <xf numFmtId="0" fontId="3" fillId="0" borderId="4" xfId="0" applyNumberFormat="1" applyFont="1" applyFill="1" applyBorder="1" applyAlignment="1" applyProtection="1">
      <alignment horizontal="justify" vertical="top" wrapText="1"/>
    </xf>
    <xf numFmtId="0" fontId="3" fillId="35" borderId="4" xfId="0" applyFont="1" applyFill="1" applyBorder="1" applyAlignment="1">
      <alignment horizontal="left" vertical="top" wrapText="1"/>
    </xf>
    <xf numFmtId="0" fontId="3" fillId="35" borderId="4" xfId="0" applyFont="1" applyFill="1" applyBorder="1" applyAlignment="1" applyProtection="1">
      <alignment horizontal="left" vertical="top" wrapText="1"/>
      <protection locked="0"/>
    </xf>
    <xf numFmtId="1" fontId="65" fillId="32" borderId="4" xfId="0" applyNumberFormat="1" applyFont="1" applyFill="1" applyBorder="1" applyAlignment="1" applyProtection="1">
      <alignment horizontal="center" vertical="center"/>
    </xf>
    <xf numFmtId="0" fontId="65" fillId="32" borderId="4" xfId="0" applyNumberFormat="1" applyFont="1" applyFill="1" applyBorder="1" applyAlignment="1" applyProtection="1">
      <alignment horizontal="center" vertical="center"/>
    </xf>
    <xf numFmtId="0" fontId="3" fillId="32" borderId="4" xfId="0" applyFont="1" applyFill="1" applyBorder="1" applyAlignment="1">
      <alignment horizontal="left" vertical="center" wrapText="1"/>
    </xf>
    <xf numFmtId="0" fontId="3" fillId="0" borderId="4" xfId="0" applyFont="1" applyFill="1" applyBorder="1" applyAlignment="1">
      <alignment horizontal="left" vertical="top" wrapText="1"/>
    </xf>
    <xf numFmtId="0" fontId="3" fillId="0" borderId="4" xfId="0" applyFont="1" applyFill="1" applyBorder="1" applyAlignment="1">
      <alignment horizontal="left" vertical="center" wrapText="1"/>
    </xf>
    <xf numFmtId="1" fontId="65" fillId="36" borderId="4" xfId="0" applyNumberFormat="1" applyFont="1" applyFill="1" applyBorder="1" applyAlignment="1" applyProtection="1">
      <alignment horizontal="center" vertical="center"/>
    </xf>
    <xf numFmtId="0" fontId="65" fillId="36" borderId="4" xfId="0" applyNumberFormat="1" applyFont="1" applyFill="1" applyBorder="1" applyAlignment="1" applyProtection="1">
      <alignment horizontal="center" vertical="center"/>
    </xf>
    <xf numFmtId="0" fontId="67" fillId="36" borderId="4" xfId="0" applyFont="1" applyFill="1" applyBorder="1" applyAlignment="1">
      <alignment vertical="center" wrapText="1"/>
    </xf>
    <xf numFmtId="0" fontId="23" fillId="32" borderId="17" xfId="52" applyFont="1" applyFill="1" applyBorder="1" applyAlignment="1" applyProtection="1">
      <alignment horizontal="center" vertical="center" wrapText="1"/>
    </xf>
    <xf numFmtId="166" fontId="23" fillId="32" borderId="18" xfId="52" applyNumberFormat="1" applyFont="1" applyFill="1" applyBorder="1" applyAlignment="1" applyProtection="1">
      <alignment horizontal="center" vertical="center" wrapText="1"/>
    </xf>
    <xf numFmtId="166" fontId="23" fillId="32" borderId="19" xfId="52" applyNumberFormat="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xf>
    <xf numFmtId="1" fontId="2" fillId="2" borderId="0" xfId="0" applyNumberFormat="1" applyFont="1" applyFill="1" applyBorder="1" applyAlignment="1" applyProtection="1">
      <alignment horizontal="center" vertical="center" wrapText="1"/>
    </xf>
    <xf numFmtId="164" fontId="2" fillId="2" borderId="0" xfId="0" applyNumberFormat="1" applyFont="1" applyFill="1" applyBorder="1" applyAlignment="1" applyProtection="1">
      <alignment horizontal="center" vertical="center" wrapText="1"/>
    </xf>
    <xf numFmtId="0" fontId="3" fillId="2" borderId="0" xfId="2" applyFont="1" applyFill="1" applyBorder="1" applyAlignment="1" applyProtection="1">
      <alignment horizontal="center" vertical="center"/>
    </xf>
    <xf numFmtId="0" fontId="3" fillId="2" borderId="0" xfId="0" applyFont="1" applyFill="1" applyBorder="1" applyProtection="1"/>
    <xf numFmtId="0" fontId="23" fillId="2" borderId="0" xfId="52" applyFont="1" applyFill="1" applyBorder="1" applyAlignment="1" applyProtection="1">
      <alignment horizontal="center" vertical="center" wrapText="1"/>
    </xf>
    <xf numFmtId="166" fontId="23" fillId="2" borderId="0" xfId="52" applyNumberFormat="1" applyFont="1" applyFill="1" applyBorder="1" applyAlignment="1" applyProtection="1">
      <alignment horizontal="center" vertical="center" wrapText="1"/>
    </xf>
    <xf numFmtId="0" fontId="23" fillId="42" borderId="0" xfId="0" applyFont="1" applyFill="1" applyAlignment="1">
      <alignment horizontal="center"/>
    </xf>
    <xf numFmtId="0" fontId="0" fillId="0" borderId="0" xfId="0" applyProtection="1">
      <protection locked="0"/>
    </xf>
    <xf numFmtId="0" fontId="0" fillId="0" borderId="0" xfId="0" applyBorder="1" applyProtection="1">
      <protection locked="0"/>
    </xf>
    <xf numFmtId="0" fontId="0" fillId="0" borderId="65" xfId="0" applyBorder="1" applyProtection="1">
      <protection locked="0"/>
    </xf>
    <xf numFmtId="0" fontId="0" fillId="0" borderId="64" xfId="0" applyBorder="1" applyProtection="1">
      <protection locked="0"/>
    </xf>
    <xf numFmtId="0" fontId="0" fillId="0" borderId="0" xfId="0" applyBorder="1"/>
    <xf numFmtId="0" fontId="0" fillId="0" borderId="0" xfId="0" applyNumberFormat="1" applyBorder="1" applyProtection="1">
      <protection locked="0"/>
    </xf>
    <xf numFmtId="0" fontId="0" fillId="0" borderId="67" xfId="0" pivotButton="1" applyBorder="1" applyProtection="1">
      <protection locked="0"/>
    </xf>
    <xf numFmtId="0" fontId="0" fillId="2" borderId="0" xfId="0" applyFill="1" applyProtection="1">
      <protection locked="0"/>
    </xf>
    <xf numFmtId="0" fontId="0" fillId="2" borderId="0" xfId="0" applyFill="1" applyBorder="1" applyProtection="1">
      <protection locked="0"/>
    </xf>
    <xf numFmtId="0" fontId="0" fillId="0" borderId="69" xfId="0" applyBorder="1" applyProtection="1">
      <protection locked="0"/>
    </xf>
    <xf numFmtId="0" fontId="80" fillId="0" borderId="0" xfId="0" applyFont="1" applyBorder="1" applyAlignment="1" applyProtection="1">
      <alignment vertical="center"/>
      <protection locked="0"/>
    </xf>
    <xf numFmtId="0" fontId="0" fillId="0" borderId="69" xfId="0" applyBorder="1"/>
    <xf numFmtId="0" fontId="0" fillId="0" borderId="76" xfId="0" applyBorder="1"/>
    <xf numFmtId="0" fontId="0" fillId="0" borderId="45" xfId="0" applyBorder="1"/>
    <xf numFmtId="0" fontId="0" fillId="2" borderId="0" xfId="0" applyFill="1" applyBorder="1"/>
    <xf numFmtId="0" fontId="83" fillId="2" borderId="0" xfId="0" applyFont="1" applyFill="1" applyBorder="1" applyProtection="1">
      <protection locked="0"/>
    </xf>
    <xf numFmtId="0" fontId="83" fillId="2" borderId="0" xfId="0" applyFont="1" applyFill="1" applyBorder="1"/>
    <xf numFmtId="0" fontId="83" fillId="2" borderId="0" xfId="0" applyFont="1" applyFill="1" applyBorder="1" applyAlignment="1">
      <alignment horizontal="center" vertical="center"/>
    </xf>
    <xf numFmtId="0" fontId="83" fillId="43" borderId="57" xfId="0" applyFont="1" applyFill="1" applyBorder="1" applyAlignment="1">
      <alignment horizontal="center" vertical="center"/>
    </xf>
    <xf numFmtId="0" fontId="83" fillId="43" borderId="71" xfId="0" applyFont="1" applyFill="1" applyBorder="1" applyAlignment="1">
      <alignment horizontal="center" vertical="center"/>
    </xf>
    <xf numFmtId="0" fontId="0" fillId="0" borderId="71" xfId="0" applyBorder="1"/>
    <xf numFmtId="0" fontId="0" fillId="0" borderId="58" xfId="0" applyBorder="1"/>
    <xf numFmtId="0" fontId="0" fillId="2" borderId="54" xfId="0" applyFill="1" applyBorder="1"/>
    <xf numFmtId="0" fontId="83" fillId="0" borderId="81" xfId="0" applyFont="1" applyBorder="1" applyProtection="1">
      <protection locked="0"/>
    </xf>
    <xf numFmtId="0" fontId="0" fillId="2" borderId="57" xfId="0" applyFill="1" applyBorder="1"/>
    <xf numFmtId="0" fontId="83" fillId="0" borderId="71" xfId="0" applyFont="1" applyBorder="1" applyProtection="1">
      <protection locked="0"/>
    </xf>
    <xf numFmtId="0" fontId="83" fillId="3" borderId="58" xfId="0" applyFont="1" applyFill="1" applyBorder="1"/>
    <xf numFmtId="0" fontId="83" fillId="43" borderId="80" xfId="0" applyFont="1" applyFill="1" applyBorder="1" applyProtection="1">
      <protection locked="0"/>
    </xf>
    <xf numFmtId="0" fontId="83" fillId="0" borderId="54" xfId="0" applyFont="1" applyBorder="1"/>
    <xf numFmtId="0" fontId="0" fillId="0" borderId="81" xfId="0" applyBorder="1"/>
    <xf numFmtId="0" fontId="83" fillId="0" borderId="57" xfId="0" applyFont="1" applyBorder="1"/>
    <xf numFmtId="0" fontId="83" fillId="0" borderId="58" xfId="0" applyFont="1" applyBorder="1"/>
    <xf numFmtId="0" fontId="0" fillId="0" borderId="80" xfId="0" applyBorder="1"/>
    <xf numFmtId="41" fontId="0" fillId="2" borderId="0" xfId="88" applyFont="1" applyFill="1" applyAlignment="1"/>
    <xf numFmtId="0" fontId="0" fillId="2" borderId="72" xfId="0" applyFill="1" applyBorder="1"/>
    <xf numFmtId="0" fontId="0" fillId="2" borderId="73" xfId="0" applyFill="1" applyBorder="1"/>
    <xf numFmtId="0" fontId="0" fillId="0" borderId="75" xfId="0" applyBorder="1"/>
    <xf numFmtId="0" fontId="0" fillId="0" borderId="77" xfId="0" applyBorder="1"/>
    <xf numFmtId="0" fontId="0" fillId="0" borderId="57" xfId="0" applyBorder="1" applyAlignment="1">
      <alignment horizontal="center" vertical="center"/>
    </xf>
    <xf numFmtId="0" fontId="0" fillId="0" borderId="71" xfId="0" applyBorder="1" applyAlignment="1">
      <alignment horizontal="center" vertical="center"/>
    </xf>
    <xf numFmtId="0" fontId="83" fillId="2" borderId="75" xfId="0" applyFont="1" applyFill="1" applyBorder="1" applyProtection="1">
      <protection locked="0"/>
    </xf>
    <xf numFmtId="0" fontId="83" fillId="2" borderId="80" xfId="0" applyFont="1" applyFill="1" applyBorder="1"/>
    <xf numFmtId="0" fontId="80" fillId="36" borderId="0" xfId="0" applyFont="1" applyFill="1" applyBorder="1" applyAlignment="1">
      <alignment horizontal="center" vertical="center" wrapText="1"/>
    </xf>
    <xf numFmtId="0" fontId="0" fillId="0" borderId="74" xfId="0" applyBorder="1"/>
    <xf numFmtId="0" fontId="0" fillId="0" borderId="73" xfId="0" applyBorder="1"/>
    <xf numFmtId="0" fontId="0" fillId="0" borderId="72" xfId="0" applyBorder="1" applyProtection="1">
      <protection locked="0"/>
    </xf>
    <xf numFmtId="0" fontId="23" fillId="0" borderId="73" xfId="0" applyFont="1" applyFill="1" applyBorder="1" applyProtection="1">
      <protection locked="0"/>
    </xf>
    <xf numFmtId="0" fontId="0" fillId="2" borderId="69" xfId="0" applyFill="1" applyBorder="1" applyProtection="1">
      <protection locked="0"/>
    </xf>
    <xf numFmtId="0" fontId="0" fillId="2" borderId="75" xfId="0" applyFill="1" applyBorder="1"/>
    <xf numFmtId="0" fontId="0" fillId="2" borderId="76" xfId="0" applyFill="1" applyBorder="1" applyProtection="1">
      <protection locked="0"/>
    </xf>
    <xf numFmtId="0" fontId="0" fillId="0" borderId="73" xfId="0" applyBorder="1" applyProtection="1">
      <protection locked="0"/>
    </xf>
    <xf numFmtId="0" fontId="0" fillId="0" borderId="76" xfId="0" applyBorder="1" applyProtection="1">
      <protection locked="0"/>
    </xf>
    <xf numFmtId="0" fontId="0" fillId="0" borderId="72" xfId="0" applyBorder="1"/>
    <xf numFmtId="0" fontId="83" fillId="26" borderId="4" xfId="0" applyFont="1" applyFill="1" applyBorder="1" applyAlignment="1">
      <alignment horizontal="center"/>
    </xf>
    <xf numFmtId="0" fontId="83" fillId="43" borderId="4" xfId="0" applyFont="1" applyFill="1" applyBorder="1" applyAlignment="1">
      <alignment horizontal="center" vertical="center"/>
    </xf>
    <xf numFmtId="0" fontId="0" fillId="0" borderId="4" xfId="0" applyBorder="1" applyAlignment="1">
      <alignment horizontal="center" vertical="center"/>
    </xf>
    <xf numFmtId="0" fontId="83" fillId="3" borderId="4" xfId="0" applyFont="1" applyFill="1" applyBorder="1"/>
    <xf numFmtId="0" fontId="0" fillId="2" borderId="4" xfId="0" applyFill="1" applyBorder="1"/>
    <xf numFmtId="0" fontId="83" fillId="0" borderId="4" xfId="0" applyFont="1" applyBorder="1" applyProtection="1">
      <protection locked="0"/>
    </xf>
    <xf numFmtId="0" fontId="83" fillId="43" borderId="4" xfId="0" applyFont="1" applyFill="1" applyBorder="1" applyProtection="1">
      <protection locked="0"/>
    </xf>
    <xf numFmtId="0" fontId="83" fillId="0" borderId="4" xfId="0" applyFont="1" applyBorder="1"/>
    <xf numFmtId="0" fontId="0" fillId="0" borderId="68" xfId="0" applyBorder="1" applyAlignment="1">
      <alignment horizontal="left"/>
    </xf>
    <xf numFmtId="0" fontId="0" fillId="0" borderId="70" xfId="0" applyBorder="1" applyAlignment="1">
      <alignment horizontal="left"/>
    </xf>
    <xf numFmtId="0" fontId="0" fillId="0" borderId="66" xfId="0" applyBorder="1" applyAlignment="1">
      <alignment horizontal="left"/>
    </xf>
    <xf numFmtId="0" fontId="0" fillId="0" borderId="68" xfId="0" applyNumberFormat="1" applyBorder="1"/>
    <xf numFmtId="0" fontId="0" fillId="0" borderId="70" xfId="0" applyNumberFormat="1" applyBorder="1"/>
    <xf numFmtId="0" fontId="0" fillId="0" borderId="66" xfId="0" applyNumberFormat="1" applyBorder="1"/>
    <xf numFmtId="0" fontId="0" fillId="0" borderId="63" xfId="0" pivotButton="1" applyBorder="1"/>
    <xf numFmtId="0" fontId="0" fillId="0" borderId="63" xfId="0" applyBorder="1"/>
    <xf numFmtId="0" fontId="0" fillId="0" borderId="63" xfId="0" applyBorder="1" applyAlignment="1">
      <alignment horizontal="left"/>
    </xf>
    <xf numFmtId="0" fontId="3" fillId="43" borderId="4" xfId="54" applyFont="1" applyFill="1" applyBorder="1" applyAlignment="1" applyProtection="1">
      <alignment horizontal="center" vertical="center" wrapText="1"/>
    </xf>
    <xf numFmtId="0" fontId="3" fillId="43" borderId="4" xfId="0" applyFont="1" applyFill="1" applyBorder="1" applyAlignment="1" applyProtection="1">
      <alignment vertical="center" wrapText="1"/>
    </xf>
    <xf numFmtId="0" fontId="3" fillId="43" borderId="4" xfId="52" applyNumberFormat="1" applyFont="1" applyFill="1" applyBorder="1" applyAlignment="1" applyProtection="1">
      <alignment horizontal="center" vertical="center" wrapText="1"/>
      <protection locked="0"/>
    </xf>
    <xf numFmtId="1" fontId="3" fillId="43" borderId="4" xfId="52" applyNumberFormat="1" applyFont="1" applyFill="1" applyBorder="1" applyAlignment="1" applyProtection="1">
      <alignment horizontal="center" vertical="center" wrapText="1"/>
      <protection locked="0"/>
    </xf>
    <xf numFmtId="0" fontId="0" fillId="0" borderId="63" xfId="0" pivotButton="1" applyBorder="1" applyProtection="1">
      <protection locked="0"/>
    </xf>
    <xf numFmtId="0" fontId="0" fillId="0" borderId="66" xfId="0" applyNumberFormat="1" applyBorder="1" applyProtection="1">
      <protection locked="0"/>
    </xf>
    <xf numFmtId="0" fontId="0" fillId="0" borderId="63" xfId="0" applyBorder="1" applyAlignment="1" applyProtection="1">
      <alignment wrapText="1"/>
      <protection locked="0"/>
    </xf>
    <xf numFmtId="0" fontId="3" fillId="2" borderId="0" xfId="0" applyFont="1" applyFill="1" applyAlignment="1" applyProtection="1">
      <alignment wrapText="1"/>
    </xf>
    <xf numFmtId="0" fontId="3" fillId="2" borderId="0" xfId="0" applyFont="1" applyFill="1" applyAlignment="1" applyProtection="1">
      <alignment vertical="top"/>
    </xf>
    <xf numFmtId="164" fontId="3" fillId="2" borderId="0" xfId="0" applyNumberFormat="1" applyFont="1" applyFill="1" applyAlignment="1" applyProtection="1">
      <alignment horizontal="center" vertical="center"/>
    </xf>
    <xf numFmtId="0" fontId="3" fillId="2" borderId="0" xfId="0" applyFont="1" applyFill="1" applyBorder="1" applyAlignment="1" applyProtection="1">
      <alignment horizontal="center" vertical="center"/>
    </xf>
    <xf numFmtId="164" fontId="3" fillId="2" borderId="2" xfId="0" applyNumberFormat="1" applyFont="1" applyFill="1" applyBorder="1" applyAlignment="1" applyProtection="1">
      <alignment horizontal="center" vertical="center"/>
    </xf>
    <xf numFmtId="164" fontId="2" fillId="2" borderId="4" xfId="1" applyNumberFormat="1" applyFont="1" applyFill="1" applyBorder="1" applyAlignment="1" applyProtection="1">
      <alignment horizontal="center" vertical="center" wrapText="1"/>
    </xf>
    <xf numFmtId="0" fontId="3" fillId="2" borderId="4" xfId="52" applyFont="1" applyFill="1" applyBorder="1" applyAlignment="1" applyProtection="1">
      <alignment horizontal="justify" vertical="center" wrapText="1"/>
    </xf>
    <xf numFmtId="0" fontId="3" fillId="2" borderId="4" xfId="52" applyFont="1" applyFill="1" applyBorder="1" applyAlignment="1" applyProtection="1">
      <alignment horizontal="justify" vertical="top" wrapText="1"/>
    </xf>
    <xf numFmtId="1" fontId="3" fillId="2" borderId="4" xfId="77" applyNumberFormat="1" applyFont="1" applyFill="1" applyBorder="1" applyAlignment="1" applyProtection="1">
      <alignment horizontal="center" vertical="center" wrapText="1"/>
    </xf>
    <xf numFmtId="164" fontId="3" fillId="2" borderId="4" xfId="77" applyNumberFormat="1" applyFont="1" applyFill="1" applyBorder="1" applyAlignment="1" applyProtection="1">
      <alignment horizontal="center" vertical="center" wrapText="1"/>
    </xf>
    <xf numFmtId="0" fontId="3" fillId="2" borderId="4" xfId="77" applyNumberFormat="1" applyFont="1" applyFill="1" applyBorder="1" applyAlignment="1" applyProtection="1">
      <alignment horizontal="center" vertical="center"/>
    </xf>
    <xf numFmtId="9" fontId="3" fillId="2" borderId="4" xfId="0" applyNumberFormat="1" applyFont="1" applyFill="1" applyBorder="1" applyAlignment="1" applyProtection="1">
      <alignment horizontal="center" vertical="center" wrapText="1"/>
    </xf>
    <xf numFmtId="164" fontId="3" fillId="2" borderId="4" xfId="90" applyNumberFormat="1" applyFont="1" applyFill="1" applyBorder="1" applyAlignment="1" applyProtection="1">
      <alignment horizontal="center" vertical="center" wrapText="1"/>
    </xf>
    <xf numFmtId="164" fontId="3" fillId="2" borderId="4" xfId="75" applyNumberFormat="1" applyFont="1" applyFill="1" applyBorder="1" applyAlignment="1" applyProtection="1">
      <alignment horizontal="center" vertical="center" wrapText="1"/>
    </xf>
    <xf numFmtId="1" fontId="3" fillId="2" borderId="4" xfId="76" applyNumberFormat="1" applyFont="1" applyFill="1" applyBorder="1" applyAlignment="1" applyProtection="1">
      <alignment horizontal="center" vertical="center" wrapText="1"/>
    </xf>
    <xf numFmtId="164" fontId="3" fillId="2" borderId="4" xfId="76" applyNumberFormat="1" applyFont="1" applyFill="1" applyBorder="1" applyAlignment="1" applyProtection="1">
      <alignment horizontal="center" vertical="center" wrapText="1"/>
    </xf>
    <xf numFmtId="0" fontId="3" fillId="2" borderId="4" xfId="54" applyFont="1" applyFill="1" applyBorder="1" applyAlignment="1" applyProtection="1">
      <alignment vertical="top" wrapText="1"/>
    </xf>
    <xf numFmtId="1" fontId="3" fillId="2" borderId="4" xfId="75" applyNumberFormat="1" applyFont="1" applyFill="1" applyBorder="1" applyAlignment="1" applyProtection="1">
      <alignment horizontal="center" vertical="center"/>
    </xf>
    <xf numFmtId="9" fontId="3" fillId="2" borderId="4" xfId="72" applyFont="1" applyFill="1" applyBorder="1" applyAlignment="1" applyProtection="1">
      <alignment horizontal="center" vertical="center" wrapText="1"/>
    </xf>
    <xf numFmtId="1" fontId="3" fillId="2" borderId="4" xfId="87" applyNumberFormat="1" applyFont="1" applyFill="1" applyBorder="1" applyAlignment="1" applyProtection="1">
      <alignment horizontal="center" vertical="center"/>
    </xf>
    <xf numFmtId="164" fontId="3" fillId="2" borderId="4" xfId="82" applyNumberFormat="1" applyFont="1" applyFill="1" applyBorder="1" applyAlignment="1" applyProtection="1">
      <alignment horizontal="center" vertical="center" wrapText="1"/>
    </xf>
    <xf numFmtId="164" fontId="3" fillId="2" borderId="4" xfId="82" applyNumberFormat="1" applyFont="1" applyFill="1" applyBorder="1" applyAlignment="1" applyProtection="1">
      <alignment horizontal="center" vertical="center"/>
    </xf>
    <xf numFmtId="1" fontId="3" fillId="2" borderId="4" xfId="87" applyNumberFormat="1" applyFont="1" applyFill="1" applyBorder="1" applyAlignment="1" applyProtection="1">
      <alignment horizontal="center" vertical="center" wrapText="1"/>
    </xf>
    <xf numFmtId="0" fontId="3" fillId="2" borderId="4" xfId="90" applyFont="1" applyFill="1" applyBorder="1" applyAlignment="1" applyProtection="1">
      <alignment horizontal="center" vertical="center" wrapText="1"/>
    </xf>
    <xf numFmtId="0" fontId="3" fillId="2" borderId="4" xfId="90" applyFont="1" applyFill="1" applyBorder="1" applyAlignment="1" applyProtection="1">
      <alignment horizontal="justify" vertical="top" wrapText="1"/>
    </xf>
    <xf numFmtId="1" fontId="3" fillId="2" borderId="4" xfId="72" applyNumberFormat="1" applyFont="1" applyFill="1" applyBorder="1" applyAlignment="1" applyProtection="1">
      <alignment horizontal="center" vertical="center" wrapText="1"/>
    </xf>
    <xf numFmtId="164" fontId="3" fillId="2" borderId="4" xfId="90" applyNumberFormat="1" applyFont="1" applyFill="1" applyBorder="1" applyAlignment="1" applyProtection="1">
      <alignment horizontal="center" vertical="center"/>
    </xf>
    <xf numFmtId="44" fontId="3" fillId="2" borderId="4" xfId="89" applyFont="1" applyFill="1" applyBorder="1" applyAlignment="1" applyProtection="1">
      <alignment horizontal="center" vertical="center" wrapText="1"/>
    </xf>
    <xf numFmtId="0" fontId="3" fillId="2" borderId="4" xfId="90" applyFont="1" applyFill="1" applyBorder="1" applyAlignment="1" applyProtection="1">
      <alignment horizontal="left" vertical="top" wrapText="1"/>
    </xf>
    <xf numFmtId="169" fontId="3" fillId="2" borderId="4" xfId="93" applyFont="1" applyFill="1" applyBorder="1" applyAlignment="1" applyProtection="1">
      <alignment horizontal="center" vertical="center" wrapText="1"/>
    </xf>
    <xf numFmtId="164" fontId="3" fillId="2" borderId="4" xfId="91" applyNumberFormat="1" applyFont="1" applyFill="1" applyBorder="1" applyAlignment="1" applyProtection="1">
      <alignment horizontal="center" vertical="center"/>
    </xf>
    <xf numFmtId="164" fontId="3" fillId="2" borderId="4" xfId="92" applyNumberFormat="1" applyFont="1" applyFill="1" applyBorder="1" applyAlignment="1" applyProtection="1">
      <alignment horizontal="center" vertical="center" wrapText="1"/>
    </xf>
    <xf numFmtId="164" fontId="3" fillId="2" borderId="4" xfId="92" applyNumberFormat="1" applyFont="1" applyFill="1" applyBorder="1" applyAlignment="1" applyProtection="1">
      <alignment horizontal="center" vertical="center"/>
    </xf>
    <xf numFmtId="41" fontId="3" fillId="2" borderId="4" xfId="88" applyNumberFormat="1" applyFont="1" applyFill="1" applyBorder="1" applyAlignment="1" applyProtection="1">
      <alignment horizontal="center" vertical="center" wrapText="1"/>
    </xf>
    <xf numFmtId="164" fontId="3" fillId="2" borderId="4" xfId="91" applyNumberFormat="1" applyFont="1" applyFill="1" applyBorder="1" applyAlignment="1" applyProtection="1">
      <alignment horizontal="center" vertical="center" wrapText="1"/>
    </xf>
    <xf numFmtId="170" fontId="3" fillId="2" borderId="4" xfId="0" applyNumberFormat="1" applyFont="1" applyFill="1" applyBorder="1" applyAlignment="1" applyProtection="1">
      <alignment horizontal="center" vertical="center"/>
    </xf>
    <xf numFmtId="164" fontId="3" fillId="2" borderId="4" xfId="84" applyNumberFormat="1" applyFont="1" applyFill="1" applyBorder="1" applyAlignment="1" applyProtection="1">
      <alignment horizontal="center" vertical="center" wrapText="1"/>
    </xf>
    <xf numFmtId="1" fontId="3" fillId="2" borderId="4" xfId="84" applyNumberFormat="1" applyFont="1" applyFill="1" applyBorder="1" applyAlignment="1" applyProtection="1">
      <alignment horizontal="center" vertical="center" wrapText="1"/>
    </xf>
    <xf numFmtId="0" fontId="3" fillId="2" borderId="4" xfId="0" applyFont="1" applyFill="1" applyBorder="1" applyAlignment="1" applyProtection="1">
      <alignment horizontal="justify" vertical="top"/>
    </xf>
    <xf numFmtId="0" fontId="3" fillId="2" borderId="32" xfId="0" applyFont="1" applyFill="1" applyBorder="1" applyProtection="1"/>
    <xf numFmtId="0" fontId="3" fillId="2" borderId="34" xfId="0" applyFont="1" applyFill="1" applyBorder="1" applyProtection="1"/>
    <xf numFmtId="0" fontId="0" fillId="0" borderId="74" xfId="0" applyBorder="1" applyProtection="1">
      <protection locked="0"/>
    </xf>
    <xf numFmtId="0" fontId="0" fillId="0" borderId="75" xfId="0" applyNumberFormat="1" applyBorder="1" applyProtection="1">
      <protection locked="0"/>
    </xf>
    <xf numFmtId="0" fontId="80" fillId="0" borderId="75" xfId="0" applyFont="1" applyBorder="1" applyAlignment="1" applyProtection="1">
      <alignment vertical="center"/>
      <protection locked="0"/>
    </xf>
    <xf numFmtId="0" fontId="0" fillId="0" borderId="75" xfId="0" applyBorder="1" applyProtection="1">
      <protection locked="0"/>
    </xf>
    <xf numFmtId="0" fontId="0" fillId="0" borderId="75" xfId="0" applyBorder="1" applyAlignment="1" applyProtection="1">
      <alignment wrapText="1"/>
      <protection locked="0"/>
    </xf>
    <xf numFmtId="9" fontId="3" fillId="43" borderId="4" xfId="72" applyFont="1" applyFill="1" applyBorder="1" applyAlignment="1" applyProtection="1">
      <alignment horizontal="center" vertical="center" wrapText="1"/>
    </xf>
    <xf numFmtId="0" fontId="3" fillId="40" borderId="4" xfId="0" applyFont="1" applyFill="1" applyBorder="1" applyAlignment="1" applyProtection="1">
      <alignment horizontal="center" vertical="center"/>
    </xf>
    <xf numFmtId="9" fontId="3" fillId="43" borderId="4" xfId="72" applyFont="1" applyFill="1" applyBorder="1" applyAlignment="1" applyProtection="1">
      <alignment horizontal="center" vertical="center"/>
    </xf>
    <xf numFmtId="0" fontId="3" fillId="2" borderId="4" xfId="84" applyNumberFormat="1" applyFont="1" applyFill="1" applyBorder="1" applyAlignment="1" applyProtection="1">
      <alignment horizontal="center" vertical="center" wrapText="1"/>
      <protection locked="0"/>
    </xf>
    <xf numFmtId="164" fontId="3" fillId="43" borderId="4" xfId="0" applyNumberFormat="1" applyFont="1" applyFill="1" applyBorder="1" applyAlignment="1" applyProtection="1">
      <alignment horizontal="center" vertical="center" wrapText="1"/>
    </xf>
    <xf numFmtId="0" fontId="3" fillId="43" borderId="4" xfId="0" applyFont="1" applyFill="1" applyBorder="1" applyAlignment="1">
      <alignment horizontal="center" vertical="center" wrapText="1"/>
    </xf>
    <xf numFmtId="49" fontId="3" fillId="2" borderId="4" xfId="101" applyNumberFormat="1" applyFont="1" applyFill="1" applyBorder="1" applyAlignment="1" applyProtection="1">
      <alignment horizontal="center" vertical="center" wrapText="1"/>
      <protection locked="0"/>
    </xf>
    <xf numFmtId="1" fontId="3" fillId="2" borderId="4" xfId="84" applyNumberFormat="1" applyFont="1" applyFill="1" applyBorder="1" applyAlignment="1" applyProtection="1">
      <alignment horizontal="center" vertical="center" wrapText="1"/>
      <protection locked="0"/>
    </xf>
    <xf numFmtId="9" fontId="3" fillId="2" borderId="4" xfId="72" applyFont="1" applyFill="1" applyBorder="1" applyAlignment="1" applyProtection="1">
      <alignment horizontal="center" vertical="center" wrapText="1"/>
      <protection locked="0"/>
    </xf>
    <xf numFmtId="0" fontId="49" fillId="43" borderId="4" xfId="52" applyFont="1" applyFill="1" applyBorder="1" applyAlignment="1" applyProtection="1">
      <alignment horizontal="justify" vertical="top" wrapText="1"/>
      <protection locked="0"/>
    </xf>
    <xf numFmtId="0" fontId="3" fillId="2" borderId="4" xfId="90" applyNumberFormat="1" applyFont="1" applyFill="1" applyBorder="1" applyAlignment="1" applyProtection="1">
      <alignment horizontal="center" vertical="center"/>
    </xf>
    <xf numFmtId="1" fontId="3" fillId="2" borderId="4" xfId="72" applyNumberFormat="1" applyFont="1" applyFill="1" applyBorder="1" applyAlignment="1">
      <alignment horizontal="center" vertical="center"/>
    </xf>
    <xf numFmtId="0" fontId="83" fillId="0" borderId="64" xfId="0" pivotButton="1" applyFont="1" applyBorder="1" applyProtection="1">
      <protection locked="0"/>
    </xf>
    <xf numFmtId="0" fontId="0" fillId="0" borderId="63" xfId="0" applyBorder="1" applyProtection="1">
      <protection locked="0"/>
    </xf>
    <xf numFmtId="9" fontId="3" fillId="43" borderId="4" xfId="0" applyNumberFormat="1" applyFont="1" applyFill="1" applyBorder="1" applyAlignment="1" applyProtection="1">
      <alignment horizontal="center" vertical="center" wrapText="1"/>
      <protection locked="0"/>
    </xf>
    <xf numFmtId="0" fontId="3" fillId="43" borderId="4" xfId="0" applyFont="1" applyFill="1" applyBorder="1" applyAlignment="1" applyProtection="1">
      <alignment horizontal="center" vertical="center"/>
      <protection locked="0"/>
    </xf>
    <xf numFmtId="0" fontId="3" fillId="43" borderId="4" xfId="80" applyNumberFormat="1" applyFont="1" applyFill="1" applyBorder="1" applyAlignment="1" applyProtection="1">
      <alignment horizontal="center" vertical="center" wrapText="1"/>
      <protection locked="0"/>
    </xf>
    <xf numFmtId="0" fontId="0" fillId="0" borderId="0" xfId="0" pivotButton="1"/>
    <xf numFmtId="0" fontId="80" fillId="2" borderId="0" xfId="0" applyFont="1" applyFill="1" applyBorder="1" applyAlignment="1" applyProtection="1">
      <alignment vertical="center"/>
      <protection locked="0"/>
    </xf>
    <xf numFmtId="0" fontId="0" fillId="2" borderId="0" xfId="0" applyFill="1" applyBorder="1" applyAlignment="1" applyProtection="1">
      <alignment wrapText="1"/>
      <protection locked="0"/>
    </xf>
    <xf numFmtId="0" fontId="0" fillId="2" borderId="0" xfId="0" applyNumberFormat="1" applyFill="1" applyBorder="1" applyProtection="1">
      <protection locked="0"/>
    </xf>
    <xf numFmtId="0" fontId="0" fillId="0" borderId="68" xfId="0" applyNumberFormat="1" applyBorder="1" applyProtection="1">
      <protection locked="0"/>
    </xf>
    <xf numFmtId="0" fontId="0" fillId="0" borderId="70" xfId="0" applyNumberFormat="1" applyBorder="1" applyProtection="1">
      <protection locked="0"/>
    </xf>
    <xf numFmtId="0" fontId="0" fillId="0" borderId="63" xfId="0" applyNumberFormat="1" applyBorder="1" applyProtection="1">
      <protection locked="0"/>
    </xf>
    <xf numFmtId="0" fontId="0" fillId="0" borderId="67" xfId="0" applyBorder="1" applyProtection="1">
      <protection locked="0"/>
    </xf>
    <xf numFmtId="9" fontId="3" fillId="2" borderId="4" xfId="84" applyNumberFormat="1" applyFont="1" applyFill="1" applyBorder="1" applyAlignment="1" applyProtection="1">
      <alignment horizontal="center" vertical="center" wrapText="1"/>
      <protection locked="0"/>
    </xf>
    <xf numFmtId="164" fontId="3" fillId="46" borderId="4" xfId="0" applyNumberFormat="1" applyFont="1" applyFill="1" applyBorder="1" applyAlignment="1" applyProtection="1">
      <alignment horizontal="center" vertical="center" wrapText="1"/>
    </xf>
    <xf numFmtId="164" fontId="3" fillId="44" borderId="4" xfId="0" applyNumberFormat="1" applyFont="1" applyFill="1" applyBorder="1" applyAlignment="1">
      <alignment horizontal="center" vertical="center" wrapText="1"/>
    </xf>
    <xf numFmtId="0" fontId="3" fillId="44" borderId="4" xfId="0" applyNumberFormat="1" applyFont="1" applyFill="1" applyBorder="1" applyAlignment="1">
      <alignment horizontal="center" vertical="center" wrapText="1"/>
    </xf>
    <xf numFmtId="164" fontId="3" fillId="43" borderId="4" xfId="52" applyNumberFormat="1" applyFont="1" applyFill="1" applyBorder="1" applyAlignment="1" applyProtection="1">
      <alignment horizontal="center" vertical="center" wrapText="1"/>
      <protection locked="0"/>
    </xf>
    <xf numFmtId="164" fontId="3" fillId="2" borderId="4" xfId="84" applyNumberFormat="1" applyFont="1" applyFill="1" applyBorder="1" applyAlignment="1" applyProtection="1">
      <alignment horizontal="center" vertical="center" wrapText="1"/>
      <protection locked="0"/>
    </xf>
    <xf numFmtId="164" fontId="3" fillId="2" borderId="4" xfId="0" applyNumberFormat="1" applyFont="1" applyFill="1" applyBorder="1" applyAlignment="1">
      <alignment horizontal="center" vertical="center"/>
    </xf>
    <xf numFmtId="164" fontId="3" fillId="43" borderId="4" xfId="0" applyNumberFormat="1" applyFont="1" applyFill="1" applyBorder="1" applyAlignment="1" applyProtection="1">
      <alignment horizontal="center" vertical="center" wrapText="1"/>
      <protection locked="0"/>
    </xf>
    <xf numFmtId="9" fontId="3" fillId="40" borderId="4" xfId="72" applyFont="1" applyFill="1" applyBorder="1" applyAlignment="1">
      <alignment horizontal="center" vertical="center" wrapText="1"/>
    </xf>
    <xf numFmtId="9" fontId="3" fillId="44" borderId="4" xfId="72" applyFont="1" applyFill="1" applyBorder="1" applyAlignment="1" applyProtection="1">
      <alignment horizontal="center" vertical="center" wrapText="1"/>
      <protection locked="0"/>
    </xf>
    <xf numFmtId="0" fontId="3" fillId="2" borderId="4" xfId="77" applyNumberFormat="1" applyFont="1" applyFill="1" applyBorder="1" applyAlignment="1" applyProtection="1">
      <alignment horizontal="center" vertical="center" wrapText="1"/>
    </xf>
    <xf numFmtId="0" fontId="3" fillId="2" borderId="4" xfId="75" applyFont="1" applyFill="1" applyBorder="1" applyAlignment="1" applyProtection="1">
      <alignment horizontal="center" vertical="center" wrapText="1"/>
    </xf>
    <xf numFmtId="49" fontId="3" fillId="2" borderId="4" xfId="0" applyNumberFormat="1" applyFont="1" applyFill="1" applyBorder="1" applyAlignment="1">
      <alignment horizontal="center" vertical="center" wrapText="1"/>
    </xf>
    <xf numFmtId="0" fontId="3" fillId="2" borderId="4" xfId="92" applyFont="1" applyFill="1" applyBorder="1" applyAlignment="1" applyProtection="1">
      <alignment horizontal="center" vertical="center" wrapText="1"/>
    </xf>
    <xf numFmtId="15" fontId="3" fillId="2" borderId="4" xfId="0" applyNumberFormat="1" applyFont="1" applyFill="1" applyBorder="1" applyAlignment="1" applyProtection="1">
      <alignment horizontal="center" vertical="center" wrapText="1"/>
    </xf>
    <xf numFmtId="15" fontId="3" fillId="2" borderId="4" xfId="84" applyNumberFormat="1" applyFont="1" applyFill="1" applyBorder="1" applyAlignment="1" applyProtection="1">
      <alignment horizontal="center" vertical="center" wrapText="1"/>
    </xf>
    <xf numFmtId="0" fontId="3" fillId="43" borderId="4" xfId="80" applyFont="1" applyFill="1" applyBorder="1" applyAlignment="1" applyProtection="1">
      <alignment horizontal="center" vertical="center" wrapText="1"/>
      <protection locked="0"/>
    </xf>
    <xf numFmtId="0" fontId="3" fillId="2" borderId="4" xfId="91" applyFont="1" applyFill="1" applyBorder="1" applyAlignment="1" applyProtection="1">
      <alignment horizontal="center" vertical="center" wrapText="1"/>
    </xf>
    <xf numFmtId="0" fontId="3" fillId="2" borderId="4" xfId="84" applyFont="1" applyFill="1" applyBorder="1" applyAlignment="1">
      <alignment horizontal="center" vertical="center" wrapText="1"/>
    </xf>
    <xf numFmtId="8" fontId="3" fillId="44" borderId="4" xfId="0" applyNumberFormat="1" applyFont="1" applyFill="1" applyBorder="1" applyAlignment="1">
      <alignment horizontal="center" vertical="center" wrapText="1"/>
    </xf>
    <xf numFmtId="9" fontId="3" fillId="44" borderId="4" xfId="72" applyFont="1" applyFill="1" applyBorder="1" applyAlignment="1">
      <alignment horizontal="center" vertical="center" wrapText="1"/>
    </xf>
    <xf numFmtId="164" fontId="3" fillId="44" borderId="4" xfId="0" applyNumberFormat="1" applyFont="1" applyFill="1" applyBorder="1" applyAlignment="1">
      <alignment horizontal="center" vertical="center"/>
    </xf>
    <xf numFmtId="9" fontId="3" fillId="44" borderId="4" xfId="0" applyNumberFormat="1" applyFont="1" applyFill="1" applyBorder="1" applyAlignment="1">
      <alignment horizontal="center" vertical="center" wrapText="1"/>
    </xf>
    <xf numFmtId="1" fontId="3" fillId="44" borderId="4" xfId="0" applyNumberFormat="1" applyFont="1" applyFill="1" applyBorder="1" applyAlignment="1">
      <alignment horizontal="center" vertical="center" wrapText="1"/>
    </xf>
    <xf numFmtId="164" fontId="3" fillId="43" borderId="4" xfId="0" applyNumberFormat="1" applyFont="1" applyFill="1" applyBorder="1" applyAlignment="1">
      <alignment horizontal="center" vertical="center" wrapText="1"/>
    </xf>
    <xf numFmtId="164" fontId="3" fillId="43" borderId="4" xfId="80" applyNumberFormat="1" applyFont="1" applyFill="1" applyBorder="1" applyAlignment="1" applyProtection="1">
      <alignment horizontal="center" vertical="center" wrapText="1"/>
      <protection locked="0"/>
    </xf>
    <xf numFmtId="0" fontId="3" fillId="43" borderId="4" xfId="57" applyFont="1" applyFill="1" applyBorder="1" applyAlignment="1" applyProtection="1">
      <alignment horizontal="center" vertical="center" wrapText="1"/>
      <protection locked="0"/>
    </xf>
    <xf numFmtId="0" fontId="41" fillId="2" borderId="0" xfId="0" applyFont="1" applyFill="1" applyBorder="1" applyProtection="1">
      <protection locked="0"/>
    </xf>
    <xf numFmtId="0" fontId="0" fillId="0" borderId="82" xfId="0" applyBorder="1" applyProtection="1">
      <protection locked="0"/>
    </xf>
    <xf numFmtId="0" fontId="0" fillId="0" borderId="83" xfId="0" applyBorder="1" applyProtection="1">
      <protection locked="0"/>
    </xf>
    <xf numFmtId="0" fontId="0" fillId="43" borderId="82" xfId="0" applyNumberFormat="1" applyFill="1" applyBorder="1" applyProtection="1">
      <protection locked="0"/>
    </xf>
    <xf numFmtId="0" fontId="0" fillId="43" borderId="83" xfId="0" applyNumberFormat="1" applyFill="1" applyBorder="1" applyProtection="1">
      <protection locked="0"/>
    </xf>
    <xf numFmtId="0" fontId="0" fillId="0" borderId="84" xfId="0" applyBorder="1" applyProtection="1">
      <protection locked="0"/>
    </xf>
    <xf numFmtId="0" fontId="0" fillId="43" borderId="84" xfId="0" applyNumberFormat="1" applyFill="1" applyBorder="1" applyProtection="1">
      <protection locked="0"/>
    </xf>
    <xf numFmtId="0" fontId="0" fillId="30" borderId="70" xfId="0" applyNumberFormat="1" applyFill="1" applyBorder="1" applyProtection="1">
      <protection locked="0"/>
    </xf>
    <xf numFmtId="0" fontId="3" fillId="2" borderId="0" xfId="0" applyFont="1" applyFill="1" applyAlignment="1" applyProtection="1">
      <alignment horizontal="center" vertical="top"/>
    </xf>
    <xf numFmtId="0" fontId="3" fillId="43" borderId="4" xfId="0" applyFont="1" applyFill="1" applyBorder="1" applyAlignment="1" applyProtection="1">
      <alignment horizontal="center" vertical="top" wrapText="1"/>
      <protection locked="0"/>
    </xf>
    <xf numFmtId="0" fontId="2" fillId="2" borderId="4" xfId="0" applyFont="1" applyFill="1" applyBorder="1" applyAlignment="1" applyProtection="1">
      <alignment horizontal="center" vertical="center"/>
    </xf>
    <xf numFmtId="0" fontId="3" fillId="43" borderId="4" xfId="80" applyFont="1" applyFill="1" applyBorder="1" applyAlignment="1" applyProtection="1">
      <alignment horizontal="center" vertical="top" wrapText="1"/>
      <protection locked="0"/>
    </xf>
    <xf numFmtId="0" fontId="2" fillId="2" borderId="4" xfId="52" applyFont="1" applyFill="1" applyBorder="1" applyAlignment="1" applyProtection="1">
      <alignment horizontal="center" vertical="center" wrapText="1"/>
    </xf>
    <xf numFmtId="9" fontId="3" fillId="43" borderId="4" xfId="72" applyFont="1" applyFill="1" applyBorder="1" applyAlignment="1" applyProtection="1">
      <alignment horizontal="center" vertical="center" wrapText="1"/>
      <protection locked="0"/>
    </xf>
    <xf numFmtId="0" fontId="3" fillId="43" borderId="4" xfId="52" applyNumberFormat="1" applyFont="1" applyFill="1" applyBorder="1" applyAlignment="1" applyProtection="1">
      <alignment horizontal="center" vertical="center" wrapText="1"/>
    </xf>
    <xf numFmtId="1" fontId="3" fillId="43" borderId="4" xfId="52" applyNumberFormat="1" applyFont="1" applyFill="1" applyBorder="1" applyAlignment="1" applyProtection="1">
      <alignment horizontal="center" vertical="center" wrapText="1"/>
    </xf>
    <xf numFmtId="164" fontId="3" fillId="43" borderId="4" xfId="52" applyNumberFormat="1" applyFont="1" applyFill="1" applyBorder="1" applyAlignment="1" applyProtection="1">
      <alignment horizontal="center" vertical="center" wrapText="1"/>
    </xf>
    <xf numFmtId="9" fontId="3" fillId="43" borderId="4" xfId="52" applyNumberFormat="1" applyFont="1" applyFill="1" applyBorder="1" applyAlignment="1" applyProtection="1">
      <alignment horizontal="center" vertical="center" wrapText="1"/>
    </xf>
    <xf numFmtId="0" fontId="3" fillId="43" borderId="4" xfId="0" applyFont="1" applyFill="1" applyBorder="1" applyAlignment="1">
      <alignment horizontal="center" vertical="center"/>
    </xf>
    <xf numFmtId="164" fontId="3" fillId="43" borderId="4" xfId="0" applyNumberFormat="1" applyFont="1" applyFill="1" applyBorder="1" applyAlignment="1">
      <alignment horizontal="center" vertical="center"/>
    </xf>
    <xf numFmtId="41" fontId="3" fillId="43" borderId="4" xfId="88" applyFont="1" applyFill="1" applyBorder="1" applyAlignment="1">
      <alignment horizontal="center" vertical="center" wrapText="1"/>
    </xf>
    <xf numFmtId="9" fontId="3" fillId="43" borderId="4" xfId="72" applyFont="1" applyFill="1" applyBorder="1" applyAlignment="1" applyProtection="1">
      <alignment horizontal="center" vertical="center"/>
      <protection locked="0"/>
    </xf>
    <xf numFmtId="49" fontId="3" fillId="43" borderId="4" xfId="80" applyNumberFormat="1" applyFont="1" applyFill="1" applyBorder="1" applyAlignment="1" applyProtection="1">
      <alignment horizontal="center" vertical="center" wrapText="1"/>
    </xf>
    <xf numFmtId="0" fontId="3" fillId="43" borderId="4" xfId="0" applyNumberFormat="1" applyFont="1" applyFill="1" applyBorder="1" applyAlignment="1" applyProtection="1">
      <alignment horizontal="center" vertical="center" wrapText="1"/>
    </xf>
    <xf numFmtId="1" fontId="3" fillId="43" borderId="4" xfId="0" applyNumberFormat="1" applyFont="1" applyFill="1" applyBorder="1" applyAlignment="1" applyProtection="1">
      <alignment horizontal="center" vertical="center"/>
    </xf>
    <xf numFmtId="0" fontId="3" fillId="45" borderId="4" xfId="0" applyFont="1" applyFill="1" applyBorder="1" applyAlignment="1">
      <alignment horizontal="center" vertical="top" wrapText="1"/>
    </xf>
    <xf numFmtId="9" fontId="3" fillId="43" borderId="4" xfId="52" applyNumberFormat="1" applyFont="1" applyFill="1" applyBorder="1" applyAlignment="1" applyProtection="1">
      <alignment horizontal="center" vertical="center" wrapText="1"/>
      <protection locked="0"/>
    </xf>
    <xf numFmtId="1" fontId="3" fillId="2" borderId="5" xfId="0" applyNumberFormat="1" applyFont="1" applyFill="1" applyBorder="1" applyAlignment="1" applyProtection="1">
      <alignment horizontal="center" vertical="center" wrapText="1"/>
    </xf>
    <xf numFmtId="164" fontId="3" fillId="2" borderId="5" xfId="0" applyNumberFormat="1" applyFont="1" applyFill="1" applyBorder="1" applyAlignment="1" applyProtection="1">
      <alignment horizontal="center" vertical="center" wrapText="1"/>
    </xf>
    <xf numFmtId="0" fontId="3" fillId="43" borderId="1" xfId="52" applyNumberFormat="1" applyFont="1" applyFill="1" applyBorder="1" applyAlignment="1" applyProtection="1">
      <alignment horizontal="center" vertical="center" wrapText="1"/>
      <protection locked="0"/>
    </xf>
    <xf numFmtId="164" fontId="3" fillId="43" borderId="1" xfId="52" applyNumberFormat="1" applyFont="1" applyFill="1" applyBorder="1" applyAlignment="1" applyProtection="1">
      <alignment horizontal="center" vertical="center" wrapText="1"/>
      <protection locked="0"/>
    </xf>
    <xf numFmtId="164" fontId="3" fillId="43" borderId="4" xfId="52" applyNumberFormat="1" applyFont="1" applyFill="1" applyBorder="1" applyAlignment="1" applyProtection="1">
      <alignment vertical="center" wrapText="1"/>
      <protection locked="0"/>
    </xf>
    <xf numFmtId="0" fontId="3" fillId="43" borderId="89" xfId="52" applyFont="1" applyFill="1" applyBorder="1" applyAlignment="1" applyProtection="1">
      <alignment horizontal="left" vertical="center" wrapText="1"/>
      <protection locked="0"/>
    </xf>
    <xf numFmtId="0" fontId="3" fillId="43" borderId="88" xfId="52" applyFont="1" applyFill="1" applyBorder="1" applyAlignment="1" applyProtection="1">
      <alignment horizontal="left" vertical="center" wrapText="1"/>
      <protection locked="0"/>
    </xf>
    <xf numFmtId="164" fontId="3" fillId="43" borderId="4" xfId="52" applyNumberFormat="1" applyFont="1" applyFill="1" applyBorder="1" applyAlignment="1" applyProtection="1">
      <alignment horizontal="justify" vertical="center" wrapText="1"/>
      <protection locked="0"/>
    </xf>
    <xf numFmtId="0" fontId="3" fillId="43" borderId="4" xfId="1" applyFont="1" applyFill="1" applyBorder="1" applyAlignment="1" applyProtection="1">
      <alignment horizontal="center" vertical="center" wrapText="1"/>
    </xf>
    <xf numFmtId="0" fontId="3" fillId="2" borderId="4" xfId="52" applyFont="1" applyFill="1" applyBorder="1" applyAlignment="1" applyProtection="1">
      <alignment vertical="center"/>
    </xf>
    <xf numFmtId="0" fontId="3" fillId="2" borderId="5" xfId="54" applyFont="1" applyFill="1" applyBorder="1" applyAlignment="1" applyProtection="1">
      <alignment horizontal="center" vertical="center" wrapText="1"/>
    </xf>
    <xf numFmtId="49" fontId="3" fillId="2" borderId="4" xfId="90" applyNumberFormat="1" applyFont="1" applyFill="1" applyBorder="1" applyAlignment="1" applyProtection="1">
      <alignment horizontal="center" vertical="center" wrapText="1"/>
    </xf>
    <xf numFmtId="0" fontId="3" fillId="2" borderId="4" xfId="84" applyFont="1" applyFill="1" applyBorder="1" applyAlignment="1" applyProtection="1">
      <alignment horizontal="justify" vertical="center" wrapText="1"/>
    </xf>
    <xf numFmtId="0" fontId="3" fillId="44" borderId="4" xfId="1" applyFont="1" applyFill="1" applyBorder="1" applyAlignment="1" applyProtection="1">
      <alignment horizontal="center" vertical="center" wrapText="1"/>
    </xf>
    <xf numFmtId="0" fontId="3" fillId="44" borderId="4" xfId="54" applyFont="1" applyFill="1" applyBorder="1" applyAlignment="1" applyProtection="1">
      <alignment horizontal="center" vertical="center" wrapText="1"/>
    </xf>
    <xf numFmtId="14" fontId="3" fillId="2" borderId="0" xfId="0" applyNumberFormat="1" applyFont="1" applyFill="1" applyBorder="1" applyAlignment="1" applyProtection="1">
      <alignment horizontal="center" vertical="center"/>
    </xf>
    <xf numFmtId="9" fontId="3" fillId="44" borderId="4" xfId="0" applyNumberFormat="1" applyFont="1" applyFill="1" applyBorder="1" applyAlignment="1" applyProtection="1">
      <alignment horizontal="center" vertical="center" wrapText="1"/>
      <protection locked="0"/>
    </xf>
    <xf numFmtId="1" fontId="3" fillId="2" borderId="4" xfId="85" applyNumberFormat="1" applyFont="1" applyFill="1" applyBorder="1" applyAlignment="1">
      <alignment horizontal="center" vertical="center" wrapText="1"/>
    </xf>
    <xf numFmtId="164" fontId="3" fillId="2" borderId="4" xfId="102" applyNumberFormat="1" applyFont="1" applyFill="1" applyBorder="1" applyAlignment="1">
      <alignment horizontal="center" vertical="center" wrapText="1"/>
    </xf>
    <xf numFmtId="0" fontId="3" fillId="43" borderId="4" xfId="0" applyFont="1" applyFill="1" applyBorder="1" applyAlignment="1" applyProtection="1">
      <alignment horizontal="justify" vertical="top" wrapText="1"/>
    </xf>
    <xf numFmtId="0" fontId="3" fillId="43" borderId="4" xfId="0" applyFont="1" applyFill="1" applyBorder="1" applyAlignment="1" applyProtection="1">
      <alignment horizontal="justify" vertical="center" wrapText="1"/>
    </xf>
    <xf numFmtId="49" fontId="3" fillId="43" borderId="4" xfId="52" applyNumberFormat="1" applyFont="1" applyFill="1" applyBorder="1" applyAlignment="1" applyProtection="1">
      <alignment horizontal="center" vertical="top" wrapText="1"/>
    </xf>
    <xf numFmtId="0" fontId="3" fillId="2" borderId="4" xfId="72" applyNumberFormat="1" applyFont="1" applyFill="1" applyBorder="1" applyAlignment="1">
      <alignment horizontal="center" vertical="center"/>
    </xf>
    <xf numFmtId="164" fontId="3" fillId="2" borderId="4" xfId="94" applyNumberFormat="1" applyFont="1" applyFill="1" applyBorder="1" applyAlignment="1" applyProtection="1">
      <alignment horizontal="center" vertical="center"/>
      <protection locked="0"/>
    </xf>
    <xf numFmtId="0" fontId="3" fillId="2" borderId="4" xfId="76" applyFont="1" applyFill="1" applyBorder="1" applyAlignment="1" applyProtection="1">
      <alignment horizontal="center" vertical="center" wrapText="1"/>
      <protection locked="0"/>
    </xf>
    <xf numFmtId="0" fontId="3" fillId="2" borderId="4" xfId="75" applyFont="1" applyFill="1" applyBorder="1" applyAlignment="1" applyProtection="1">
      <alignment horizontal="center" vertical="center" wrapText="1"/>
      <protection locked="0"/>
    </xf>
    <xf numFmtId="0" fontId="3" fillId="2" borderId="4" xfId="94" applyFont="1" applyFill="1" applyBorder="1" applyAlignment="1" applyProtection="1">
      <alignment horizontal="center" vertical="center" wrapText="1"/>
      <protection locked="0"/>
    </xf>
    <xf numFmtId="164" fontId="3" fillId="2" borderId="4" xfId="94" applyNumberFormat="1" applyFont="1" applyFill="1" applyBorder="1" applyAlignment="1" applyProtection="1">
      <alignment horizontal="center" vertical="center" wrapText="1"/>
      <protection locked="0"/>
    </xf>
    <xf numFmtId="1" fontId="3" fillId="2" borderId="4" xfId="75" applyNumberFormat="1" applyFont="1" applyFill="1" applyBorder="1" applyAlignment="1">
      <alignment horizontal="center" vertical="center"/>
    </xf>
    <xf numFmtId="164" fontId="3" fillId="43" borderId="4" xfId="0" applyNumberFormat="1" applyFont="1" applyFill="1" applyBorder="1" applyAlignment="1" applyProtection="1">
      <alignment horizontal="center" vertical="center"/>
      <protection locked="0"/>
    </xf>
    <xf numFmtId="164" fontId="3" fillId="43" borderId="4" xfId="0" applyNumberFormat="1" applyFont="1" applyFill="1" applyBorder="1" applyAlignment="1" applyProtection="1">
      <alignment horizontal="center" vertical="center"/>
    </xf>
    <xf numFmtId="0" fontId="3" fillId="2" borderId="4" xfId="72" applyNumberFormat="1" applyFont="1" applyFill="1" applyBorder="1" applyAlignment="1" applyProtection="1">
      <alignment horizontal="center" vertical="center" wrapText="1"/>
    </xf>
    <xf numFmtId="0" fontId="3" fillId="43" borderId="4" xfId="0" applyFont="1" applyFill="1" applyBorder="1" applyAlignment="1">
      <alignment horizontal="left" vertical="top" wrapText="1"/>
    </xf>
    <xf numFmtId="0" fontId="3" fillId="43" borderId="0" xfId="0" applyFont="1" applyFill="1" applyAlignment="1">
      <alignment horizontal="center" vertical="center" wrapText="1"/>
    </xf>
    <xf numFmtId="0" fontId="2" fillId="43" borderId="4" xfId="52" applyNumberFormat="1" applyFont="1" applyFill="1" applyBorder="1" applyAlignment="1" applyProtection="1">
      <alignment horizontal="center" vertical="center" wrapText="1"/>
      <protection locked="0"/>
    </xf>
    <xf numFmtId="9" fontId="3" fillId="44" borderId="4" xfId="0" applyNumberFormat="1" applyFont="1" applyFill="1" applyBorder="1" applyAlignment="1">
      <alignment horizontal="center" vertical="center"/>
    </xf>
    <xf numFmtId="0" fontId="3" fillId="44" borderId="4" xfId="0" applyFont="1" applyFill="1" applyBorder="1" applyAlignment="1" applyProtection="1">
      <alignment horizontal="center" vertical="center" wrapText="1"/>
      <protection locked="0"/>
    </xf>
    <xf numFmtId="164" fontId="3" fillId="44" borderId="4" xfId="0" applyNumberFormat="1" applyFont="1" applyFill="1" applyBorder="1" applyAlignment="1" applyProtection="1">
      <alignment horizontal="center" vertical="center" wrapText="1"/>
      <protection locked="0"/>
    </xf>
    <xf numFmtId="14" fontId="3" fillId="44" borderId="4" xfId="0" applyNumberFormat="1" applyFont="1" applyFill="1" applyBorder="1" applyAlignment="1">
      <alignment horizontal="center" vertical="center" wrapText="1"/>
    </xf>
    <xf numFmtId="9" fontId="3" fillId="43" borderId="4" xfId="0" applyNumberFormat="1" applyFont="1" applyFill="1" applyBorder="1" applyAlignment="1" applyProtection="1">
      <alignment horizontal="center" vertical="center" wrapText="1"/>
    </xf>
    <xf numFmtId="0" fontId="2" fillId="43" borderId="4" xfId="52" applyFont="1" applyFill="1" applyBorder="1" applyAlignment="1" applyProtection="1">
      <alignment horizontal="center" vertical="top" wrapText="1"/>
    </xf>
    <xf numFmtId="49" fontId="3" fillId="44" borderId="4" xfId="0" applyNumberFormat="1" applyFont="1" applyFill="1" applyBorder="1" applyAlignment="1">
      <alignment horizontal="center" vertical="center" wrapText="1"/>
    </xf>
    <xf numFmtId="0" fontId="3" fillId="44" borderId="4" xfId="0" applyFont="1" applyFill="1" applyBorder="1" applyAlignment="1">
      <alignment vertical="center" wrapText="1"/>
    </xf>
    <xf numFmtId="1" fontId="3" fillId="43" borderId="4" xfId="72" applyNumberFormat="1" applyFont="1" applyFill="1" applyBorder="1" applyAlignment="1" applyProtection="1">
      <alignment horizontal="center" vertical="center" wrapText="1"/>
      <protection locked="0"/>
    </xf>
    <xf numFmtId="0" fontId="3" fillId="45" borderId="4" xfId="52" applyFont="1" applyFill="1" applyBorder="1" applyAlignment="1" applyProtection="1">
      <alignment horizontal="center" vertical="top" wrapText="1"/>
      <protection locked="0"/>
    </xf>
    <xf numFmtId="0" fontId="89" fillId="43" borderId="4" xfId="52" applyFont="1" applyFill="1" applyBorder="1" applyAlignment="1" applyProtection="1">
      <alignment horizontal="justify" vertical="top" wrapText="1"/>
      <protection locked="0"/>
    </xf>
    <xf numFmtId="49" fontId="3" fillId="43" borderId="4" xfId="52" applyNumberFormat="1" applyFont="1" applyFill="1" applyBorder="1" applyAlignment="1" applyProtection="1">
      <alignment horizontal="center" vertical="center" wrapText="1"/>
    </xf>
    <xf numFmtId="0" fontId="3" fillId="43" borderId="4" xfId="0" applyFont="1" applyFill="1" applyBorder="1" applyAlignment="1" applyProtection="1">
      <alignment horizontal="justify" vertical="top" wrapText="1"/>
      <protection locked="0"/>
    </xf>
    <xf numFmtId="164" fontId="3" fillId="43" borderId="4" xfId="52" applyNumberFormat="1" applyFont="1" applyFill="1" applyBorder="1" applyAlignment="1" applyProtection="1">
      <alignment horizontal="center" vertical="center"/>
      <protection locked="0"/>
    </xf>
    <xf numFmtId="166" fontId="3" fillId="43" borderId="4" xfId="52" applyNumberFormat="1" applyFont="1" applyFill="1" applyBorder="1" applyAlignment="1" applyProtection="1">
      <alignment horizontal="center" vertical="top" wrapText="1"/>
      <protection locked="0"/>
    </xf>
    <xf numFmtId="166" fontId="3" fillId="43" borderId="4" xfId="52" applyNumberFormat="1" applyFont="1" applyFill="1" applyBorder="1" applyAlignment="1" applyProtection="1">
      <alignment horizontal="center" vertical="center" wrapText="1"/>
      <protection locked="0"/>
    </xf>
    <xf numFmtId="0" fontId="2" fillId="43" borderId="4" xfId="0" applyFont="1" applyFill="1" applyBorder="1" applyAlignment="1" applyProtection="1">
      <alignment vertical="top" wrapText="1"/>
      <protection locked="0"/>
    </xf>
    <xf numFmtId="0" fontId="3" fillId="43" borderId="4" xfId="0" applyFont="1" applyFill="1" applyBorder="1" applyAlignment="1" applyProtection="1">
      <alignment horizontal="left" vertical="center" wrapText="1"/>
      <protection locked="0"/>
    </xf>
    <xf numFmtId="1" fontId="3" fillId="43" borderId="4" xfId="0" applyNumberFormat="1" applyFont="1" applyFill="1" applyBorder="1" applyAlignment="1" applyProtection="1">
      <alignment horizontal="center" vertical="center" wrapText="1"/>
      <protection locked="0"/>
    </xf>
    <xf numFmtId="0" fontId="3" fillId="43" borderId="4" xfId="0" applyFont="1" applyFill="1" applyBorder="1" applyAlignment="1" applyProtection="1">
      <alignment vertical="top" wrapText="1"/>
      <protection locked="0"/>
    </xf>
    <xf numFmtId="0" fontId="3" fillId="2" borderId="4" xfId="74" applyFont="1" applyFill="1" applyBorder="1" applyAlignment="1" applyProtection="1">
      <alignment vertical="center" wrapText="1"/>
    </xf>
    <xf numFmtId="0" fontId="3" fillId="2" borderId="4" xfId="54" applyFont="1" applyFill="1" applyBorder="1" applyAlignment="1" applyProtection="1">
      <alignment vertical="center" wrapText="1"/>
    </xf>
    <xf numFmtId="0" fontId="3" fillId="43" borderId="90" xfId="0" applyFont="1" applyFill="1" applyBorder="1" applyAlignment="1">
      <alignment horizontal="center" vertical="top" wrapText="1"/>
    </xf>
    <xf numFmtId="0" fontId="3" fillId="43" borderId="90" xfId="0" applyFont="1" applyFill="1" applyBorder="1" applyAlignment="1" applyProtection="1">
      <alignment horizontal="center" vertical="center"/>
    </xf>
    <xf numFmtId="0" fontId="3" fillId="43" borderId="90" xfId="0" applyFont="1" applyFill="1" applyBorder="1" applyAlignment="1">
      <alignment horizontal="center" vertical="center" wrapText="1"/>
    </xf>
    <xf numFmtId="164" fontId="43" fillId="43" borderId="90" xfId="0" applyNumberFormat="1" applyFont="1" applyFill="1" applyBorder="1" applyAlignment="1">
      <alignment horizontal="center" vertical="center" wrapText="1"/>
    </xf>
    <xf numFmtId="164" fontId="43" fillId="43" borderId="90" xfId="0" applyNumberFormat="1" applyFont="1" applyFill="1" applyBorder="1" applyAlignment="1">
      <alignment horizontal="center" vertical="center"/>
    </xf>
    <xf numFmtId="0" fontId="3" fillId="43" borderId="5" xfId="0" applyFont="1" applyFill="1" applyBorder="1" applyAlignment="1">
      <alignment horizontal="center" vertical="top" wrapText="1"/>
    </xf>
    <xf numFmtId="0" fontId="3" fillId="43" borderId="5" xfId="0" applyFont="1" applyFill="1" applyBorder="1" applyAlignment="1">
      <alignment horizontal="center" vertical="center" wrapText="1"/>
    </xf>
    <xf numFmtId="0" fontId="3" fillId="43" borderId="5" xfId="0" applyFont="1" applyFill="1" applyBorder="1" applyAlignment="1">
      <alignment horizontal="center" vertical="center"/>
    </xf>
    <xf numFmtId="164" fontId="3" fillId="43" borderId="5" xfId="0" applyNumberFormat="1" applyFont="1" applyFill="1" applyBorder="1" applyAlignment="1">
      <alignment horizontal="center" vertical="center" wrapText="1"/>
    </xf>
    <xf numFmtId="164" fontId="3" fillId="43" borderId="5" xfId="0" applyNumberFormat="1" applyFont="1" applyFill="1" applyBorder="1" applyAlignment="1">
      <alignment horizontal="center" vertical="center"/>
    </xf>
    <xf numFmtId="0" fontId="3" fillId="43" borderId="91" xfId="52" applyFont="1" applyFill="1" applyBorder="1" applyAlignment="1" applyProtection="1">
      <alignment horizontal="left" vertical="center" wrapText="1"/>
      <protection locked="0"/>
    </xf>
    <xf numFmtId="0" fontId="3" fillId="43" borderId="91" xfId="52" applyNumberFormat="1" applyFont="1" applyFill="1" applyBorder="1" applyAlignment="1" applyProtection="1">
      <alignment horizontal="center" vertical="center" wrapText="1"/>
      <protection locked="0"/>
    </xf>
    <xf numFmtId="164" fontId="3" fillId="43" borderId="91" xfId="52" applyNumberFormat="1" applyFont="1" applyFill="1" applyBorder="1" applyAlignment="1" applyProtection="1">
      <alignment horizontal="center" vertical="center" wrapText="1"/>
      <protection locked="0"/>
    </xf>
    <xf numFmtId="164" fontId="3" fillId="43" borderId="92" xfId="52" applyNumberFormat="1" applyFont="1" applyFill="1" applyBorder="1" applyAlignment="1" applyProtection="1">
      <alignment horizontal="center" vertical="center" wrapText="1"/>
      <protection locked="0"/>
    </xf>
    <xf numFmtId="164" fontId="3" fillId="43" borderId="93" xfId="52" applyNumberFormat="1" applyFont="1" applyFill="1" applyBorder="1" applyAlignment="1" applyProtection="1">
      <alignment horizontal="center" vertical="center" wrapText="1"/>
      <protection locked="0"/>
    </xf>
    <xf numFmtId="0" fontId="3" fillId="43" borderId="86" xfId="52" applyFont="1" applyFill="1" applyBorder="1" applyAlignment="1" applyProtection="1">
      <alignment horizontal="left" vertical="center" wrapText="1"/>
      <protection locked="0"/>
    </xf>
    <xf numFmtId="0" fontId="3" fillId="43" borderId="96" xfId="52" applyFont="1" applyFill="1" applyBorder="1" applyAlignment="1" applyProtection="1">
      <alignment horizontal="left" vertical="center" wrapText="1"/>
      <protection locked="0"/>
    </xf>
    <xf numFmtId="0" fontId="3" fillId="43" borderId="96" xfId="52" applyNumberFormat="1" applyFont="1" applyFill="1" applyBorder="1" applyAlignment="1" applyProtection="1">
      <alignment horizontal="center" vertical="center" wrapText="1"/>
      <protection locked="0"/>
    </xf>
    <xf numFmtId="164" fontId="3" fillId="43" borderId="97" xfId="52" applyNumberFormat="1" applyFont="1" applyFill="1" applyBorder="1" applyAlignment="1" applyProtection="1">
      <alignment horizontal="center" vertical="center" wrapText="1"/>
      <protection locked="0"/>
    </xf>
    <xf numFmtId="164" fontId="3" fillId="43" borderId="96" xfId="52" applyNumberFormat="1" applyFont="1" applyFill="1" applyBorder="1" applyAlignment="1" applyProtection="1">
      <alignment horizontal="center" vertical="center" wrapText="1"/>
      <protection locked="0"/>
    </xf>
    <xf numFmtId="0" fontId="3" fillId="43" borderId="5" xfId="52" applyFont="1" applyFill="1" applyBorder="1" applyAlignment="1" applyProtection="1">
      <alignment horizontal="center" vertical="top" wrapText="1"/>
    </xf>
    <xf numFmtId="1" fontId="3" fillId="43" borderId="5" xfId="52" applyNumberFormat="1" applyFont="1" applyFill="1" applyBorder="1" applyAlignment="1" applyProtection="1">
      <alignment horizontal="center" vertical="center" wrapText="1"/>
    </xf>
    <xf numFmtId="164" fontId="3" fillId="43" borderId="5" xfId="52" applyNumberFormat="1" applyFont="1" applyFill="1" applyBorder="1" applyAlignment="1" applyProtection="1">
      <alignment horizontal="center" vertical="center" wrapText="1"/>
    </xf>
    <xf numFmtId="0" fontId="3" fillId="43" borderId="91" xfId="52" applyFont="1" applyFill="1" applyBorder="1" applyAlignment="1" applyProtection="1">
      <alignment horizontal="center" vertical="top" wrapText="1"/>
    </xf>
    <xf numFmtId="0" fontId="3" fillId="43" borderId="91" xfId="52" applyFont="1" applyFill="1" applyBorder="1" applyAlignment="1" applyProtection="1">
      <alignment horizontal="center" vertical="center" wrapText="1"/>
    </xf>
    <xf numFmtId="1" fontId="3" fillId="43" borderId="91" xfId="52" applyNumberFormat="1" applyFont="1" applyFill="1" applyBorder="1" applyAlignment="1" applyProtection="1">
      <alignment horizontal="center" vertical="center" wrapText="1"/>
    </xf>
    <xf numFmtId="164" fontId="3" fillId="43" borderId="91" xfId="52" applyNumberFormat="1" applyFont="1" applyFill="1" applyBorder="1" applyAlignment="1" applyProtection="1">
      <alignment horizontal="center" vertical="center" wrapText="1"/>
    </xf>
    <xf numFmtId="0" fontId="23" fillId="47" borderId="65" xfId="0" applyFont="1" applyFill="1" applyBorder="1" applyAlignment="1">
      <alignment horizontal="center" vertical="top"/>
    </xf>
    <xf numFmtId="0" fontId="23" fillId="47" borderId="63" xfId="0" applyFont="1" applyFill="1" applyBorder="1" applyAlignment="1">
      <alignment horizontal="center" vertical="top"/>
    </xf>
    <xf numFmtId="0" fontId="23" fillId="47" borderId="101" xfId="0" applyFont="1" applyFill="1" applyBorder="1" applyAlignment="1">
      <alignment horizontal="center" vertical="top"/>
    </xf>
    <xf numFmtId="0" fontId="41" fillId="0" borderId="62" xfId="0" applyFont="1" applyBorder="1" applyAlignment="1">
      <alignment vertical="top" wrapText="1"/>
    </xf>
    <xf numFmtId="0" fontId="41" fillId="0" borderId="2" xfId="0" applyFont="1" applyBorder="1" applyAlignment="1">
      <alignment vertical="top" wrapText="1"/>
    </xf>
    <xf numFmtId="0" fontId="41" fillId="0" borderId="61" xfId="0" applyFont="1" applyBorder="1" applyAlignment="1">
      <alignment vertical="top" wrapText="1"/>
    </xf>
    <xf numFmtId="0" fontId="41" fillId="0" borderId="103" xfId="0" applyFont="1" applyBorder="1" applyAlignment="1">
      <alignment vertical="top" wrapText="1"/>
    </xf>
    <xf numFmtId="0" fontId="41" fillId="0" borderId="3" xfId="0" applyFont="1" applyBorder="1" applyAlignment="1">
      <alignment vertical="top" wrapText="1"/>
    </xf>
    <xf numFmtId="0" fontId="41" fillId="0" borderId="105" xfId="0" applyFont="1" applyBorder="1" applyAlignment="1">
      <alignment vertical="top" wrapText="1"/>
    </xf>
    <xf numFmtId="0" fontId="41" fillId="0" borderId="106" xfId="0" applyFont="1" applyBorder="1" applyAlignment="1">
      <alignment vertical="top" wrapText="1"/>
    </xf>
    <xf numFmtId="0" fontId="41" fillId="0" borderId="100" xfId="0" applyFont="1" applyBorder="1" applyAlignment="1">
      <alignment vertical="top" wrapText="1"/>
    </xf>
    <xf numFmtId="0" fontId="41" fillId="0" borderId="63" xfId="0" applyFont="1" applyBorder="1" applyAlignment="1">
      <alignment horizontal="center" vertical="center" wrapText="1"/>
    </xf>
    <xf numFmtId="0" fontId="41" fillId="0" borderId="63" xfId="0" applyFont="1" applyBorder="1" applyAlignment="1">
      <alignment vertical="top" wrapText="1"/>
    </xf>
    <xf numFmtId="0" fontId="41" fillId="0" borderId="54" xfId="0" applyFont="1" applyBorder="1" applyAlignment="1">
      <alignment vertical="top" wrapText="1"/>
    </xf>
    <xf numFmtId="0" fontId="41" fillId="0" borderId="58" xfId="0" applyFont="1" applyBorder="1" applyAlignment="1">
      <alignment vertical="top" wrapText="1"/>
    </xf>
    <xf numFmtId="0" fontId="41" fillId="0" borderId="46" xfId="0" applyFont="1" applyBorder="1" applyAlignment="1">
      <alignment vertical="top" wrapText="1"/>
    </xf>
    <xf numFmtId="0" fontId="41" fillId="0" borderId="51" xfId="0" applyFont="1" applyBorder="1" applyAlignment="1">
      <alignment vertical="top" wrapText="1"/>
    </xf>
    <xf numFmtId="0" fontId="65" fillId="0" borderId="63" xfId="0" applyFont="1" applyBorder="1" applyAlignment="1">
      <alignment horizontal="center" wrapText="1"/>
    </xf>
    <xf numFmtId="0" fontId="41" fillId="0" borderId="0" xfId="0" applyFont="1"/>
    <xf numFmtId="0" fontId="41" fillId="0" borderId="40" xfId="0" applyFont="1" applyBorder="1" applyAlignment="1">
      <alignment vertical="top" wrapText="1"/>
    </xf>
    <xf numFmtId="0" fontId="41" fillId="0" borderId="34" xfId="0" applyFont="1" applyBorder="1" applyAlignment="1">
      <alignment vertical="top" wrapText="1"/>
    </xf>
    <xf numFmtId="0" fontId="41" fillId="0" borderId="42" xfId="0" applyFont="1" applyBorder="1" applyAlignment="1">
      <alignment vertical="top" wrapText="1"/>
    </xf>
    <xf numFmtId="0" fontId="41" fillId="0" borderId="6" xfId="0" applyFont="1" applyBorder="1" applyAlignment="1">
      <alignment vertical="top" wrapText="1"/>
    </xf>
    <xf numFmtId="0" fontId="41" fillId="0" borderId="99" xfId="0" applyFont="1" applyBorder="1" applyAlignment="1">
      <alignment vertical="top" wrapText="1"/>
    </xf>
    <xf numFmtId="0" fontId="41" fillId="0" borderId="98"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33" xfId="0" applyFont="1" applyBorder="1" applyAlignment="1">
      <alignment vertical="top" wrapText="1"/>
    </xf>
    <xf numFmtId="0" fontId="41" fillId="0" borderId="107" xfId="0" applyFont="1" applyBorder="1" applyAlignment="1">
      <alignment vertical="top" wrapText="1"/>
    </xf>
    <xf numFmtId="0" fontId="41" fillId="0" borderId="81" xfId="0" applyFont="1" applyBorder="1" applyAlignment="1">
      <alignment vertical="top" wrapText="1"/>
    </xf>
    <xf numFmtId="0" fontId="41" fillId="0" borderId="48" xfId="0" applyFont="1" applyBorder="1" applyAlignment="1">
      <alignment vertical="top" wrapText="1"/>
    </xf>
    <xf numFmtId="0" fontId="41" fillId="0" borderId="49" xfId="0" applyFont="1" applyBorder="1" applyAlignment="1">
      <alignment vertical="top" wrapText="1"/>
    </xf>
    <xf numFmtId="0" fontId="41" fillId="0" borderId="63" xfId="0" applyFont="1" applyBorder="1" applyAlignment="1">
      <alignment vertical="center" wrapText="1"/>
    </xf>
    <xf numFmtId="0" fontId="41" fillId="0" borderId="64" xfId="0" applyFont="1" applyBorder="1" applyAlignment="1">
      <alignment vertical="center" wrapText="1"/>
    </xf>
    <xf numFmtId="0" fontId="41" fillId="0" borderId="102" xfId="0" applyFont="1" applyBorder="1" applyAlignment="1">
      <alignment vertical="top" wrapText="1"/>
    </xf>
    <xf numFmtId="0" fontId="41" fillId="0" borderId="108" xfId="0" applyFont="1" applyBorder="1" applyAlignment="1">
      <alignment vertical="top" wrapText="1"/>
    </xf>
    <xf numFmtId="0" fontId="41" fillId="0" borderId="98" xfId="0" applyFont="1" applyBorder="1" applyAlignment="1">
      <alignment vertical="top" wrapText="1"/>
    </xf>
    <xf numFmtId="0" fontId="41" fillId="0" borderId="109" xfId="0" applyFont="1" applyBorder="1" applyAlignment="1">
      <alignment vertical="top" wrapText="1"/>
    </xf>
    <xf numFmtId="0" fontId="41" fillId="0" borderId="53" xfId="0" applyFont="1" applyBorder="1" applyAlignment="1">
      <alignment vertical="top" wrapText="1"/>
    </xf>
    <xf numFmtId="0" fontId="41" fillId="0" borderId="57" xfId="0" applyFont="1" applyBorder="1" applyAlignment="1">
      <alignment vertical="top" wrapText="1"/>
    </xf>
    <xf numFmtId="0" fontId="41" fillId="0" borderId="71" xfId="0" applyFont="1" applyBorder="1" applyAlignment="1">
      <alignment vertical="top" wrapText="1"/>
    </xf>
    <xf numFmtId="0" fontId="41" fillId="0" borderId="80" xfId="0" applyFont="1" applyBorder="1" applyAlignment="1">
      <alignment vertical="top" wrapText="1"/>
    </xf>
    <xf numFmtId="0" fontId="41" fillId="0" borderId="0" xfId="0" applyFont="1" applyAlignment="1">
      <alignment vertical="top"/>
    </xf>
    <xf numFmtId="0" fontId="41" fillId="0" borderId="47" xfId="0" applyFont="1" applyBorder="1" applyAlignment="1">
      <alignment vertical="top" wrapText="1"/>
    </xf>
    <xf numFmtId="0" fontId="41" fillId="0" borderId="54" xfId="0" applyFont="1" applyBorder="1" applyAlignment="1">
      <alignment wrapText="1"/>
    </xf>
    <xf numFmtId="0" fontId="41" fillId="0" borderId="58" xfId="0" applyFont="1" applyBorder="1" applyAlignment="1">
      <alignment wrapText="1"/>
    </xf>
    <xf numFmtId="0" fontId="3" fillId="46" borderId="4" xfId="0" applyFont="1" applyFill="1" applyBorder="1" applyAlignment="1">
      <alignment horizontal="center" vertical="center" wrapText="1"/>
    </xf>
    <xf numFmtId="0" fontId="3" fillId="2" borderId="4" xfId="84" applyFont="1" applyFill="1" applyBorder="1" applyAlignment="1" applyProtection="1">
      <alignment horizontal="center" vertical="center"/>
    </xf>
    <xf numFmtId="0" fontId="3" fillId="2" borderId="4" xfId="76" applyFont="1" applyFill="1" applyBorder="1" applyAlignment="1" applyProtection="1">
      <alignment horizontal="center" vertical="center" wrapText="1"/>
    </xf>
    <xf numFmtId="0" fontId="3" fillId="43" borderId="4" xfId="0" applyFont="1" applyFill="1" applyBorder="1" applyAlignment="1">
      <alignment horizontal="justify" vertical="center" wrapText="1"/>
    </xf>
    <xf numFmtId="0" fontId="3" fillId="40" borderId="4" xfId="1" applyFont="1" applyFill="1" applyBorder="1" applyAlignment="1" applyProtection="1">
      <alignment horizontal="center" vertical="center" wrapText="1"/>
    </xf>
    <xf numFmtId="0" fontId="43" fillId="2" borderId="4" xfId="92" applyFont="1" applyFill="1" applyBorder="1" applyAlignment="1" applyProtection="1">
      <alignment horizontal="center" vertical="center" wrapText="1"/>
      <protection locked="0"/>
    </xf>
    <xf numFmtId="42" fontId="43" fillId="2" borderId="4" xfId="103" applyFont="1" applyFill="1" applyBorder="1" applyAlignment="1" applyProtection="1">
      <alignment horizontal="center" vertical="center" wrapText="1"/>
    </xf>
    <xf numFmtId="164" fontId="43" fillId="2" borderId="4" xfId="92" applyNumberFormat="1" applyFont="1" applyFill="1" applyBorder="1" applyAlignment="1" applyProtection="1">
      <alignment horizontal="center" vertical="center" wrapText="1"/>
    </xf>
    <xf numFmtId="164" fontId="43" fillId="2" borderId="4" xfId="92" applyNumberFormat="1" applyFont="1" applyFill="1" applyBorder="1" applyAlignment="1" applyProtection="1">
      <alignment horizontal="center" vertical="center"/>
    </xf>
    <xf numFmtId="49" fontId="50" fillId="48" borderId="4" xfId="0" applyNumberFormat="1" applyFont="1" applyFill="1" applyBorder="1" applyAlignment="1" applyProtection="1">
      <alignment horizontal="left" vertical="top" wrapText="1"/>
    </xf>
    <xf numFmtId="0" fontId="50" fillId="48" borderId="4" xfId="0" applyFont="1" applyFill="1" applyBorder="1" applyAlignment="1" applyProtection="1">
      <alignment horizontal="center" vertical="center" wrapText="1"/>
    </xf>
    <xf numFmtId="1" fontId="50" fillId="48" borderId="4" xfId="0" applyNumberFormat="1" applyFont="1" applyFill="1" applyBorder="1" applyAlignment="1" applyProtection="1">
      <alignment horizontal="center" vertical="center"/>
    </xf>
    <xf numFmtId="164" fontId="50" fillId="48" borderId="4" xfId="0" applyNumberFormat="1" applyFont="1" applyFill="1" applyBorder="1" applyAlignment="1" applyProtection="1">
      <alignment horizontal="center" vertical="center" wrapText="1"/>
    </xf>
    <xf numFmtId="9" fontId="50" fillId="48" borderId="4" xfId="0" applyNumberFormat="1" applyFont="1" applyFill="1" applyBorder="1" applyAlignment="1" applyProtection="1">
      <alignment horizontal="center" vertical="center"/>
    </xf>
    <xf numFmtId="164" fontId="43" fillId="0" borderId="4" xfId="0" applyNumberFormat="1" applyFont="1" applyFill="1" applyBorder="1" applyAlignment="1" applyProtection="1">
      <alignment horizontal="center" vertical="center" wrapText="1"/>
    </xf>
    <xf numFmtId="0" fontId="41" fillId="2" borderId="4" xfId="84" applyFont="1" applyFill="1" applyBorder="1" applyAlignment="1" applyProtection="1">
      <alignment vertical="top" wrapText="1"/>
    </xf>
    <xf numFmtId="0" fontId="41" fillId="2" borderId="4" xfId="84" applyFont="1" applyFill="1" applyBorder="1" applyAlignment="1" applyProtection="1">
      <alignment vertical="center" wrapText="1"/>
    </xf>
    <xf numFmtId="1" fontId="41" fillId="2" borderId="4" xfId="84" applyNumberFormat="1" applyFont="1" applyFill="1" applyBorder="1" applyAlignment="1" applyProtection="1">
      <alignment vertical="center" wrapText="1"/>
      <protection locked="0"/>
    </xf>
    <xf numFmtId="164" fontId="41" fillId="2" borderId="4" xfId="84" applyNumberFormat="1" applyFont="1" applyFill="1" applyBorder="1" applyAlignment="1" applyProtection="1">
      <alignment vertical="center" wrapText="1"/>
    </xf>
    <xf numFmtId="1" fontId="41" fillId="2" borderId="4" xfId="84" applyNumberFormat="1" applyFont="1" applyFill="1" applyBorder="1" applyAlignment="1" applyProtection="1">
      <alignment horizontal="center" vertical="center" wrapText="1"/>
    </xf>
    <xf numFmtId="164" fontId="41" fillId="2" borderId="4" xfId="84" applyNumberFormat="1" applyFont="1" applyFill="1" applyBorder="1" applyAlignment="1" applyProtection="1">
      <alignment horizontal="center" vertical="center" wrapText="1"/>
    </xf>
    <xf numFmtId="0" fontId="41" fillId="2" borderId="4" xfId="84" applyFont="1" applyFill="1" applyBorder="1" applyAlignment="1" applyProtection="1">
      <alignment horizontal="left" vertical="center" wrapText="1"/>
    </xf>
    <xf numFmtId="0" fontId="93" fillId="2" borderId="4" xfId="0" applyFont="1" applyFill="1" applyBorder="1" applyAlignment="1">
      <alignment horizontal="center" vertical="center" wrapText="1"/>
    </xf>
    <xf numFmtId="0" fontId="41" fillId="2" borderId="4" xfId="84" applyNumberFormat="1" applyFont="1" applyFill="1" applyBorder="1" applyAlignment="1" applyProtection="1">
      <alignment horizontal="center" vertical="center" wrapText="1"/>
      <protection locked="0"/>
    </xf>
    <xf numFmtId="14" fontId="41" fillId="2" borderId="4" xfId="84" applyNumberFormat="1" applyFont="1" applyFill="1" applyBorder="1" applyAlignment="1" applyProtection="1">
      <alignment horizontal="center" vertical="center" wrapText="1"/>
      <protection locked="0"/>
    </xf>
    <xf numFmtId="1" fontId="41" fillId="2" borderId="4" xfId="87" applyNumberFormat="1" applyFont="1" applyFill="1" applyBorder="1" applyAlignment="1" applyProtection="1">
      <alignment horizontal="center" vertical="center"/>
    </xf>
    <xf numFmtId="1" fontId="41" fillId="2" borderId="4" xfId="84" applyNumberFormat="1" applyFont="1" applyFill="1" applyBorder="1" applyAlignment="1" applyProtection="1">
      <alignment horizontal="center" vertical="center" wrapText="1"/>
      <protection locked="0"/>
    </xf>
    <xf numFmtId="0" fontId="23" fillId="2" borderId="4" xfId="84" applyFont="1" applyFill="1" applyBorder="1" applyAlignment="1" applyProtection="1">
      <alignment horizontal="left" vertical="top" wrapText="1"/>
    </xf>
    <xf numFmtId="1" fontId="41" fillId="2" borderId="4" xfId="84" applyNumberFormat="1" applyFont="1" applyFill="1" applyBorder="1" applyAlignment="1" applyProtection="1">
      <alignment horizontal="center" vertical="center"/>
    </xf>
    <xf numFmtId="164" fontId="41" fillId="2" borderId="4" xfId="84" applyNumberFormat="1" applyFont="1" applyFill="1" applyBorder="1" applyAlignment="1" applyProtection="1">
      <alignment horizontal="center" vertical="top" wrapText="1"/>
    </xf>
    <xf numFmtId="0" fontId="41" fillId="2" borderId="4" xfId="84" applyFont="1" applyFill="1" applyBorder="1" applyAlignment="1">
      <alignment horizontal="left" vertical="top" wrapText="1"/>
    </xf>
    <xf numFmtId="49" fontId="41" fillId="2" borderId="4" xfId="84" applyNumberFormat="1" applyFont="1" applyFill="1" applyBorder="1" applyAlignment="1">
      <alignment horizontal="left" vertical="top" wrapText="1"/>
    </xf>
    <xf numFmtId="0" fontId="41" fillId="2" borderId="4" xfId="84" applyFont="1" applyFill="1" applyBorder="1" applyAlignment="1">
      <alignment horizontal="center" vertical="center" wrapText="1"/>
    </xf>
    <xf numFmtId="1" fontId="41" fillId="2" borderId="4" xfId="84" applyNumberFormat="1" applyFont="1" applyFill="1" applyBorder="1" applyAlignment="1">
      <alignment horizontal="center" vertical="center"/>
    </xf>
    <xf numFmtId="0" fontId="41" fillId="2" borderId="4" xfId="0" applyFont="1" applyFill="1" applyBorder="1" applyAlignment="1" applyProtection="1">
      <alignment vertical="top" wrapText="1"/>
    </xf>
    <xf numFmtId="0" fontId="41" fillId="46" borderId="4" xfId="0" applyFont="1" applyFill="1" applyBorder="1" applyAlignment="1">
      <alignment horizontal="center" vertical="center" wrapText="1"/>
    </xf>
    <xf numFmtId="1" fontId="41" fillId="2" borderId="4" xfId="87" applyNumberFormat="1" applyFont="1" applyFill="1" applyBorder="1" applyAlignment="1">
      <alignment horizontal="center" vertical="center"/>
    </xf>
    <xf numFmtId="164" fontId="41" fillId="2" borderId="4" xfId="0" applyNumberFormat="1" applyFont="1" applyFill="1" applyBorder="1" applyAlignment="1" applyProtection="1">
      <alignment vertical="center"/>
    </xf>
    <xf numFmtId="9" fontId="41" fillId="2" borderId="4" xfId="87" applyFont="1" applyFill="1" applyBorder="1" applyAlignment="1">
      <alignment horizontal="center" vertical="center"/>
    </xf>
    <xf numFmtId="0" fontId="41" fillId="2" borderId="4" xfId="0" applyFont="1" applyFill="1" applyBorder="1" applyAlignment="1" applyProtection="1">
      <alignment horizontal="left" vertical="center" wrapText="1"/>
    </xf>
    <xf numFmtId="164" fontId="43" fillId="2" borderId="4" xfId="0" applyNumberFormat="1" applyFont="1" applyFill="1" applyBorder="1" applyAlignment="1" applyProtection="1">
      <alignment horizontal="center" vertical="center" wrapText="1"/>
    </xf>
    <xf numFmtId="9" fontId="41" fillId="2" borderId="4" xfId="0" applyNumberFormat="1" applyFont="1" applyFill="1" applyBorder="1" applyAlignment="1">
      <alignment horizontal="center" vertical="center" wrapText="1"/>
    </xf>
    <xf numFmtId="164" fontId="41" fillId="2" borderId="4" xfId="0" applyNumberFormat="1" applyFont="1" applyFill="1" applyBorder="1" applyAlignment="1" applyProtection="1">
      <alignment horizontal="center" vertical="center"/>
    </xf>
    <xf numFmtId="0" fontId="41" fillId="46" borderId="4" xfId="0" applyFont="1" applyFill="1" applyBorder="1" applyAlignment="1">
      <alignment vertical="top" wrapText="1"/>
    </xf>
    <xf numFmtId="9" fontId="41" fillId="46" borderId="4" xfId="0" applyNumberFormat="1" applyFont="1" applyFill="1" applyBorder="1" applyAlignment="1">
      <alignment horizontal="center" vertical="center" wrapText="1"/>
    </xf>
    <xf numFmtId="1" fontId="41" fillId="46" borderId="4" xfId="0" applyNumberFormat="1" applyFont="1" applyFill="1" applyBorder="1" applyAlignment="1">
      <alignment horizontal="center" vertical="center" wrapText="1"/>
    </xf>
    <xf numFmtId="164" fontId="41" fillId="46" borderId="4" xfId="0" applyNumberFormat="1" applyFont="1" applyFill="1" applyBorder="1" applyAlignment="1" applyProtection="1">
      <alignment horizontal="center" vertical="center" wrapText="1"/>
    </xf>
    <xf numFmtId="0" fontId="41" fillId="46" borderId="4" xfId="0" applyFont="1" applyFill="1" applyBorder="1" applyAlignment="1">
      <alignment horizontal="justify" vertical="center" wrapText="1"/>
    </xf>
    <xf numFmtId="0" fontId="41" fillId="46" borderId="4" xfId="0" applyNumberFormat="1" applyFont="1" applyFill="1" applyBorder="1" applyAlignment="1">
      <alignment horizontal="center" vertical="center" wrapText="1"/>
    </xf>
    <xf numFmtId="0" fontId="41" fillId="46" borderId="4" xfId="0" applyFont="1" applyFill="1" applyBorder="1" applyAlignment="1">
      <alignment vertical="center" wrapText="1"/>
    </xf>
    <xf numFmtId="9" fontId="41" fillId="46" borderId="4" xfId="72" applyFont="1" applyFill="1" applyBorder="1" applyAlignment="1">
      <alignment horizontal="center" vertical="center" wrapText="1"/>
    </xf>
    <xf numFmtId="9" fontId="41" fillId="2" borderId="4" xfId="72" applyFont="1" applyFill="1" applyBorder="1" applyAlignment="1">
      <alignment horizontal="center" vertical="center"/>
    </xf>
    <xf numFmtId="1" fontId="41" fillId="2" borderId="4" xfId="0" applyNumberFormat="1" applyFont="1" applyFill="1" applyBorder="1" applyAlignment="1">
      <alignment horizontal="center" vertical="center"/>
    </xf>
    <xf numFmtId="9" fontId="41" fillId="2" borderId="4" xfId="0" quotePrefix="1" applyNumberFormat="1" applyFont="1" applyFill="1" applyBorder="1" applyAlignment="1">
      <alignment horizontal="center" vertical="center"/>
    </xf>
    <xf numFmtId="0" fontId="3" fillId="2" borderId="2" xfId="54" applyFont="1" applyFill="1" applyBorder="1" applyAlignment="1" applyProtection="1">
      <alignment horizontal="center" vertical="center" wrapText="1"/>
    </xf>
    <xf numFmtId="0" fontId="41" fillId="2" borderId="4" xfId="84" applyFont="1" applyFill="1" applyBorder="1" applyAlignment="1" applyProtection="1">
      <alignment horizontal="center" vertical="top"/>
    </xf>
    <xf numFmtId="0" fontId="41" fillId="2" borderId="4" xfId="81" applyFont="1" applyFill="1" applyBorder="1" applyAlignment="1" applyProtection="1">
      <alignment horizontal="center" vertical="top" wrapText="1"/>
    </xf>
    <xf numFmtId="0" fontId="41" fillId="2" borderId="4" xfId="0" applyNumberFormat="1" applyFont="1" applyFill="1" applyBorder="1" applyAlignment="1">
      <alignment horizontal="center" vertical="center"/>
    </xf>
    <xf numFmtId="0" fontId="95" fillId="2" borderId="4" xfId="0" applyFont="1" applyFill="1" applyBorder="1" applyAlignment="1">
      <alignment vertical="center" wrapText="1"/>
    </xf>
    <xf numFmtId="171" fontId="43" fillId="0" borderId="4" xfId="0" applyNumberFormat="1" applyFont="1" applyFill="1" applyBorder="1" applyAlignment="1">
      <alignment horizontal="center" vertical="center" wrapText="1"/>
    </xf>
    <xf numFmtId="0" fontId="43" fillId="0" borderId="4" xfId="84" applyFont="1" applyFill="1" applyBorder="1" applyAlignment="1" applyProtection="1">
      <alignment horizontal="center" vertical="center" wrapText="1"/>
      <protection locked="0"/>
    </xf>
    <xf numFmtId="0" fontId="43" fillId="0" borderId="4" xfId="84" applyNumberFormat="1" applyFont="1" applyFill="1" applyBorder="1" applyAlignment="1" applyProtection="1">
      <alignment horizontal="center" vertical="center" wrapText="1"/>
      <protection locked="0"/>
    </xf>
    <xf numFmtId="171" fontId="43" fillId="2" borderId="4" xfId="0" applyNumberFormat="1" applyFont="1" applyFill="1" applyBorder="1" applyAlignment="1">
      <alignment horizontal="center" vertical="center" wrapText="1"/>
    </xf>
    <xf numFmtId="0" fontId="3" fillId="0" borderId="4" xfId="84" applyFont="1" applyFill="1" applyBorder="1" applyAlignment="1">
      <alignment horizontal="center" vertical="center" wrapText="1"/>
    </xf>
    <xf numFmtId="1" fontId="3" fillId="0" borderId="4" xfId="84" applyNumberFormat="1" applyFont="1" applyFill="1" applyBorder="1" applyAlignment="1">
      <alignment horizontal="center" vertical="center" wrapText="1"/>
    </xf>
    <xf numFmtId="164" fontId="43" fillId="0" borderId="4" xfId="84" applyNumberFormat="1" applyFont="1" applyFill="1" applyBorder="1" applyAlignment="1">
      <alignment horizontal="center" vertical="center" wrapText="1"/>
    </xf>
    <xf numFmtId="0" fontId="41" fillId="2" borderId="4" xfId="84" applyFont="1" applyFill="1" applyBorder="1" applyAlignment="1" applyProtection="1">
      <alignment horizontal="left" vertical="center" wrapText="1"/>
      <protection locked="0"/>
    </xf>
    <xf numFmtId="171" fontId="43" fillId="2" borderId="4" xfId="0" applyNumberFormat="1" applyFont="1" applyFill="1" applyBorder="1" applyAlignment="1">
      <alignment horizontal="center" vertical="center"/>
    </xf>
    <xf numFmtId="164" fontId="43" fillId="2" borderId="4" xfId="84" applyNumberFormat="1" applyFont="1" applyFill="1" applyBorder="1" applyAlignment="1" applyProtection="1">
      <alignment vertical="center" wrapText="1"/>
      <protection locked="0"/>
    </xf>
    <xf numFmtId="164" fontId="43" fillId="0" borderId="4" xfId="84" applyNumberFormat="1" applyFont="1" applyFill="1" applyBorder="1" applyAlignment="1" applyProtection="1">
      <alignment horizontal="center" vertical="center" wrapText="1"/>
      <protection locked="0"/>
    </xf>
    <xf numFmtId="1" fontId="41" fillId="0" borderId="4" xfId="84" applyNumberFormat="1" applyFont="1" applyFill="1" applyBorder="1" applyAlignment="1" applyProtection="1">
      <alignment horizontal="center" vertical="center" wrapText="1"/>
    </xf>
    <xf numFmtId="9" fontId="43" fillId="0" borderId="4" xfId="72" applyFont="1" applyFill="1" applyBorder="1" applyAlignment="1" applyProtection="1">
      <alignment horizontal="center" vertical="center" wrapText="1"/>
    </xf>
    <xf numFmtId="164" fontId="43" fillId="46" borderId="4" xfId="0" applyNumberFormat="1" applyFont="1" applyFill="1" applyBorder="1" applyAlignment="1" applyProtection="1">
      <alignment horizontal="center" vertical="center" wrapText="1"/>
    </xf>
    <xf numFmtId="0" fontId="3" fillId="2" borderId="2" xfId="77" applyFont="1" applyFill="1" applyBorder="1" applyAlignment="1" applyProtection="1">
      <alignment horizontal="center" vertical="center" wrapText="1"/>
    </xf>
    <xf numFmtId="1" fontId="3" fillId="2" borderId="2" xfId="0" applyNumberFormat="1" applyFont="1" applyFill="1" applyBorder="1" applyAlignment="1" applyProtection="1">
      <alignment horizontal="center" vertical="center" wrapText="1"/>
    </xf>
    <xf numFmtId="0" fontId="3" fillId="43" borderId="2" xfId="52" applyFont="1" applyFill="1" applyBorder="1" applyAlignment="1" applyProtection="1">
      <alignment horizontal="center" vertical="center" wrapText="1"/>
    </xf>
    <xf numFmtId="0" fontId="3" fillId="43" borderId="6" xfId="52" applyFont="1" applyFill="1" applyBorder="1" applyAlignment="1" applyProtection="1">
      <alignment horizontal="left" vertical="center" wrapText="1"/>
      <protection locked="0"/>
    </xf>
    <xf numFmtId="0" fontId="3" fillId="43" borderId="2" xfId="52" applyFont="1" applyFill="1" applyBorder="1" applyAlignment="1" applyProtection="1">
      <alignment horizontal="left" vertical="center" wrapText="1"/>
      <protection locked="0"/>
    </xf>
    <xf numFmtId="0" fontId="3" fillId="43" borderId="110" xfId="52" applyFont="1" applyFill="1" applyBorder="1" applyAlignment="1" applyProtection="1">
      <alignment horizontal="left" vertical="center" wrapText="1"/>
      <protection locked="0"/>
    </xf>
    <xf numFmtId="0" fontId="3" fillId="43" borderId="111" xfId="52" applyFont="1" applyFill="1" applyBorder="1" applyAlignment="1" applyProtection="1">
      <alignment horizontal="left" vertical="center" wrapText="1"/>
      <protection locked="0"/>
    </xf>
    <xf numFmtId="0" fontId="3" fillId="43" borderId="92" xfId="52" applyFont="1" applyFill="1" applyBorder="1" applyAlignment="1" applyProtection="1">
      <alignment horizontal="left" vertical="center" wrapText="1"/>
      <protection locked="0"/>
    </xf>
    <xf numFmtId="0" fontId="3" fillId="43" borderId="97" xfId="52" applyFont="1" applyFill="1" applyBorder="1" applyAlignment="1" applyProtection="1">
      <alignment horizontal="left" vertical="center" wrapText="1"/>
      <protection locked="0"/>
    </xf>
    <xf numFmtId="0" fontId="3" fillId="43" borderId="92" xfId="52" applyFont="1" applyFill="1" applyBorder="1" applyAlignment="1" applyProtection="1">
      <alignment horizontal="center" vertical="center" wrapText="1"/>
    </xf>
    <xf numFmtId="0" fontId="3" fillId="43" borderId="34" xfId="52" applyFont="1" applyFill="1" applyBorder="1" applyAlignment="1" applyProtection="1">
      <alignment horizontal="center" vertical="center" wrapText="1"/>
    </xf>
    <xf numFmtId="0" fontId="3" fillId="43" borderId="2" xfId="52" applyFont="1" applyFill="1" applyBorder="1" applyAlignment="1" applyProtection="1">
      <alignment horizontal="center" vertical="center" wrapText="1"/>
      <protection locked="0"/>
    </xf>
    <xf numFmtId="9" fontId="3" fillId="2" borderId="2" xfId="76" applyNumberFormat="1" applyFont="1" applyFill="1" applyBorder="1" applyAlignment="1" applyProtection="1">
      <alignment horizontal="center" vertical="center" wrapText="1"/>
      <protection locked="0"/>
    </xf>
    <xf numFmtId="0" fontId="3" fillId="2" borderId="2" xfId="75" applyFont="1" applyFill="1" applyBorder="1" applyAlignment="1" applyProtection="1">
      <alignment horizontal="center" vertical="center" wrapText="1"/>
      <protection locked="0"/>
    </xf>
    <xf numFmtId="0" fontId="3" fillId="2" borderId="2" xfId="94" applyFont="1" applyFill="1" applyBorder="1" applyAlignment="1" applyProtection="1">
      <alignment horizontal="center" vertical="center" wrapText="1"/>
      <protection locked="0"/>
    </xf>
    <xf numFmtId="0" fontId="3" fillId="2" borderId="2" xfId="76" applyFont="1" applyFill="1" applyBorder="1" applyAlignment="1" applyProtection="1">
      <alignment horizontal="center" vertical="center" wrapText="1"/>
    </xf>
    <xf numFmtId="0" fontId="3" fillId="2" borderId="2" xfId="74" applyFont="1" applyFill="1" applyBorder="1" applyAlignment="1" applyProtection="1">
      <alignment horizontal="center" vertical="center" wrapText="1"/>
    </xf>
    <xf numFmtId="9" fontId="3" fillId="2" borderId="2" xfId="76" applyNumberFormat="1" applyFont="1" applyFill="1" applyBorder="1" applyAlignment="1" applyProtection="1">
      <alignment horizontal="center" vertical="center" wrapText="1"/>
    </xf>
    <xf numFmtId="9" fontId="3" fillId="2" borderId="2" xfId="94" applyNumberFormat="1" applyFont="1" applyFill="1" applyBorder="1" applyAlignment="1" applyProtection="1">
      <alignment horizontal="center" vertical="center" wrapText="1"/>
      <protection locked="0"/>
    </xf>
    <xf numFmtId="14" fontId="3" fillId="43" borderId="2" xfId="52" applyNumberFormat="1" applyFont="1" applyFill="1" applyBorder="1" applyAlignment="1" applyProtection="1">
      <alignment horizontal="center" vertical="center" wrapText="1"/>
      <protection locked="0"/>
    </xf>
    <xf numFmtId="0" fontId="3" fillId="43" borderId="2" xfId="0" applyFont="1" applyFill="1" applyBorder="1" applyAlignment="1">
      <alignment horizontal="center" vertical="center" wrapText="1"/>
    </xf>
    <xf numFmtId="0" fontId="3" fillId="43" borderId="112" xfId="0" applyFont="1" applyFill="1" applyBorder="1" applyAlignment="1">
      <alignment horizontal="center" vertical="center" wrapText="1"/>
    </xf>
    <xf numFmtId="0" fontId="3" fillId="43" borderId="34" xfId="0" applyFont="1" applyFill="1" applyBorder="1" applyAlignment="1">
      <alignment horizontal="center" vertical="center" wrapText="1"/>
    </xf>
    <xf numFmtId="0" fontId="3" fillId="43" borderId="2" xfId="0" applyFont="1" applyFill="1" applyBorder="1" applyAlignment="1" applyProtection="1">
      <alignment horizontal="center" vertical="center" wrapText="1"/>
    </xf>
    <xf numFmtId="0" fontId="3" fillId="43" borderId="2" xfId="52" applyFont="1" applyFill="1" applyBorder="1" applyAlignment="1" applyProtection="1">
      <alignment horizontal="center" vertical="top" wrapText="1"/>
    </xf>
    <xf numFmtId="0" fontId="3" fillId="2" borderId="2" xfId="0" applyNumberFormat="1" applyFont="1" applyFill="1" applyBorder="1" applyAlignment="1" applyProtection="1">
      <alignment horizontal="center" vertical="center" wrapText="1"/>
    </xf>
    <xf numFmtId="0" fontId="3" fillId="43" borderId="2" xfId="52" applyFont="1" applyFill="1" applyBorder="1" applyAlignment="1" applyProtection="1">
      <alignment horizontal="center" vertical="top" wrapText="1"/>
      <protection locked="0"/>
    </xf>
    <xf numFmtId="0" fontId="3" fillId="43" borderId="2" xfId="52" applyFont="1" applyFill="1" applyBorder="1" applyAlignment="1" applyProtection="1">
      <alignment horizontal="justify" vertical="top" wrapText="1"/>
    </xf>
    <xf numFmtId="0" fontId="3" fillId="43" borderId="2" xfId="52" applyNumberFormat="1" applyFont="1" applyFill="1" applyBorder="1" applyAlignment="1" applyProtection="1">
      <alignment horizontal="center" vertical="center" wrapText="1"/>
    </xf>
    <xf numFmtId="0" fontId="3" fillId="2" borderId="2" xfId="84" applyFont="1" applyFill="1" applyBorder="1" applyAlignment="1" applyProtection="1">
      <alignment horizontal="center" vertical="center" wrapText="1"/>
    </xf>
    <xf numFmtId="0" fontId="3" fillId="2" borderId="2" xfId="90" applyFont="1" applyFill="1" applyBorder="1" applyAlignment="1" applyProtection="1">
      <alignment horizontal="center" vertical="center" wrapText="1"/>
    </xf>
    <xf numFmtId="0" fontId="78" fillId="2" borderId="2" xfId="80" applyFont="1" applyFill="1" applyBorder="1" applyAlignment="1" applyProtection="1">
      <alignment horizontal="left" vertical="top" wrapText="1"/>
      <protection locked="0"/>
    </xf>
    <xf numFmtId="9" fontId="3" fillId="2" borderId="2" xfId="0" applyNumberFormat="1" applyFont="1" applyFill="1" applyBorder="1" applyAlignment="1" applyProtection="1">
      <alignment horizontal="center" vertical="center" wrapText="1"/>
    </xf>
    <xf numFmtId="0" fontId="3" fillId="2" borderId="2" xfId="0" applyFont="1" applyFill="1" applyBorder="1" applyAlignment="1">
      <alignment vertical="top" wrapText="1"/>
    </xf>
    <xf numFmtId="164" fontId="3" fillId="2" borderId="2" xfId="0" applyNumberFormat="1" applyFont="1" applyFill="1" applyBorder="1" applyAlignment="1" applyProtection="1">
      <alignment horizontal="center" vertical="center" wrapText="1"/>
    </xf>
    <xf numFmtId="0" fontId="50" fillId="48" borderId="2" xfId="0" applyFont="1" applyFill="1" applyBorder="1" applyAlignment="1" applyProtection="1">
      <alignment horizontal="left" vertical="center" wrapText="1"/>
    </xf>
    <xf numFmtId="0" fontId="91" fillId="48" borderId="2" xfId="0" applyFont="1" applyFill="1" applyBorder="1" applyAlignment="1" applyProtection="1">
      <alignment horizontal="left" vertical="center" wrapText="1"/>
    </xf>
    <xf numFmtId="0" fontId="41" fillId="2" borderId="2" xfId="84" applyFont="1" applyFill="1" applyBorder="1" applyAlignment="1" applyProtection="1">
      <alignment horizontal="center" vertical="center" wrapText="1"/>
      <protection locked="0"/>
    </xf>
    <xf numFmtId="0" fontId="41" fillId="2" borderId="2" xfId="84" applyFont="1" applyFill="1" applyBorder="1" applyAlignment="1" applyProtection="1">
      <alignment horizontal="justify" vertical="top" wrapText="1"/>
    </xf>
    <xf numFmtId="49" fontId="41" fillId="2" borderId="2" xfId="80" applyNumberFormat="1" applyFont="1" applyFill="1" applyBorder="1" applyAlignment="1" applyProtection="1">
      <alignment horizontal="left" vertical="center" wrapText="1"/>
    </xf>
    <xf numFmtId="0" fontId="41" fillId="2" borderId="2" xfId="84" applyFont="1" applyFill="1" applyBorder="1" applyAlignment="1" applyProtection="1">
      <alignment horizontal="justify" vertical="top" wrapText="1"/>
      <protection locked="0"/>
    </xf>
    <xf numFmtId="49" fontId="41" fillId="2" borderId="2" xfId="80" applyNumberFormat="1" applyFont="1" applyFill="1" applyBorder="1" applyAlignment="1" applyProtection="1">
      <alignment horizontal="left" vertical="center" wrapText="1"/>
      <protection locked="0"/>
    </xf>
    <xf numFmtId="49" fontId="43" fillId="2" borderId="2" xfId="80" applyNumberFormat="1" applyFont="1" applyFill="1" applyBorder="1" applyAlignment="1" applyProtection="1">
      <alignment horizontal="left" vertical="center" wrapText="1"/>
    </xf>
    <xf numFmtId="49" fontId="43" fillId="2" borderId="2" xfId="80" applyNumberFormat="1" applyFont="1" applyFill="1" applyBorder="1" applyAlignment="1" applyProtection="1">
      <alignment horizontal="left" vertical="center" wrapText="1"/>
      <protection locked="0"/>
    </xf>
    <xf numFmtId="49" fontId="50" fillId="0" borderId="2" xfId="101" applyNumberFormat="1" applyFont="1" applyFill="1" applyBorder="1" applyAlignment="1" applyProtection="1">
      <alignment horizontal="center" vertical="top" wrapText="1"/>
      <protection locked="0"/>
    </xf>
    <xf numFmtId="0" fontId="41" fillId="2" borderId="2" xfId="84" applyFont="1" applyFill="1" applyBorder="1" applyAlignment="1" applyProtection="1">
      <alignment horizontal="left" vertical="top" wrapText="1"/>
      <protection locked="0"/>
    </xf>
    <xf numFmtId="0" fontId="41" fillId="2" borderId="2" xfId="84" applyFont="1" applyFill="1" applyBorder="1" applyAlignment="1" applyProtection="1">
      <alignment horizontal="left" vertical="center" wrapText="1"/>
    </xf>
    <xf numFmtId="0" fontId="41" fillId="2" borderId="2" xfId="80" applyFont="1" applyFill="1" applyBorder="1" applyAlignment="1" applyProtection="1">
      <alignment horizontal="left" vertical="center" wrapText="1"/>
    </xf>
    <xf numFmtId="49" fontId="41" fillId="2" borderId="2" xfId="80" applyNumberFormat="1" applyFont="1" applyFill="1" applyBorder="1" applyAlignment="1" applyProtection="1">
      <alignment horizontal="left" vertical="top" wrapText="1"/>
      <protection locked="0"/>
    </xf>
    <xf numFmtId="49" fontId="41" fillId="2" borderId="2" xfId="101" applyNumberFormat="1" applyFont="1" applyFill="1" applyBorder="1" applyAlignment="1" applyProtection="1">
      <alignment horizontal="left" vertical="center" wrapText="1"/>
      <protection locked="0"/>
    </xf>
    <xf numFmtId="0" fontId="41" fillId="2" borderId="2" xfId="84" applyFont="1" applyFill="1" applyBorder="1" applyAlignment="1" applyProtection="1">
      <alignment horizontal="left" vertical="top" wrapText="1"/>
    </xf>
    <xf numFmtId="49" fontId="41" fillId="2" borderId="6" xfId="80" applyNumberFormat="1" applyFont="1" applyFill="1" applyBorder="1" applyAlignment="1" applyProtection="1">
      <alignment horizontal="center" vertical="top" wrapText="1"/>
      <protection locked="0"/>
    </xf>
    <xf numFmtId="49" fontId="41" fillId="2" borderId="2" xfId="80" applyNumberFormat="1" applyFont="1" applyFill="1" applyBorder="1" applyAlignment="1" applyProtection="1">
      <alignment horizontal="center" vertical="top" wrapText="1"/>
      <protection locked="0"/>
    </xf>
    <xf numFmtId="0" fontId="41" fillId="2" borderId="2" xfId="0" applyFont="1" applyFill="1" applyBorder="1" applyAlignment="1">
      <alignment horizontal="left" vertical="center" wrapText="1"/>
    </xf>
    <xf numFmtId="0" fontId="41" fillId="2" borderId="2" xfId="0" applyFont="1" applyFill="1" applyBorder="1" applyAlignment="1" applyProtection="1">
      <alignment horizontal="left" vertical="center" wrapText="1"/>
    </xf>
    <xf numFmtId="0" fontId="41" fillId="2" borderId="34" xfId="0" applyFont="1" applyFill="1" applyBorder="1" applyAlignment="1" applyProtection="1">
      <alignment horizontal="left" vertical="center" wrapText="1"/>
    </xf>
    <xf numFmtId="0" fontId="41" fillId="2" borderId="6" xfId="0" applyFont="1" applyFill="1" applyBorder="1" applyAlignment="1">
      <alignment horizontal="center" vertical="center" wrapText="1"/>
    </xf>
    <xf numFmtId="0" fontId="41" fillId="2" borderId="2" xfId="0" applyFont="1" applyFill="1" applyBorder="1" applyAlignment="1">
      <alignment vertical="center" wrapText="1"/>
    </xf>
    <xf numFmtId="0" fontId="41" fillId="2" borderId="2" xfId="0" applyFont="1" applyFill="1" applyBorder="1" applyAlignment="1">
      <alignment vertical="top" wrapText="1"/>
    </xf>
    <xf numFmtId="0" fontId="41" fillId="2" borderId="2" xfId="0" applyFont="1" applyFill="1" applyBorder="1" applyAlignment="1">
      <alignment horizontal="left" vertical="top" wrapText="1"/>
    </xf>
    <xf numFmtId="0" fontId="41" fillId="46" borderId="2" xfId="0" applyFont="1" applyFill="1" applyBorder="1" applyAlignment="1">
      <alignment vertical="center" wrapText="1"/>
    </xf>
    <xf numFmtId="0" fontId="41" fillId="46" borderId="6"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3" fillId="43" borderId="2" xfId="0" applyFont="1" applyFill="1" applyBorder="1" applyAlignment="1" applyProtection="1">
      <alignment horizontal="center" vertical="center" wrapText="1"/>
      <protection locked="0"/>
    </xf>
    <xf numFmtId="0" fontId="3" fillId="2" borderId="2" xfId="84"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top" wrapText="1"/>
    </xf>
    <xf numFmtId="14" fontId="3" fillId="43" borderId="2" xfId="52" applyNumberFormat="1" applyFont="1" applyFill="1" applyBorder="1" applyAlignment="1" applyProtection="1">
      <alignment horizontal="center" vertical="center" wrapText="1"/>
    </xf>
    <xf numFmtId="0" fontId="3" fillId="43" borderId="2" xfId="80" applyFont="1" applyFill="1" applyBorder="1" applyAlignment="1" applyProtection="1">
      <alignment horizontal="center" vertical="center" wrapText="1"/>
      <protection locked="0"/>
    </xf>
    <xf numFmtId="0" fontId="3" fillId="43" borderId="2" xfId="52" applyNumberFormat="1" applyFont="1" applyFill="1" applyBorder="1" applyAlignment="1" applyProtection="1">
      <alignment horizontal="center" vertical="center" wrapText="1"/>
      <protection locked="0"/>
    </xf>
    <xf numFmtId="0" fontId="3" fillId="43" borderId="2" xfId="52" applyFont="1" applyFill="1" applyBorder="1" applyAlignment="1" applyProtection="1">
      <alignment vertical="center" wrapText="1"/>
      <protection locked="0"/>
    </xf>
    <xf numFmtId="14" fontId="3" fillId="43" borderId="2" xfId="52" applyNumberFormat="1" applyFont="1" applyFill="1" applyBorder="1" applyAlignment="1" applyProtection="1">
      <alignment vertical="center" wrapText="1"/>
      <protection locked="0"/>
    </xf>
    <xf numFmtId="14" fontId="3" fillId="43" borderId="2" xfId="52" applyNumberFormat="1" applyFont="1" applyFill="1" applyBorder="1" applyAlignment="1" applyProtection="1">
      <alignment horizontal="justify" vertical="center" wrapText="1"/>
      <protection locked="0"/>
    </xf>
    <xf numFmtId="0" fontId="3" fillId="43" borderId="2" xfId="52" applyFont="1" applyFill="1" applyBorder="1" applyAlignment="1" applyProtection="1">
      <alignment horizontal="justify" vertical="center" wrapText="1"/>
      <protection locked="0"/>
    </xf>
    <xf numFmtId="14" fontId="3" fillId="43" borderId="2" xfId="52" applyNumberFormat="1" applyFont="1" applyFill="1" applyBorder="1" applyAlignment="1" applyProtection="1">
      <alignment horizontal="justify" vertical="top" wrapText="1"/>
      <protection locked="0"/>
    </xf>
    <xf numFmtId="0" fontId="3" fillId="2" borderId="2" xfId="82" applyFont="1" applyFill="1" applyBorder="1" applyAlignment="1" applyProtection="1">
      <alignment horizontal="center" vertical="center" wrapText="1"/>
    </xf>
    <xf numFmtId="166" fontId="3" fillId="43" borderId="2" xfId="52" applyNumberFormat="1" applyFont="1" applyFill="1" applyBorder="1" applyAlignment="1" applyProtection="1">
      <alignment horizontal="center" vertical="center" wrapText="1"/>
      <protection locked="0"/>
    </xf>
    <xf numFmtId="9" fontId="2" fillId="44" borderId="4" xfId="0" applyNumberFormat="1" applyFont="1" applyFill="1" applyBorder="1" applyAlignment="1">
      <alignment horizontal="center" vertical="center" wrapText="1"/>
    </xf>
    <xf numFmtId="0" fontId="3" fillId="44" borderId="4" xfId="0" applyFont="1" applyFill="1" applyBorder="1" applyAlignment="1">
      <alignment horizontal="justify" vertical="center" wrapText="1"/>
    </xf>
    <xf numFmtId="49" fontId="3" fillId="44" borderId="4" xfId="0" applyNumberFormat="1" applyFont="1" applyFill="1" applyBorder="1" applyAlignment="1">
      <alignment horizontal="justify" vertical="center" wrapText="1"/>
    </xf>
    <xf numFmtId="0" fontId="3" fillId="44" borderId="4" xfId="0" applyFont="1" applyFill="1" applyBorder="1" applyAlignment="1">
      <alignment horizontal="justify" vertical="top" wrapText="1"/>
    </xf>
    <xf numFmtId="164" fontId="3" fillId="44" borderId="4" xfId="0" applyNumberFormat="1" applyFont="1" applyFill="1" applyBorder="1" applyAlignment="1">
      <alignment horizontal="justify" vertical="center" wrapText="1"/>
    </xf>
    <xf numFmtId="0" fontId="3" fillId="44" borderId="4" xfId="0" applyFont="1" applyFill="1" applyBorder="1" applyAlignment="1">
      <alignment horizontal="center" vertical="top" wrapText="1"/>
    </xf>
    <xf numFmtId="164" fontId="3" fillId="44" borderId="4" xfId="0" applyNumberFormat="1" applyFont="1" applyFill="1" applyBorder="1" applyAlignment="1">
      <alignment horizontal="center" vertical="top" wrapText="1"/>
    </xf>
    <xf numFmtId="164" fontId="3" fillId="44" borderId="4" xfId="0" applyNumberFormat="1" applyFont="1" applyFill="1" applyBorder="1" applyAlignment="1">
      <alignment vertical="center"/>
    </xf>
    <xf numFmtId="164" fontId="3" fillId="2" borderId="4" xfId="52" applyNumberFormat="1" applyFont="1" applyFill="1" applyBorder="1" applyAlignment="1" applyProtection="1">
      <alignment horizontal="center" vertical="center" wrapText="1"/>
    </xf>
    <xf numFmtId="0" fontId="3" fillId="2" borderId="2" xfId="52" applyFont="1" applyFill="1" applyBorder="1" applyAlignment="1" applyProtection="1">
      <alignment horizontal="center" vertical="center" wrapText="1"/>
    </xf>
    <xf numFmtId="9" fontId="3" fillId="2" borderId="2" xfId="52" applyNumberFormat="1" applyFont="1" applyFill="1" applyBorder="1" applyAlignment="1" applyProtection="1">
      <alignment horizontal="center" vertical="center" wrapText="1"/>
    </xf>
    <xf numFmtId="49" fontId="3" fillId="2" borderId="4" xfId="52" applyNumberFormat="1" applyFont="1" applyFill="1" applyBorder="1" applyAlignment="1" applyProtection="1">
      <alignment horizontal="center" vertical="top" wrapText="1"/>
    </xf>
    <xf numFmtId="9" fontId="3" fillId="2" borderId="4" xfId="0" applyNumberFormat="1" applyFont="1" applyFill="1" applyBorder="1" applyAlignment="1">
      <alignment horizontal="center" vertical="center"/>
    </xf>
    <xf numFmtId="164" fontId="43" fillId="2" borderId="2" xfId="0" applyNumberFormat="1" applyFont="1" applyFill="1" applyBorder="1" applyAlignment="1" applyProtection="1">
      <alignment horizontal="center" vertical="center" wrapText="1"/>
    </xf>
    <xf numFmtId="0" fontId="43" fillId="2" borderId="4" xfId="84" applyFont="1" applyFill="1" applyBorder="1" applyAlignment="1" applyProtection="1">
      <alignment horizontal="center" vertical="center" wrapText="1"/>
      <protection locked="0"/>
    </xf>
    <xf numFmtId="0" fontId="43" fillId="2" borderId="4" xfId="84" applyNumberFormat="1" applyFont="1" applyFill="1" applyBorder="1" applyAlignment="1" applyProtection="1">
      <alignment horizontal="center" vertical="center" wrapText="1"/>
      <protection locked="0"/>
    </xf>
    <xf numFmtId="49" fontId="50" fillId="2" borderId="2" xfId="101" applyNumberFormat="1" applyFont="1" applyFill="1" applyBorder="1" applyAlignment="1" applyProtection="1">
      <alignment horizontal="center" vertical="top" wrapText="1"/>
      <protection locked="0"/>
    </xf>
    <xf numFmtId="164" fontId="43" fillId="2" borderId="4" xfId="84" applyNumberFormat="1" applyFont="1" applyFill="1" applyBorder="1" applyAlignment="1" applyProtection="1">
      <alignment horizontal="center" vertical="center" wrapText="1"/>
      <protection locked="0"/>
    </xf>
    <xf numFmtId="0" fontId="43" fillId="2" borderId="4" xfId="0" applyFont="1" applyFill="1" applyBorder="1" applyAlignment="1">
      <alignment horizontal="justify" vertical="center" wrapText="1"/>
    </xf>
    <xf numFmtId="0" fontId="43" fillId="2" borderId="4" xfId="0" applyFont="1" applyFill="1" applyBorder="1" applyAlignment="1">
      <alignment horizontal="left" vertical="center" wrapText="1"/>
    </xf>
    <xf numFmtId="0" fontId="43" fillId="2" borderId="4" xfId="0" applyNumberFormat="1" applyFont="1" applyFill="1" applyBorder="1" applyAlignment="1">
      <alignment horizontal="center" vertical="center" wrapText="1"/>
    </xf>
    <xf numFmtId="0" fontId="50" fillId="2" borderId="2" xfId="0" applyFont="1" applyFill="1" applyBorder="1" applyAlignment="1">
      <alignment horizontal="left" vertical="center" wrapText="1"/>
    </xf>
    <xf numFmtId="0" fontId="43" fillId="2" borderId="4" xfId="0" applyFont="1" applyFill="1" applyBorder="1" applyAlignment="1">
      <alignment vertical="top" wrapText="1"/>
    </xf>
    <xf numFmtId="14" fontId="43" fillId="2" borderId="4" xfId="0" applyNumberFormat="1" applyFont="1" applyFill="1" applyBorder="1" applyAlignment="1">
      <alignment vertical="center"/>
    </xf>
    <xf numFmtId="0" fontId="43" fillId="2" borderId="4" xfId="0" applyNumberFormat="1" applyFont="1" applyFill="1" applyBorder="1" applyAlignment="1">
      <alignment horizontal="center" vertical="center"/>
    </xf>
    <xf numFmtId="0" fontId="50" fillId="2" borderId="2" xfId="0" applyFont="1" applyFill="1" applyBorder="1" applyAlignment="1">
      <alignment vertical="center" wrapText="1"/>
    </xf>
    <xf numFmtId="0" fontId="43" fillId="2" borderId="4" xfId="0" applyFont="1" applyFill="1" applyBorder="1" applyAlignment="1">
      <alignment vertical="center" wrapText="1"/>
    </xf>
    <xf numFmtId="14" fontId="43" fillId="2" borderId="4" xfId="0" applyNumberFormat="1" applyFont="1" applyFill="1" applyBorder="1" applyAlignment="1">
      <alignment horizontal="left" vertical="center" wrapText="1"/>
    </xf>
    <xf numFmtId="0" fontId="3" fillId="46" borderId="1" xfId="0" applyFont="1" applyFill="1" applyBorder="1" applyAlignment="1">
      <alignment horizontal="center" vertical="center" wrapText="1"/>
    </xf>
    <xf numFmtId="9" fontId="3" fillId="46" borderId="1" xfId="0" applyNumberFormat="1" applyFont="1" applyFill="1" applyBorder="1" applyAlignment="1">
      <alignment horizontal="center" vertical="center" wrapText="1"/>
    </xf>
    <xf numFmtId="49" fontId="3" fillId="2" borderId="4" xfId="84" applyNumberFormat="1" applyFont="1" applyFill="1" applyBorder="1" applyAlignment="1">
      <alignment horizontal="center" vertical="center" wrapText="1"/>
    </xf>
    <xf numFmtId="1" fontId="3" fillId="2" borderId="4" xfId="84" applyNumberFormat="1" applyFont="1" applyFill="1" applyBorder="1" applyAlignment="1">
      <alignment horizontal="center" vertical="center"/>
    </xf>
    <xf numFmtId="0" fontId="80" fillId="36" borderId="75" xfId="0" applyFont="1" applyFill="1" applyBorder="1" applyAlignment="1">
      <alignment horizontal="center" vertical="center" wrapText="1"/>
    </xf>
    <xf numFmtId="0" fontId="83" fillId="2" borderId="0" xfId="0" applyFont="1" applyFill="1" applyBorder="1" applyAlignment="1">
      <alignment horizont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justify" vertical="center" wrapText="1"/>
    </xf>
    <xf numFmtId="0" fontId="3" fillId="2" borderId="4" xfId="0" applyFont="1" applyFill="1" applyBorder="1" applyAlignment="1">
      <alignment horizontal="center" vertical="center" wrapText="1"/>
    </xf>
    <xf numFmtId="0" fontId="3" fillId="2" borderId="4" xfId="0" applyFont="1" applyFill="1" applyBorder="1" applyAlignment="1">
      <alignment horizontal="left" vertical="top" wrapText="1"/>
    </xf>
    <xf numFmtId="0" fontId="3" fillId="2" borderId="4" xfId="0" applyFont="1" applyFill="1" applyBorder="1" applyAlignment="1">
      <alignment horizontal="left" vertical="center" wrapText="1"/>
    </xf>
    <xf numFmtId="0" fontId="3" fillId="2" borderId="4" xfId="0" applyFont="1" applyFill="1" applyBorder="1" applyAlignment="1">
      <alignment horizontal="center" vertical="center"/>
    </xf>
    <xf numFmtId="0" fontId="41" fillId="2" borderId="4" xfId="0" applyFont="1" applyFill="1" applyBorder="1" applyAlignment="1">
      <alignment horizontal="justify" vertical="top" wrapText="1"/>
    </xf>
    <xf numFmtId="0" fontId="41" fillId="2" borderId="4" xfId="0" applyFont="1" applyFill="1" applyBorder="1" applyAlignment="1">
      <alignment horizontal="center" vertical="center"/>
    </xf>
    <xf numFmtId="0" fontId="41" fillId="2" borderId="4" xfId="0" applyFont="1" applyFill="1" applyBorder="1" applyAlignment="1">
      <alignment horizontal="center" vertical="center" wrapText="1"/>
    </xf>
    <xf numFmtId="0" fontId="41" fillId="2" borderId="4" xfId="0" applyFont="1" applyFill="1" applyBorder="1" applyAlignment="1">
      <alignment horizontal="center" vertical="top" wrapText="1"/>
    </xf>
    <xf numFmtId="0" fontId="41" fillId="2" borderId="4" xfId="0" applyFont="1" applyFill="1" applyBorder="1" applyAlignment="1">
      <alignment horizontal="justify" vertical="center" wrapText="1"/>
    </xf>
    <xf numFmtId="0" fontId="3" fillId="44" borderId="4"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3" fillId="44" borderId="4" xfId="0" applyFont="1" applyFill="1" applyBorder="1" applyAlignment="1" applyProtection="1">
      <alignment horizontal="center" vertical="center" wrapText="1"/>
    </xf>
    <xf numFmtId="0" fontId="43" fillId="0" borderId="4" xfId="0" applyFont="1" applyFill="1" applyBorder="1" applyAlignment="1">
      <alignment horizontal="center" vertical="center" wrapText="1"/>
    </xf>
    <xf numFmtId="0" fontId="41" fillId="2" borderId="4" xfId="0" applyFont="1" applyFill="1" applyBorder="1" applyAlignment="1">
      <alignment horizontal="left" vertical="top" wrapText="1"/>
    </xf>
    <xf numFmtId="0" fontId="3" fillId="43" borderId="4" xfId="52" applyFont="1" applyFill="1" applyBorder="1" applyAlignment="1" applyProtection="1">
      <alignment horizontal="center" vertical="top" wrapText="1"/>
      <protection locked="0"/>
    </xf>
    <xf numFmtId="0" fontId="3" fillId="43" borderId="4" xfId="52" applyFont="1" applyFill="1" applyBorder="1" applyAlignment="1" applyProtection="1">
      <alignment horizontal="justify" vertical="top" wrapText="1"/>
      <protection locked="0"/>
    </xf>
    <xf numFmtId="0" fontId="3" fillId="43" borderId="4" xfId="52" applyFont="1" applyFill="1" applyBorder="1" applyAlignment="1" applyProtection="1">
      <alignment horizontal="justify" vertical="center" wrapText="1"/>
      <protection locked="0"/>
    </xf>
    <xf numFmtId="0" fontId="3" fillId="43" borderId="4" xfId="52"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xf>
    <xf numFmtId="0" fontId="3" fillId="43" borderId="4" xfId="0" applyFont="1" applyFill="1" applyBorder="1" applyAlignment="1" applyProtection="1">
      <alignment horizontal="center" vertical="center" wrapText="1"/>
    </xf>
    <xf numFmtId="0" fontId="3" fillId="2" borderId="4" xfId="0" applyFont="1" applyFill="1" applyBorder="1" applyAlignment="1" applyProtection="1">
      <alignment horizontal="left" vertical="top" wrapText="1"/>
    </xf>
    <xf numFmtId="0" fontId="3" fillId="2" borderId="4" xfId="0" applyFont="1" applyFill="1" applyBorder="1" applyAlignment="1" applyProtection="1">
      <alignment horizontal="center" vertical="center"/>
    </xf>
    <xf numFmtId="0" fontId="3" fillId="43" borderId="4" xfId="0" applyFont="1" applyFill="1" applyBorder="1" applyAlignment="1" applyProtection="1">
      <alignment horizontal="center" vertical="top" wrapText="1"/>
    </xf>
    <xf numFmtId="0" fontId="3" fillId="43" borderId="4" xfId="52" applyFont="1" applyFill="1" applyBorder="1" applyAlignment="1" applyProtection="1">
      <alignment horizontal="justify" vertical="top" wrapText="1"/>
    </xf>
    <xf numFmtId="0" fontId="3" fillId="2" borderId="4"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top" wrapText="1"/>
    </xf>
    <xf numFmtId="0" fontId="3" fillId="43" borderId="5" xfId="52" applyFont="1" applyFill="1" applyBorder="1" applyAlignment="1" applyProtection="1">
      <alignment horizontal="center" vertical="center" wrapText="1"/>
    </xf>
    <xf numFmtId="0" fontId="3" fillId="2" borderId="4" xfId="0" applyFont="1" applyFill="1" applyBorder="1" applyAlignment="1" applyProtection="1">
      <alignment horizontal="justify" vertical="center" wrapText="1"/>
    </xf>
    <xf numFmtId="0" fontId="3" fillId="2" borderId="4" xfId="0" applyFont="1" applyFill="1" applyBorder="1" applyAlignment="1" applyProtection="1">
      <alignment horizontal="justify" vertical="top" wrapText="1"/>
    </xf>
    <xf numFmtId="0" fontId="3" fillId="2" borderId="4" xfId="0" applyNumberFormat="1" applyFont="1" applyFill="1" applyBorder="1" applyAlignment="1" applyProtection="1">
      <alignment horizontal="center" vertical="center" wrapText="1"/>
    </xf>
    <xf numFmtId="0" fontId="3" fillId="43" borderId="4" xfId="52" applyFont="1" applyFill="1" applyBorder="1" applyAlignment="1" applyProtection="1">
      <alignment horizontal="center" vertical="center" wrapText="1"/>
    </xf>
    <xf numFmtId="0" fontId="3" fillId="2" borderId="4" xfId="0" applyFont="1" applyFill="1" applyBorder="1" applyAlignment="1">
      <alignment horizontal="justify" vertical="top" wrapText="1"/>
    </xf>
    <xf numFmtId="0" fontId="3" fillId="43" borderId="4" xfId="52" applyFont="1" applyFill="1" applyBorder="1" applyAlignment="1" applyProtection="1">
      <alignment horizontal="center" vertical="top" wrapText="1"/>
    </xf>
    <xf numFmtId="0" fontId="3" fillId="43" borderId="4" xfId="0" applyFont="1" applyFill="1" applyBorder="1" applyAlignment="1">
      <alignment horizontal="center" vertical="top" wrapText="1"/>
    </xf>
    <xf numFmtId="0" fontId="3" fillId="43" borderId="4" xfId="0" applyFont="1" applyFill="1" applyBorder="1" applyAlignment="1" applyProtection="1">
      <alignment horizontal="center" vertical="center"/>
    </xf>
    <xf numFmtId="0" fontId="41" fillId="2" borderId="4" xfId="84" applyFont="1" applyFill="1" applyBorder="1" applyAlignment="1" applyProtection="1">
      <alignment horizontal="center" vertical="center" wrapText="1"/>
    </xf>
    <xf numFmtId="0" fontId="3" fillId="43" borderId="4" xfId="0" applyFont="1" applyFill="1" applyBorder="1" applyAlignment="1">
      <alignment horizontal="justify" vertical="top" wrapText="1"/>
    </xf>
    <xf numFmtId="0" fontId="3" fillId="43" borderId="4" xfId="52" applyFont="1" applyFill="1" applyBorder="1" applyAlignment="1" applyProtection="1">
      <alignment horizontal="left" vertical="top" wrapText="1"/>
      <protection locked="0"/>
    </xf>
    <xf numFmtId="0" fontId="3" fillId="43" borderId="4" xfId="52" applyFont="1" applyFill="1" applyBorder="1" applyAlignment="1" applyProtection="1">
      <alignment horizontal="left" vertical="center" wrapText="1"/>
      <protection locked="0"/>
    </xf>
    <xf numFmtId="0" fontId="3" fillId="44" borderId="4" xfId="0" applyFont="1" applyFill="1" applyBorder="1" applyAlignment="1" applyProtection="1">
      <alignment horizontal="center" vertical="center"/>
    </xf>
    <xf numFmtId="0" fontId="41" fillId="2" borderId="4" xfId="84" applyFont="1" applyFill="1" applyBorder="1" applyAlignment="1" applyProtection="1">
      <alignment horizontal="left" vertical="top" wrapText="1"/>
    </xf>
    <xf numFmtId="0" fontId="41" fillId="2" borderId="4" xfId="0" applyFont="1" applyFill="1" applyBorder="1" applyAlignment="1" applyProtection="1">
      <alignment horizontal="center" vertical="center" wrapText="1"/>
    </xf>
    <xf numFmtId="0" fontId="41" fillId="2" borderId="4" xfId="0" applyFont="1" applyFill="1" applyBorder="1" applyAlignment="1" applyProtection="1">
      <alignment horizontal="center" vertical="center"/>
    </xf>
    <xf numFmtId="0" fontId="41" fillId="2" borderId="4" xfId="84" applyFont="1" applyFill="1" applyBorder="1" applyAlignment="1" applyProtection="1">
      <alignment horizontal="center" vertical="center"/>
    </xf>
    <xf numFmtId="0" fontId="49" fillId="43" borderId="4" xfId="52" applyFont="1" applyFill="1" applyBorder="1" applyAlignment="1" applyProtection="1">
      <alignment horizontal="left" vertical="top" wrapText="1"/>
      <protection locked="0"/>
    </xf>
    <xf numFmtId="0" fontId="41" fillId="2" borderId="4" xfId="0" applyFont="1" applyFill="1" applyBorder="1" applyAlignment="1">
      <alignment horizontal="center" vertical="top"/>
    </xf>
    <xf numFmtId="0" fontId="3" fillId="43" borderId="1" xfId="52" applyFont="1" applyFill="1" applyBorder="1" applyAlignment="1" applyProtection="1">
      <alignment horizontal="left" vertical="center" wrapText="1"/>
      <protection locked="0"/>
    </xf>
    <xf numFmtId="0" fontId="41" fillId="2" borderId="4" xfId="84" applyFont="1" applyFill="1" applyBorder="1" applyAlignment="1" applyProtection="1">
      <alignment horizontal="center" vertical="top" wrapText="1"/>
    </xf>
    <xf numFmtId="0" fontId="3" fillId="2" borderId="4" xfId="84" applyFont="1" applyFill="1" applyBorder="1" applyAlignment="1" applyProtection="1">
      <alignment horizontal="center" vertical="center" wrapText="1"/>
    </xf>
    <xf numFmtId="0" fontId="3" fillId="43" borderId="4" xfId="0" applyFont="1" applyFill="1" applyBorder="1" applyAlignment="1" applyProtection="1">
      <alignment horizontal="left" vertical="top" wrapText="1"/>
    </xf>
    <xf numFmtId="0" fontId="3" fillId="2" borderId="4" xfId="0" applyFont="1" applyFill="1" applyBorder="1" applyAlignment="1" applyProtection="1">
      <alignment vertical="top" wrapText="1"/>
    </xf>
    <xf numFmtId="0" fontId="41" fillId="2" borderId="4" xfId="84" applyFont="1" applyFill="1" applyBorder="1" applyAlignment="1" applyProtection="1">
      <alignment horizontal="center" vertical="center" wrapText="1"/>
      <protection locked="0"/>
    </xf>
    <xf numFmtId="0" fontId="2" fillId="43" borderId="4" xfId="52" applyFont="1" applyFill="1" applyBorder="1" applyAlignment="1" applyProtection="1">
      <alignment horizontal="left" vertical="top" wrapText="1"/>
      <protection locked="0"/>
    </xf>
    <xf numFmtId="0" fontId="3" fillId="2" borderId="4" xfId="84" applyFont="1" applyFill="1" applyBorder="1" applyAlignment="1" applyProtection="1">
      <alignment horizontal="justify" vertical="top" wrapText="1"/>
    </xf>
    <xf numFmtId="0" fontId="3" fillId="2" borderId="4" xfId="84" applyFont="1" applyFill="1" applyBorder="1" applyAlignment="1" applyProtection="1">
      <alignment horizontal="center" vertical="center" wrapText="1"/>
      <protection locked="0"/>
    </xf>
    <xf numFmtId="0" fontId="3" fillId="2" borderId="4" xfId="78"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xf>
    <xf numFmtId="0" fontId="3" fillId="2" borderId="4" xfId="0" applyNumberFormat="1" applyFont="1" applyFill="1" applyBorder="1" applyAlignment="1" applyProtection="1">
      <alignment horizontal="justify" vertical="top" wrapText="1"/>
    </xf>
    <xf numFmtId="0" fontId="3" fillId="44" borderId="4" xfId="0" applyFont="1" applyFill="1" applyBorder="1" applyAlignment="1">
      <alignment horizontal="center" vertical="center"/>
    </xf>
    <xf numFmtId="0" fontId="3" fillId="43" borderId="2" xfId="52" applyFont="1" applyFill="1" applyBorder="1" applyAlignment="1" applyProtection="1">
      <alignment horizontal="justify" vertical="top" wrapText="1"/>
      <protection locked="0"/>
    </xf>
    <xf numFmtId="0" fontId="3" fillId="43" borderId="4" xfId="52" applyFont="1" applyFill="1" applyBorder="1" applyAlignment="1" applyProtection="1">
      <alignment vertical="top" wrapText="1"/>
      <protection locked="0"/>
    </xf>
    <xf numFmtId="0" fontId="3" fillId="43" borderId="85" xfId="52" applyFont="1" applyFill="1" applyBorder="1" applyAlignment="1" applyProtection="1">
      <alignment horizontal="justify" vertical="center" wrapText="1"/>
      <protection locked="0"/>
    </xf>
    <xf numFmtId="0" fontId="3" fillId="2" borderId="4" xfId="52" applyFont="1" applyFill="1" applyBorder="1" applyAlignment="1" applyProtection="1">
      <alignment vertical="center" wrapText="1"/>
      <protection locked="0"/>
    </xf>
    <xf numFmtId="0" fontId="3" fillId="2" borderId="4" xfId="74" applyFont="1" applyFill="1" applyBorder="1" applyAlignment="1" applyProtection="1">
      <alignment horizontal="center" vertical="center" wrapText="1"/>
    </xf>
    <xf numFmtId="0" fontId="3" fillId="2" borderId="4" xfId="54" applyFont="1" applyFill="1" applyBorder="1" applyAlignment="1" applyProtection="1">
      <alignment horizontal="center" vertical="center" wrapText="1"/>
    </xf>
    <xf numFmtId="0" fontId="3" fillId="2" borderId="4" xfId="52" applyFont="1" applyFill="1" applyBorder="1" applyAlignment="1" applyProtection="1">
      <alignment horizontal="center" vertical="center" wrapText="1"/>
    </xf>
    <xf numFmtId="0" fontId="3" fillId="2" borderId="4" xfId="52" applyFont="1" applyFill="1" applyBorder="1" applyAlignment="1" applyProtection="1">
      <alignment horizontal="center" vertical="center"/>
    </xf>
    <xf numFmtId="0" fontId="3" fillId="2" borderId="4" xfId="77" applyFont="1" applyFill="1" applyBorder="1" applyAlignment="1" applyProtection="1">
      <alignment horizontal="center" vertical="center" wrapText="1"/>
    </xf>
    <xf numFmtId="0" fontId="3" fillId="43" borderId="4" xfId="52" applyFont="1" applyFill="1" applyBorder="1" applyAlignment="1" applyProtection="1">
      <alignment vertical="center" wrapText="1"/>
      <protection locked="0"/>
    </xf>
    <xf numFmtId="0" fontId="3" fillId="43" borderId="87" xfId="52" applyFont="1" applyFill="1" applyBorder="1" applyAlignment="1" applyProtection="1">
      <alignment horizontal="justify" vertical="center" wrapText="1"/>
      <protection locked="0"/>
    </xf>
    <xf numFmtId="0" fontId="3" fillId="43" borderId="5" xfId="0"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3" fillId="2" borderId="4" xfId="74" applyFont="1" applyFill="1" applyBorder="1" applyAlignment="1" applyProtection="1">
      <alignment horizontal="center" vertical="center"/>
    </xf>
    <xf numFmtId="0" fontId="3" fillId="2" borderId="4" xfId="0" applyFont="1" applyFill="1" applyBorder="1" applyAlignment="1">
      <alignment horizontal="justify" vertical="center" wrapText="1"/>
    </xf>
    <xf numFmtId="0" fontId="3" fillId="2" borderId="4" xfId="52" applyFont="1" applyFill="1" applyBorder="1" applyAlignment="1" applyProtection="1">
      <alignment horizontal="center" vertical="top" wrapText="1"/>
    </xf>
    <xf numFmtId="0" fontId="3" fillId="2" borderId="4" xfId="52" applyFont="1" applyFill="1" applyBorder="1" applyAlignment="1" applyProtection="1">
      <alignment horizontal="center" vertical="center" wrapText="1"/>
      <protection locked="0"/>
    </xf>
    <xf numFmtId="0" fontId="3" fillId="44" borderId="4" xfId="0" applyFont="1" applyFill="1" applyBorder="1" applyAlignment="1">
      <alignment horizontal="left" vertical="center" wrapText="1"/>
    </xf>
    <xf numFmtId="49" fontId="3" fillId="2" borderId="4" xfId="0" applyNumberFormat="1" applyFont="1" applyFill="1" applyBorder="1" applyAlignment="1" applyProtection="1">
      <alignment horizontal="center" vertical="center" wrapText="1"/>
    </xf>
    <xf numFmtId="0" fontId="3" fillId="44" borderId="4" xfId="0" applyFont="1" applyFill="1" applyBorder="1" applyAlignment="1" applyProtection="1">
      <alignment vertical="center" wrapText="1"/>
    </xf>
    <xf numFmtId="0" fontId="41" fillId="2" borderId="4" xfId="84" applyFont="1" applyFill="1" applyBorder="1" applyAlignment="1" applyProtection="1">
      <alignment horizontal="justify" vertical="top" wrapText="1"/>
    </xf>
    <xf numFmtId="0" fontId="3" fillId="2" borderId="4" xfId="75" applyFont="1" applyFill="1" applyBorder="1" applyAlignment="1">
      <alignment horizontal="center" vertical="center" wrapText="1"/>
    </xf>
    <xf numFmtId="0" fontId="3" fillId="2" borderId="4" xfId="74" applyFont="1" applyFill="1" applyBorder="1" applyAlignment="1" applyProtection="1">
      <alignment horizontal="center" vertical="top" wrapText="1"/>
    </xf>
    <xf numFmtId="0" fontId="41" fillId="46" borderId="4" xfId="0" applyFont="1" applyFill="1" applyBorder="1" applyAlignment="1">
      <alignment horizontal="center" vertical="top" wrapText="1"/>
    </xf>
    <xf numFmtId="0" fontId="3" fillId="43" borderId="4" xfId="0" applyFont="1" applyFill="1" applyBorder="1" applyAlignment="1" applyProtection="1">
      <alignment horizontal="left" vertical="top" wrapText="1"/>
      <protection locked="0"/>
    </xf>
    <xf numFmtId="0" fontId="3" fillId="43" borderId="4" xfId="0" applyFont="1" applyFill="1" applyBorder="1" applyAlignment="1" applyProtection="1">
      <alignment horizontal="center" vertical="center" wrapText="1"/>
      <protection locked="0"/>
    </xf>
    <xf numFmtId="0" fontId="41" fillId="0" borderId="68" xfId="0" applyFont="1" applyBorder="1" applyAlignment="1">
      <alignment horizontal="center" vertical="center" wrapText="1"/>
    </xf>
    <xf numFmtId="0" fontId="41" fillId="0" borderId="66" xfId="0" applyFont="1" applyBorder="1" applyAlignment="1">
      <alignment horizontal="center" vertical="center" wrapText="1"/>
    </xf>
    <xf numFmtId="0" fontId="3" fillId="2" borderId="1" xfId="0" applyNumberFormat="1" applyFont="1" applyFill="1" applyBorder="1" applyAlignment="1" applyProtection="1">
      <alignment horizontal="center" vertical="center" wrapText="1"/>
    </xf>
    <xf numFmtId="0" fontId="2" fillId="41" borderId="4" xfId="1" applyFont="1" applyFill="1" applyBorder="1" applyAlignment="1" applyProtection="1">
      <alignment horizontal="center" vertical="center" wrapText="1"/>
    </xf>
    <xf numFmtId="0" fontId="3" fillId="2" borderId="1" xfId="0" applyFont="1" applyFill="1" applyBorder="1" applyAlignment="1" applyProtection="1">
      <alignment horizontal="justify" vertical="center" wrapText="1"/>
    </xf>
    <xf numFmtId="0" fontId="44" fillId="2" borderId="4" xfId="0" applyFont="1" applyFill="1" applyBorder="1" applyAlignment="1" applyProtection="1">
      <alignment horizontal="center" vertical="center" wrapText="1"/>
    </xf>
    <xf numFmtId="0" fontId="3" fillId="32" borderId="4" xfId="0" applyFont="1" applyFill="1" applyBorder="1" applyAlignment="1">
      <alignment horizontal="center" vertical="center" wrapText="1"/>
    </xf>
    <xf numFmtId="0" fontId="3" fillId="32" borderId="4" xfId="0" applyFont="1" applyFill="1" applyBorder="1" applyAlignment="1">
      <alignment horizontal="center" vertical="center"/>
    </xf>
    <xf numFmtId="0" fontId="3" fillId="32" borderId="4" xfId="0" applyFont="1" applyFill="1" applyBorder="1" applyAlignment="1">
      <alignment horizontal="justify" vertical="top" wrapText="1"/>
    </xf>
    <xf numFmtId="0" fontId="3" fillId="32" borderId="1" xfId="0" applyFont="1" applyFill="1" applyBorder="1" applyAlignment="1">
      <alignment horizontal="left" vertical="center" wrapText="1"/>
    </xf>
    <xf numFmtId="0" fontId="3" fillId="32" borderId="1" xfId="0" applyFont="1" applyFill="1" applyBorder="1" applyAlignment="1">
      <alignment horizontal="center" vertical="center" wrapText="1"/>
    </xf>
    <xf numFmtId="0" fontId="64" fillId="36" borderId="4" xfId="0" applyFont="1" applyFill="1" applyBorder="1" applyAlignment="1">
      <alignment horizontal="center" vertical="center" wrapText="1"/>
    </xf>
    <xf numFmtId="0" fontId="3" fillId="2" borderId="4" xfId="52" applyFont="1" applyFill="1" applyBorder="1" applyAlignment="1">
      <alignment horizontal="center" vertical="center" wrapText="1"/>
    </xf>
    <xf numFmtId="0" fontId="41" fillId="36" borderId="4"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4" xfId="0" applyFont="1" applyFill="1" applyBorder="1" applyAlignment="1" applyProtection="1">
      <alignment horizontal="justify" vertical="center" wrapText="1"/>
      <protection locked="0"/>
    </xf>
    <xf numFmtId="0" fontId="3" fillId="2" borderId="4" xfId="0" applyFont="1" applyFill="1" applyBorder="1" applyAlignment="1" applyProtection="1">
      <alignment vertical="center" wrapText="1"/>
    </xf>
    <xf numFmtId="0" fontId="3" fillId="2" borderId="6" xfId="82" applyFont="1" applyFill="1" applyBorder="1" applyAlignment="1" applyProtection="1">
      <alignment horizontal="center" vertical="center" wrapText="1"/>
    </xf>
    <xf numFmtId="0" fontId="3" fillId="33" borderId="4" xfId="0" applyFont="1" applyFill="1" applyBorder="1" applyAlignment="1">
      <alignment horizontal="center" vertical="center" wrapText="1"/>
    </xf>
    <xf numFmtId="0" fontId="3" fillId="38" borderId="1" xfId="0" applyFont="1" applyFill="1" applyBorder="1" applyAlignment="1">
      <alignment horizontal="center" vertical="top" wrapText="1"/>
    </xf>
    <xf numFmtId="0" fontId="3" fillId="33" borderId="56" xfId="0" applyFont="1" applyFill="1" applyBorder="1" applyAlignment="1">
      <alignment horizontal="left" vertical="top" wrapText="1"/>
    </xf>
    <xf numFmtId="0" fontId="3" fillId="33" borderId="43" xfId="0" applyFont="1" applyFill="1" applyBorder="1" applyAlignment="1">
      <alignment horizontal="left" vertical="top" wrapText="1"/>
    </xf>
    <xf numFmtId="0" fontId="3" fillId="33" borderId="4" xfId="0" applyFont="1" applyFill="1" applyBorder="1" applyAlignment="1">
      <alignment horizontal="center" vertical="top" wrapText="1"/>
    </xf>
    <xf numFmtId="0" fontId="3" fillId="33" borderId="56" xfId="0" applyFont="1" applyFill="1" applyBorder="1" applyAlignment="1">
      <alignment horizontal="justify" vertical="center" wrapText="1"/>
    </xf>
    <xf numFmtId="0" fontId="3" fillId="33" borderId="4" xfId="0" applyFont="1" applyFill="1" applyBorder="1" applyAlignment="1">
      <alignment horizontal="left" vertical="center" wrapText="1"/>
    </xf>
    <xf numFmtId="0" fontId="3" fillId="33" borderId="4" xfId="0" applyFont="1" applyFill="1" applyBorder="1" applyAlignment="1">
      <alignment horizontal="justify" vertical="center" wrapText="1"/>
    </xf>
    <xf numFmtId="0" fontId="3" fillId="2" borderId="4" xfId="0" applyFont="1" applyFill="1" applyBorder="1" applyAlignment="1">
      <alignment vertical="center" wrapText="1"/>
    </xf>
    <xf numFmtId="0" fontId="3" fillId="2" borderId="1" xfId="0" applyFont="1" applyFill="1" applyBorder="1" applyAlignment="1">
      <alignment vertical="center" wrapText="1"/>
    </xf>
    <xf numFmtId="0" fontId="3" fillId="2" borderId="4" xfId="52" applyFont="1" applyFill="1" applyBorder="1" applyAlignment="1" applyProtection="1">
      <alignment horizontal="left" vertical="center" wrapText="1"/>
      <protection locked="0"/>
    </xf>
    <xf numFmtId="0" fontId="3" fillId="2" borderId="4" xfId="52" applyFont="1" applyFill="1" applyBorder="1" applyAlignment="1">
      <alignment horizontal="left" vertical="center" wrapText="1"/>
    </xf>
    <xf numFmtId="0" fontId="3" fillId="2" borderId="4" xfId="52" applyFont="1" applyFill="1" applyBorder="1" applyAlignment="1">
      <alignment horizontal="center" vertical="center"/>
    </xf>
    <xf numFmtId="0" fontId="3" fillId="2" borderId="1" xfId="0" applyFont="1" applyFill="1" applyBorder="1" applyAlignment="1">
      <alignment horizontal="center" vertical="top" wrapText="1"/>
    </xf>
    <xf numFmtId="0" fontId="3" fillId="2" borderId="2" xfId="0" applyFont="1" applyFill="1" applyBorder="1" applyAlignment="1" applyProtection="1">
      <alignment horizontal="center" vertical="center" wrapText="1"/>
      <protection locked="0"/>
    </xf>
    <xf numFmtId="0" fontId="3" fillId="2" borderId="5" xfId="78" applyFont="1" applyFill="1" applyBorder="1" applyAlignment="1" applyProtection="1">
      <alignment horizontal="center" vertical="center" wrapText="1"/>
    </xf>
    <xf numFmtId="0" fontId="3" fillId="2" borderId="34" xfId="0" applyFont="1" applyFill="1" applyBorder="1" applyAlignment="1" applyProtection="1">
      <alignment horizontal="center" vertical="center" wrapText="1"/>
    </xf>
    <xf numFmtId="0" fontId="41" fillId="2" borderId="1" xfId="0" applyFont="1" applyFill="1" applyBorder="1" applyAlignment="1">
      <alignment horizontal="justify" vertical="center" wrapText="1"/>
    </xf>
    <xf numFmtId="0" fontId="3" fillId="2" borderId="4" xfId="0" applyNumberFormat="1" applyFont="1" applyFill="1" applyBorder="1" applyAlignment="1">
      <alignment horizontal="center" vertical="center"/>
    </xf>
    <xf numFmtId="0" fontId="3" fillId="2" borderId="4"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3" fillId="33" borderId="5" xfId="0" applyFont="1" applyFill="1" applyBorder="1" applyAlignment="1">
      <alignment horizontal="justify" vertical="top" wrapText="1"/>
    </xf>
    <xf numFmtId="0" fontId="3" fillId="2" borderId="2" xfId="0" applyFont="1" applyFill="1" applyBorder="1" applyAlignment="1" applyProtection="1">
      <alignment horizontal="justify" vertical="center" wrapText="1"/>
      <protection locked="0"/>
    </xf>
    <xf numFmtId="0" fontId="3" fillId="2" borderId="2" xfId="2" applyFont="1" applyFill="1" applyBorder="1" applyAlignment="1" applyProtection="1">
      <alignment horizontal="justify" vertical="center" wrapText="1"/>
      <protection locked="0"/>
    </xf>
    <xf numFmtId="0" fontId="3" fillId="2" borderId="4" xfId="74" applyFont="1" applyFill="1" applyBorder="1" applyAlignment="1">
      <alignment horizontal="center" vertical="center" wrapText="1"/>
    </xf>
    <xf numFmtId="0" fontId="3" fillId="2" borderId="4" xfId="0" applyFont="1" applyFill="1" applyBorder="1" applyAlignment="1" applyProtection="1">
      <alignment horizontal="left" vertical="center" wrapText="1"/>
      <protection locked="0"/>
    </xf>
    <xf numFmtId="0" fontId="41" fillId="2" borderId="4" xfId="0" applyFont="1" applyFill="1" applyBorder="1" applyAlignment="1">
      <alignment horizontal="left" vertical="center" wrapText="1"/>
    </xf>
    <xf numFmtId="0" fontId="41" fillId="2" borderId="4" xfId="0" applyFont="1" applyFill="1" applyBorder="1" applyAlignment="1" applyProtection="1">
      <alignment horizontal="justify" vertical="center" wrapText="1"/>
      <protection locked="0"/>
    </xf>
    <xf numFmtId="0" fontId="41" fillId="32" borderId="5" xfId="0" applyFont="1" applyFill="1" applyBorder="1" applyAlignment="1">
      <alignment horizontal="center" vertical="center" wrapText="1"/>
    </xf>
    <xf numFmtId="0" fontId="41" fillId="32" borderId="4" xfId="0" applyFont="1" applyFill="1" applyBorder="1" applyAlignment="1">
      <alignment horizontal="center" vertical="center"/>
    </xf>
    <xf numFmtId="0" fontId="23" fillId="32" borderId="5" xfId="0" applyFont="1" applyFill="1" applyBorder="1" applyAlignment="1">
      <alignment horizontal="left" vertical="top" wrapText="1"/>
    </xf>
    <xf numFmtId="0" fontId="41" fillId="2" borderId="4" xfId="74" applyFont="1" applyFill="1" applyBorder="1" applyAlignment="1">
      <alignment horizontal="center" vertical="center" wrapText="1"/>
    </xf>
    <xf numFmtId="0" fontId="41" fillId="2" borderId="4" xfId="74" applyFont="1" applyFill="1" applyBorder="1" applyAlignment="1" applyProtection="1">
      <alignment vertical="center" wrapText="1"/>
      <protection locked="0"/>
    </xf>
    <xf numFmtId="0" fontId="41" fillId="2" borderId="4" xfId="54" applyFont="1" applyFill="1" applyBorder="1" applyAlignment="1" applyProtection="1">
      <alignment vertical="center" wrapText="1"/>
      <protection locked="0"/>
    </xf>
    <xf numFmtId="0" fontId="41" fillId="2" borderId="4" xfId="54" applyFont="1" applyFill="1" applyBorder="1" applyAlignment="1">
      <alignment horizontal="center" vertical="center" wrapText="1"/>
    </xf>
    <xf numFmtId="0" fontId="41" fillId="2" borderId="4" xfId="74" applyFont="1" applyFill="1" applyBorder="1" applyAlignment="1">
      <alignment horizontal="justify" vertical="center" wrapText="1"/>
    </xf>
    <xf numFmtId="0" fontId="41" fillId="2" borderId="4" xfId="74" applyFont="1" applyFill="1" applyBorder="1" applyAlignment="1">
      <alignment vertical="center" wrapText="1"/>
    </xf>
    <xf numFmtId="0" fontId="41" fillId="2" borderId="4" xfId="54" applyFont="1" applyFill="1" applyBorder="1" applyAlignment="1">
      <alignment vertical="center" wrapText="1"/>
    </xf>
    <xf numFmtId="0" fontId="41" fillId="2" borderId="4" xfId="74" applyFont="1" applyFill="1" applyBorder="1" applyAlignment="1">
      <alignment horizontal="center" vertical="center"/>
    </xf>
    <xf numFmtId="0" fontId="3" fillId="2" borderId="4" xfId="74" applyFont="1" applyFill="1" applyBorder="1" applyAlignment="1" applyProtection="1">
      <alignment vertical="center" wrapText="1"/>
      <protection locked="0"/>
    </xf>
    <xf numFmtId="0" fontId="3" fillId="2" borderId="4" xfId="54" applyFont="1" applyFill="1" applyBorder="1" applyAlignment="1">
      <alignment horizontal="center" vertical="center" wrapText="1"/>
    </xf>
    <xf numFmtId="0" fontId="3" fillId="2" borderId="4" xfId="74" applyFont="1" applyFill="1" applyBorder="1" applyAlignment="1">
      <alignment horizontal="justify" vertical="center" wrapText="1"/>
    </xf>
    <xf numFmtId="0" fontId="3" fillId="33" borderId="4" xfId="77" applyFont="1" applyFill="1" applyBorder="1" applyAlignment="1">
      <alignment vertical="center"/>
    </xf>
    <xf numFmtId="0" fontId="3" fillId="33" borderId="4" xfId="77" applyFont="1" applyFill="1" applyBorder="1" applyAlignment="1">
      <alignment horizontal="center" vertical="center" wrapText="1"/>
    </xf>
    <xf numFmtId="0" fontId="3" fillId="33" borderId="4" xfId="77" applyFont="1" applyFill="1" applyBorder="1" applyAlignment="1">
      <alignment horizontal="left" vertical="center" wrapText="1"/>
    </xf>
    <xf numFmtId="0" fontId="3" fillId="33" borderId="4" xfId="77" applyFont="1" applyFill="1" applyBorder="1" applyAlignment="1">
      <alignment horizontal="justify" vertical="center" wrapText="1"/>
    </xf>
    <xf numFmtId="0" fontId="3" fillId="2" borderId="1" xfId="0" applyFont="1" applyFill="1" applyBorder="1" applyAlignment="1" applyProtection="1">
      <alignment horizontal="left" vertical="top" wrapText="1"/>
    </xf>
    <xf numFmtId="0" fontId="3" fillId="2" borderId="4" xfId="74" applyFont="1" applyFill="1" applyBorder="1" applyAlignment="1">
      <alignment horizontal="center" vertical="center"/>
    </xf>
    <xf numFmtId="0" fontId="3" fillId="2" borderId="32" xfId="49" applyFont="1" applyFill="1" applyBorder="1" applyAlignment="1">
      <alignment horizontal="left" vertical="center"/>
    </xf>
    <xf numFmtId="0" fontId="3" fillId="2" borderId="0" xfId="49" applyFont="1" applyFill="1" applyBorder="1" applyAlignment="1">
      <alignment horizontal="left" vertical="center"/>
    </xf>
    <xf numFmtId="0" fontId="3" fillId="2" borderId="5" xfId="0" applyFont="1" applyFill="1" applyBorder="1" applyAlignment="1" applyProtection="1">
      <alignment horizontal="justify" vertical="center" wrapText="1"/>
      <protection locked="0"/>
    </xf>
    <xf numFmtId="0" fontId="2" fillId="2" borderId="4" xfId="0" applyFont="1" applyFill="1" applyBorder="1" applyAlignment="1" applyProtection="1">
      <alignment horizontal="center" vertical="center" wrapText="1"/>
    </xf>
    <xf numFmtId="0" fontId="36" fillId="0" borderId="4" xfId="0" applyFont="1" applyFill="1" applyBorder="1" applyAlignment="1">
      <alignment horizontal="center" vertical="top" wrapText="1"/>
    </xf>
    <xf numFmtId="0" fontId="2" fillId="2" borderId="4" xfId="1" applyFont="1" applyFill="1" applyBorder="1" applyAlignment="1" applyProtection="1">
      <alignment horizontal="center" vertical="center" wrapText="1"/>
    </xf>
    <xf numFmtId="0" fontId="23" fillId="32" borderId="18" xfId="52" applyFont="1" applyFill="1" applyBorder="1" applyAlignment="1" applyProtection="1">
      <alignment horizontal="center" vertical="center" wrapText="1"/>
    </xf>
    <xf numFmtId="0" fontId="36" fillId="2" borderId="4" xfId="0" applyFont="1" applyFill="1" applyBorder="1" applyAlignment="1">
      <alignment horizontal="justify" vertical="top" wrapText="1"/>
    </xf>
    <xf numFmtId="0" fontId="80" fillId="0" borderId="0" xfId="0" applyFont="1" applyBorder="1" applyAlignment="1" applyProtection="1">
      <alignment horizontal="center" vertical="center"/>
      <protection locked="0"/>
    </xf>
    <xf numFmtId="0" fontId="80" fillId="36" borderId="72" xfId="0" applyFont="1" applyFill="1" applyBorder="1" applyAlignment="1">
      <alignment horizontal="center" vertical="center" wrapText="1"/>
    </xf>
    <xf numFmtId="0" fontId="80" fillId="36" borderId="74" xfId="0" applyFont="1" applyFill="1" applyBorder="1" applyAlignment="1">
      <alignment horizontal="center" vertical="center" wrapText="1"/>
    </xf>
    <xf numFmtId="0" fontId="80" fillId="36" borderId="69" xfId="0" applyFont="1" applyFill="1" applyBorder="1" applyAlignment="1">
      <alignment horizontal="center" vertical="center" wrapText="1"/>
    </xf>
    <xf numFmtId="0" fontId="80" fillId="36" borderId="75" xfId="0" applyFont="1" applyFill="1" applyBorder="1" applyAlignment="1">
      <alignment horizontal="center" vertical="center" wrapText="1"/>
    </xf>
    <xf numFmtId="0" fontId="80" fillId="36" borderId="76" xfId="0" applyFont="1" applyFill="1" applyBorder="1" applyAlignment="1">
      <alignment horizontal="center" vertical="center" wrapText="1"/>
    </xf>
    <xf numFmtId="0" fontId="80" fillId="36" borderId="77" xfId="0" applyFont="1" applyFill="1" applyBorder="1" applyAlignment="1">
      <alignment horizontal="center" vertical="center" wrapText="1"/>
    </xf>
    <xf numFmtId="0" fontId="83" fillId="43" borderId="76" xfId="0" applyFont="1" applyFill="1" applyBorder="1" applyAlignment="1">
      <alignment horizontal="center" vertical="center"/>
    </xf>
    <xf numFmtId="0" fontId="83" fillId="43" borderId="45" xfId="0" applyFont="1" applyFill="1" applyBorder="1" applyAlignment="1">
      <alignment horizontal="center" vertical="center"/>
    </xf>
    <xf numFmtId="0" fontId="83" fillId="2" borderId="56" xfId="0" applyFont="1" applyFill="1" applyBorder="1" applyAlignment="1">
      <alignment horizontal="center" wrapText="1"/>
    </xf>
    <xf numFmtId="0" fontId="41" fillId="0" borderId="74" xfId="0" applyFont="1" applyBorder="1" applyAlignment="1">
      <alignment horizontal="center" vertical="top" wrapText="1"/>
    </xf>
    <xf numFmtId="0" fontId="41" fillId="0" borderId="75" xfId="0" applyFont="1" applyBorder="1" applyAlignment="1">
      <alignment horizontal="center" vertical="top" wrapText="1"/>
    </xf>
    <xf numFmtId="0" fontId="83" fillId="2" borderId="64" xfId="0" applyFont="1" applyFill="1" applyBorder="1" applyAlignment="1">
      <alignment horizontal="center" wrapText="1"/>
    </xf>
    <xf numFmtId="0" fontId="83" fillId="2" borderId="65" xfId="0" applyFont="1" applyFill="1" applyBorder="1" applyAlignment="1">
      <alignment horizontal="center" wrapText="1"/>
    </xf>
    <xf numFmtId="0" fontId="83" fillId="26" borderId="78" xfId="0" applyFont="1" applyFill="1" applyBorder="1" applyAlignment="1">
      <alignment horizontal="center"/>
    </xf>
    <xf numFmtId="0" fontId="83" fillId="26" borderId="79" xfId="0" applyFont="1" applyFill="1" applyBorder="1" applyAlignment="1">
      <alignment horizontal="center"/>
    </xf>
    <xf numFmtId="0" fontId="83" fillId="2" borderId="0" xfId="0" applyFont="1" applyFill="1" applyBorder="1" applyAlignment="1">
      <alignment horizontal="center"/>
    </xf>
    <xf numFmtId="0" fontId="83" fillId="2" borderId="75" xfId="0" applyFont="1" applyFill="1" applyBorder="1" applyAlignment="1">
      <alignment horizontal="center"/>
    </xf>
    <xf numFmtId="0" fontId="3" fillId="2" borderId="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Font="1" applyFill="1" applyBorder="1" applyAlignment="1">
      <alignment horizontal="left" vertical="top" wrapText="1"/>
    </xf>
    <xf numFmtId="0" fontId="3" fillId="2" borderId="33"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 xfId="0" applyFont="1" applyFill="1" applyBorder="1" applyAlignment="1">
      <alignment horizontal="justify" vertical="center"/>
    </xf>
    <xf numFmtId="0" fontId="3" fillId="2" borderId="33" xfId="0" applyFont="1" applyFill="1" applyBorder="1" applyAlignment="1">
      <alignment horizontal="justify" vertical="center"/>
    </xf>
    <xf numFmtId="0" fontId="3" fillId="2" borderId="5" xfId="0" applyFont="1" applyFill="1" applyBorder="1" applyAlignment="1">
      <alignment horizontal="justify" vertical="center"/>
    </xf>
    <xf numFmtId="0" fontId="3" fillId="2" borderId="4" xfId="0" applyFont="1" applyFill="1" applyBorder="1" applyAlignment="1">
      <alignment horizontal="center" vertical="center" wrapText="1"/>
    </xf>
    <xf numFmtId="0" fontId="3" fillId="2" borderId="4" xfId="0" applyFont="1" applyFill="1" applyBorder="1" applyAlignment="1">
      <alignment horizontal="left" vertical="top" wrapText="1"/>
    </xf>
    <xf numFmtId="0" fontId="3" fillId="2" borderId="4" xfId="0" applyFont="1" applyFill="1" applyBorder="1" applyAlignment="1">
      <alignment horizontal="left" vertical="center" wrapText="1"/>
    </xf>
    <xf numFmtId="0" fontId="41" fillId="2" borderId="4" xfId="0" applyFont="1" applyFill="1" applyBorder="1" applyAlignment="1">
      <alignment horizontal="justify" vertical="center" wrapText="1"/>
    </xf>
    <xf numFmtId="0" fontId="41" fillId="2" borderId="4" xfId="0" applyFont="1" applyFill="1" applyBorder="1" applyAlignment="1">
      <alignment horizontal="left" vertical="top" wrapText="1"/>
    </xf>
    <xf numFmtId="0" fontId="43" fillId="2" borderId="4" xfId="0" applyFont="1" applyFill="1" applyBorder="1" applyAlignment="1">
      <alignment horizontal="center" vertical="center" wrapText="1"/>
    </xf>
    <xf numFmtId="0" fontId="41" fillId="2" borderId="4" xfId="0" applyFont="1" applyFill="1" applyBorder="1" applyAlignment="1" applyProtection="1">
      <alignment horizontal="left" vertical="top" wrapText="1"/>
    </xf>
    <xf numFmtId="0" fontId="41" fillId="2" borderId="4"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4" xfId="0" applyFont="1" applyFill="1" applyBorder="1" applyAlignment="1">
      <alignment horizontal="center" vertical="top" wrapText="1"/>
    </xf>
    <xf numFmtId="0" fontId="41" fillId="2" borderId="4" xfId="0" applyFont="1" applyFill="1" applyBorder="1" applyAlignment="1">
      <alignment horizontal="justify" vertical="top" wrapText="1"/>
    </xf>
    <xf numFmtId="0" fontId="41" fillId="2" borderId="4" xfId="0" applyFont="1" applyFill="1" applyBorder="1" applyAlignment="1">
      <alignment horizontal="center" vertical="center"/>
    </xf>
    <xf numFmtId="0" fontId="41" fillId="2" borderId="4" xfId="0" applyFont="1" applyFill="1" applyBorder="1" applyAlignment="1">
      <alignment horizontal="center" vertical="top" wrapText="1"/>
    </xf>
    <xf numFmtId="0" fontId="43" fillId="0" borderId="4" xfId="0" applyFont="1" applyFill="1" applyBorder="1" applyAlignment="1">
      <alignment horizontal="center" vertical="center" wrapText="1"/>
    </xf>
    <xf numFmtId="2" fontId="3" fillId="44" borderId="4" xfId="0" applyNumberFormat="1" applyFont="1" applyFill="1" applyBorder="1" applyAlignment="1">
      <alignment horizontal="center" vertical="center" wrapText="1"/>
    </xf>
    <xf numFmtId="0" fontId="3" fillId="44" borderId="4" xfId="0" applyFont="1" applyFill="1" applyBorder="1" applyAlignment="1">
      <alignment horizontal="center" vertical="center" wrapText="1"/>
    </xf>
    <xf numFmtId="0" fontId="41" fillId="2" borderId="4" xfId="0" applyFont="1" applyFill="1" applyBorder="1" applyAlignment="1">
      <alignment horizontal="justify" vertical="center"/>
    </xf>
    <xf numFmtId="0" fontId="3" fillId="44" borderId="4" xfId="0" applyFont="1" applyFill="1" applyBorder="1" applyAlignment="1" applyProtection="1">
      <alignment horizontal="center" vertical="center" wrapText="1"/>
    </xf>
    <xf numFmtId="0" fontId="3" fillId="2" borderId="1" xfId="0" applyFont="1" applyFill="1" applyBorder="1" applyAlignment="1">
      <alignment horizontal="justify" vertical="center" wrapText="1"/>
    </xf>
    <xf numFmtId="0" fontId="3" fillId="2" borderId="33"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3" fillId="43" borderId="4" xfId="52" applyFont="1" applyFill="1" applyBorder="1" applyAlignment="1" applyProtection="1">
      <alignment horizontal="center" vertical="top" wrapText="1"/>
      <protection locked="0"/>
    </xf>
    <xf numFmtId="0" fontId="3" fillId="43" borderId="4" xfId="52" applyFont="1" applyFill="1" applyBorder="1" applyAlignment="1" applyProtection="1">
      <alignment horizontal="justify" vertical="top" wrapText="1"/>
      <protection locked="0"/>
    </xf>
    <xf numFmtId="0" fontId="3" fillId="43" borderId="4" xfId="52" applyFont="1" applyFill="1" applyBorder="1" applyAlignment="1" applyProtection="1">
      <alignment horizontal="justify" vertical="center" wrapText="1"/>
      <protection locked="0"/>
    </xf>
    <xf numFmtId="0" fontId="3" fillId="43" borderId="4" xfId="52" applyFont="1" applyFill="1" applyBorder="1" applyAlignment="1" applyProtection="1">
      <alignment horizontal="center" vertical="center" wrapText="1"/>
      <protection locked="0"/>
    </xf>
    <xf numFmtId="0" fontId="3" fillId="43" borderId="1" xfId="0" applyFont="1" applyFill="1" applyBorder="1" applyAlignment="1" applyProtection="1">
      <alignment horizontal="center" vertical="top" wrapText="1"/>
    </xf>
    <xf numFmtId="0" fontId="3" fillId="43" borderId="33" xfId="0" applyFont="1" applyFill="1" applyBorder="1" applyAlignment="1" applyProtection="1">
      <alignment horizontal="center" vertical="top" wrapText="1"/>
    </xf>
    <xf numFmtId="0" fontId="3" fillId="43" borderId="5" xfId="0" applyFont="1" applyFill="1" applyBorder="1" applyAlignment="1" applyProtection="1">
      <alignment horizontal="center" vertical="top" wrapText="1"/>
    </xf>
    <xf numFmtId="0" fontId="3" fillId="2" borderId="4" xfId="0" applyFont="1" applyFill="1" applyBorder="1" applyAlignment="1" applyProtection="1">
      <alignment horizontal="center" vertical="center" wrapText="1"/>
    </xf>
    <xf numFmtId="0" fontId="3" fillId="43" borderId="4" xfId="0" applyFont="1" applyFill="1" applyBorder="1" applyAlignment="1" applyProtection="1">
      <alignment horizontal="center" vertical="center" wrapText="1"/>
    </xf>
    <xf numFmtId="0" fontId="3" fillId="2" borderId="4" xfId="0" applyFont="1" applyFill="1" applyBorder="1" applyAlignment="1" applyProtection="1">
      <alignment horizontal="left" vertical="top" wrapText="1"/>
    </xf>
    <xf numFmtId="0" fontId="3" fillId="2" borderId="4" xfId="0" applyFont="1" applyFill="1" applyBorder="1" applyAlignment="1" applyProtection="1">
      <alignment horizontal="center" vertical="center"/>
    </xf>
    <xf numFmtId="0" fontId="3" fillId="43" borderId="4" xfId="0" applyFont="1" applyFill="1" applyBorder="1" applyAlignment="1" applyProtection="1">
      <alignment horizontal="center" vertical="top" wrapText="1"/>
    </xf>
    <xf numFmtId="0" fontId="3" fillId="43" borderId="4" xfId="52" applyFont="1" applyFill="1" applyBorder="1" applyAlignment="1" applyProtection="1">
      <alignment horizontal="justify" vertical="top" wrapText="1"/>
    </xf>
    <xf numFmtId="0" fontId="3" fillId="2" borderId="4"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top" wrapText="1"/>
    </xf>
    <xf numFmtId="0" fontId="3" fillId="43" borderId="1" xfId="0" applyFont="1" applyFill="1" applyBorder="1" applyAlignment="1" applyProtection="1">
      <alignment horizontal="center" vertical="center" wrapText="1"/>
    </xf>
    <xf numFmtId="0" fontId="3" fillId="43" borderId="33" xfId="0" applyFont="1" applyFill="1" applyBorder="1" applyAlignment="1" applyProtection="1">
      <alignment horizontal="center" vertical="center" wrapText="1"/>
    </xf>
    <xf numFmtId="0" fontId="3" fillId="43" borderId="5" xfId="0" applyFont="1" applyFill="1" applyBorder="1" applyAlignment="1" applyProtection="1">
      <alignment horizontal="center" vertical="center" wrapText="1"/>
    </xf>
    <xf numFmtId="0" fontId="3" fillId="43" borderId="1" xfId="52" applyFont="1" applyFill="1" applyBorder="1" applyAlignment="1" applyProtection="1">
      <alignment horizontal="center" vertical="center" wrapText="1"/>
    </xf>
    <xf numFmtId="0" fontId="3" fillId="43" borderId="33" xfId="52" applyFont="1" applyFill="1" applyBorder="1" applyAlignment="1" applyProtection="1">
      <alignment horizontal="center" vertical="center" wrapText="1"/>
    </xf>
    <xf numFmtId="0" fontId="3" fillId="43" borderId="5" xfId="52" applyFont="1" applyFill="1" applyBorder="1" applyAlignment="1" applyProtection="1">
      <alignment horizontal="center" vertical="center" wrapText="1"/>
    </xf>
    <xf numFmtId="0" fontId="3" fillId="2" borderId="4" xfId="0" applyFont="1" applyFill="1" applyBorder="1" applyAlignment="1" applyProtection="1">
      <alignment horizontal="justify" vertical="center" wrapText="1"/>
    </xf>
    <xf numFmtId="0" fontId="2" fillId="2" borderId="4" xfId="0" applyFont="1" applyFill="1" applyBorder="1" applyAlignment="1">
      <alignment horizontal="center" vertical="center" wrapText="1"/>
    </xf>
    <xf numFmtId="0" fontId="3" fillId="2" borderId="4" xfId="0" applyFont="1" applyFill="1" applyBorder="1" applyAlignment="1" applyProtection="1">
      <alignment horizontal="justify" vertical="top" wrapText="1"/>
    </xf>
    <xf numFmtId="0" fontId="3" fillId="2" borderId="4" xfId="0" applyNumberFormat="1" applyFont="1" applyFill="1" applyBorder="1" applyAlignment="1" applyProtection="1">
      <alignment horizontal="center" vertical="center" wrapText="1"/>
    </xf>
    <xf numFmtId="0" fontId="3" fillId="43" borderId="4" xfId="52" applyFont="1" applyFill="1" applyBorder="1" applyAlignment="1" applyProtection="1">
      <alignment horizontal="center" vertical="center" wrapText="1"/>
    </xf>
    <xf numFmtId="0" fontId="3" fillId="2" borderId="4" xfId="0" applyFont="1" applyFill="1" applyBorder="1" applyAlignment="1">
      <alignment horizontal="justify" vertical="top" wrapText="1"/>
    </xf>
    <xf numFmtId="0" fontId="3" fillId="43" borderId="4" xfId="52" applyFont="1" applyFill="1" applyBorder="1" applyAlignment="1" applyProtection="1">
      <alignment horizontal="center" vertical="top" wrapText="1"/>
    </xf>
    <xf numFmtId="0" fontId="3" fillId="2" borderId="4" xfId="0" applyFont="1" applyFill="1" applyBorder="1" applyAlignment="1" applyProtection="1">
      <alignment vertical="center"/>
    </xf>
    <xf numFmtId="0" fontId="3" fillId="43" borderId="4" xfId="52" applyFont="1" applyFill="1" applyBorder="1" applyAlignment="1" applyProtection="1">
      <alignment horizontal="left" vertical="top" wrapText="1"/>
    </xf>
    <xf numFmtId="0" fontId="3" fillId="2" borderId="4" xfId="0" applyFont="1" applyFill="1" applyBorder="1" applyAlignment="1" applyProtection="1">
      <alignment horizontal="left" vertical="center" wrapText="1"/>
    </xf>
    <xf numFmtId="0" fontId="3" fillId="43" borderId="4" xfId="0" applyFont="1" applyFill="1" applyBorder="1" applyAlignment="1">
      <alignment horizontal="center" vertical="top" wrapText="1"/>
    </xf>
    <xf numFmtId="0" fontId="3" fillId="2" borderId="4" xfId="74" applyFont="1" applyFill="1" applyBorder="1" applyAlignment="1" applyProtection="1">
      <alignment horizontal="left" vertical="center"/>
    </xf>
    <xf numFmtId="0" fontId="3" fillId="43" borderId="4" xfId="0" applyFont="1" applyFill="1" applyBorder="1" applyAlignment="1" applyProtection="1">
      <alignment horizontal="center" vertical="center"/>
    </xf>
    <xf numFmtId="0" fontId="2" fillId="43" borderId="4" xfId="52" applyFont="1" applyFill="1" applyBorder="1" applyAlignment="1" applyProtection="1">
      <alignment horizontal="center" vertical="top" wrapText="1"/>
      <protection locked="0"/>
    </xf>
    <xf numFmtId="0" fontId="2" fillId="43" borderId="4" xfId="52" applyFont="1" applyFill="1" applyBorder="1" applyAlignment="1" applyProtection="1">
      <alignment horizontal="center" vertical="top"/>
      <protection locked="0"/>
    </xf>
    <xf numFmtId="0" fontId="41" fillId="2" borderId="4" xfId="84" applyFont="1" applyFill="1" applyBorder="1" applyAlignment="1" applyProtection="1">
      <alignment horizontal="center" vertical="center" wrapText="1"/>
    </xf>
    <xf numFmtId="0" fontId="3" fillId="43" borderId="4" xfId="0" applyFont="1" applyFill="1" applyBorder="1" applyAlignment="1">
      <alignment horizontal="justify" vertical="top" wrapText="1"/>
    </xf>
    <xf numFmtId="0" fontId="3" fillId="43" borderId="4" xfId="52" applyFont="1" applyFill="1" applyBorder="1" applyAlignment="1" applyProtection="1">
      <alignment horizontal="left" vertical="top" wrapText="1"/>
      <protection locked="0"/>
    </xf>
    <xf numFmtId="0" fontId="3" fillId="43" borderId="4" xfId="52" applyFont="1" applyFill="1" applyBorder="1" applyAlignment="1" applyProtection="1">
      <alignment horizontal="left" vertical="center" wrapText="1"/>
      <protection locked="0"/>
    </xf>
    <xf numFmtId="0" fontId="3" fillId="44" borderId="4" xfId="0" applyFont="1" applyFill="1" applyBorder="1" applyAlignment="1" applyProtection="1">
      <alignment horizontal="center" vertical="center"/>
    </xf>
    <xf numFmtId="0" fontId="41" fillId="2" borderId="4" xfId="84" applyFont="1" applyFill="1" applyBorder="1" applyAlignment="1" applyProtection="1">
      <alignment horizontal="left" vertical="top" wrapText="1"/>
    </xf>
    <xf numFmtId="0" fontId="41" fillId="2" borderId="4" xfId="0" applyFont="1" applyFill="1" applyBorder="1" applyAlignment="1" applyProtection="1">
      <alignment horizontal="center" vertical="center" wrapText="1"/>
    </xf>
    <xf numFmtId="0" fontId="41" fillId="2" borderId="4" xfId="0" applyFont="1" applyFill="1" applyBorder="1" applyAlignment="1" applyProtection="1">
      <alignment horizontal="center" vertical="center"/>
    </xf>
    <xf numFmtId="0" fontId="41" fillId="2" borderId="4" xfId="84" applyFont="1" applyFill="1" applyBorder="1" applyAlignment="1" applyProtection="1">
      <alignment horizontal="center" vertical="center"/>
    </xf>
    <xf numFmtId="0" fontId="49" fillId="43" borderId="4" xfId="52" applyFont="1" applyFill="1" applyBorder="1" applyAlignment="1" applyProtection="1">
      <alignment horizontal="left" vertical="top" wrapText="1"/>
      <protection locked="0"/>
    </xf>
    <xf numFmtId="0" fontId="41" fillId="2" borderId="4" xfId="0" applyFont="1" applyFill="1" applyBorder="1" applyAlignment="1">
      <alignment horizontal="center" vertical="top"/>
    </xf>
    <xf numFmtId="0" fontId="3" fillId="44" borderId="4" xfId="0" applyFont="1" applyFill="1" applyBorder="1" applyAlignment="1" applyProtection="1">
      <alignment vertical="top" wrapText="1"/>
    </xf>
    <xf numFmtId="0" fontId="3" fillId="43" borderId="1" xfId="52" applyFont="1" applyFill="1" applyBorder="1" applyAlignment="1" applyProtection="1">
      <alignment horizontal="center" vertical="center" wrapText="1"/>
      <protection locked="0"/>
    </xf>
    <xf numFmtId="0" fontId="3" fillId="43" borderId="5" xfId="52" applyFont="1" applyFill="1" applyBorder="1" applyAlignment="1" applyProtection="1">
      <alignment horizontal="center" vertical="center" wrapText="1"/>
      <protection locked="0"/>
    </xf>
    <xf numFmtId="0" fontId="3" fillId="43" borderId="1" xfId="52" applyFont="1" applyFill="1" applyBorder="1" applyAlignment="1" applyProtection="1">
      <alignment horizontal="left" vertical="center" wrapText="1"/>
      <protection locked="0"/>
    </xf>
    <xf numFmtId="0" fontId="3" fillId="43" borderId="5" xfId="52" applyFont="1" applyFill="1" applyBorder="1" applyAlignment="1" applyProtection="1">
      <alignment horizontal="left" vertical="center" wrapText="1"/>
      <protection locked="0"/>
    </xf>
    <xf numFmtId="0" fontId="3" fillId="43" borderId="1" xfId="52" applyFont="1" applyFill="1" applyBorder="1" applyAlignment="1" applyProtection="1">
      <alignment horizontal="justify" vertical="center" wrapText="1"/>
      <protection locked="0"/>
    </xf>
    <xf numFmtId="0" fontId="3" fillId="43" borderId="33" xfId="52" applyFont="1" applyFill="1" applyBorder="1" applyAlignment="1" applyProtection="1">
      <alignment horizontal="justify" vertical="center" wrapText="1"/>
      <protection locked="0"/>
    </xf>
    <xf numFmtId="0" fontId="3" fillId="43" borderId="5" xfId="52" applyFont="1" applyFill="1" applyBorder="1" applyAlignment="1" applyProtection="1">
      <alignment horizontal="justify" vertical="center" wrapText="1"/>
      <protection locked="0"/>
    </xf>
    <xf numFmtId="0" fontId="3" fillId="44" borderId="4" xfId="0" applyFont="1" applyFill="1" applyBorder="1" applyAlignment="1" applyProtection="1">
      <alignment horizontal="center" vertical="top" wrapText="1"/>
    </xf>
    <xf numFmtId="0" fontId="3" fillId="2" borderId="4" xfId="0" applyFont="1" applyFill="1" applyBorder="1" applyAlignment="1">
      <alignment horizontal="justify" vertical="center"/>
    </xf>
    <xf numFmtId="0" fontId="41" fillId="2" borderId="4" xfId="84" applyFont="1" applyFill="1" applyBorder="1" applyAlignment="1" applyProtection="1">
      <alignment horizontal="center" vertical="top" wrapText="1"/>
    </xf>
    <xf numFmtId="0" fontId="41" fillId="2" borderId="4" xfId="0" applyFont="1" applyFill="1" applyBorder="1" applyAlignment="1" applyProtection="1">
      <alignment horizontal="center" vertical="top" wrapText="1"/>
    </xf>
    <xf numFmtId="0" fontId="3" fillId="2" borderId="4" xfId="84" applyFont="1" applyFill="1" applyBorder="1" applyAlignment="1" applyProtection="1">
      <alignment horizontal="center" vertical="center" wrapText="1"/>
    </xf>
    <xf numFmtId="0" fontId="3" fillId="43" borderId="4" xfId="0" applyFont="1" applyFill="1" applyBorder="1" applyAlignment="1" applyProtection="1">
      <alignment horizontal="left" vertical="top" wrapText="1"/>
    </xf>
    <xf numFmtId="0" fontId="3" fillId="2" borderId="4" xfId="0" applyFont="1" applyFill="1" applyBorder="1" applyAlignment="1" applyProtection="1">
      <alignment vertical="top" wrapText="1"/>
    </xf>
    <xf numFmtId="0" fontId="41" fillId="2" borderId="4" xfId="84" applyFont="1" applyFill="1" applyBorder="1" applyAlignment="1" applyProtection="1">
      <alignment horizontal="center" vertical="center" wrapText="1"/>
      <protection locked="0"/>
    </xf>
    <xf numFmtId="0" fontId="3" fillId="2" borderId="4" xfId="0" applyFont="1" applyFill="1" applyBorder="1" applyAlignment="1" applyProtection="1">
      <alignment horizontal="justify" vertical="center"/>
    </xf>
    <xf numFmtId="0" fontId="2" fillId="43" borderId="4" xfId="52" applyFont="1" applyFill="1" applyBorder="1" applyAlignment="1" applyProtection="1">
      <alignment horizontal="left" vertical="top" wrapText="1"/>
      <protection locked="0"/>
    </xf>
    <xf numFmtId="0" fontId="3" fillId="2" borderId="4" xfId="84" applyFont="1" applyFill="1" applyBorder="1" applyAlignment="1" applyProtection="1">
      <alignment horizontal="center" vertical="top" wrapText="1"/>
    </xf>
    <xf numFmtId="0" fontId="2" fillId="43" borderId="4" xfId="52" applyFont="1" applyFill="1" applyBorder="1" applyAlignment="1" applyProtection="1">
      <alignment horizontal="justify" vertical="top" wrapText="1"/>
      <protection locked="0"/>
    </xf>
    <xf numFmtId="0" fontId="3" fillId="2" borderId="4" xfId="84" applyFont="1" applyFill="1" applyBorder="1" applyAlignment="1" applyProtection="1">
      <alignment horizontal="justify" vertical="top" wrapText="1"/>
    </xf>
    <xf numFmtId="0" fontId="3" fillId="2" borderId="4" xfId="84" applyFont="1" applyFill="1" applyBorder="1" applyAlignment="1" applyProtection="1">
      <alignment horizontal="center" vertical="center" wrapText="1"/>
      <protection locked="0"/>
    </xf>
    <xf numFmtId="0" fontId="3" fillId="2" borderId="4" xfId="78" applyFont="1" applyFill="1" applyBorder="1" applyAlignment="1" applyProtection="1">
      <alignment horizontal="center" vertical="center" wrapText="1"/>
    </xf>
    <xf numFmtId="0" fontId="3" fillId="2" borderId="4" xfId="79" applyFont="1" applyFill="1" applyBorder="1" applyAlignment="1" applyProtection="1">
      <alignment vertical="top" wrapText="1"/>
    </xf>
    <xf numFmtId="0" fontId="3" fillId="2" borderId="5" xfId="0" applyFont="1" applyFill="1" applyBorder="1" applyAlignment="1" applyProtection="1">
      <alignment horizontal="center" vertical="center"/>
    </xf>
    <xf numFmtId="0" fontId="3" fillId="2" borderId="5" xfId="0" applyFont="1" applyFill="1" applyBorder="1" applyAlignment="1" applyProtection="1">
      <alignment horizontal="justify" vertical="top" wrapText="1"/>
    </xf>
    <xf numFmtId="0" fontId="3" fillId="2" borderId="4" xfId="79" applyFont="1" applyFill="1" applyBorder="1" applyAlignment="1" applyProtection="1">
      <alignment horizontal="center" vertical="center"/>
    </xf>
    <xf numFmtId="0" fontId="3" fillId="2" borderId="5" xfId="0" applyFont="1" applyFill="1" applyBorder="1" applyAlignment="1" applyProtection="1">
      <alignment horizontal="center" vertical="center" wrapText="1"/>
    </xf>
    <xf numFmtId="0" fontId="3" fillId="2" borderId="4" xfId="78" applyFont="1" applyFill="1" applyBorder="1" applyAlignment="1" applyProtection="1">
      <alignment horizontal="justify" vertical="top" wrapText="1"/>
    </xf>
    <xf numFmtId="0" fontId="3" fillId="2" borderId="4" xfId="0" applyNumberFormat="1" applyFont="1" applyFill="1" applyBorder="1" applyAlignment="1" applyProtection="1">
      <alignment horizontal="center" vertical="center"/>
    </xf>
    <xf numFmtId="0" fontId="3" fillId="2" borderId="4" xfId="0" applyNumberFormat="1" applyFont="1" applyFill="1" applyBorder="1" applyAlignment="1" applyProtection="1">
      <alignment horizontal="justify" vertical="top" wrapText="1"/>
    </xf>
    <xf numFmtId="0" fontId="3" fillId="44" borderId="4" xfId="0" applyFont="1" applyFill="1" applyBorder="1" applyAlignment="1">
      <alignment horizontal="center" vertical="center"/>
    </xf>
    <xf numFmtId="0" fontId="3" fillId="43" borderId="2" xfId="52" applyFont="1" applyFill="1" applyBorder="1" applyAlignment="1" applyProtection="1">
      <alignment horizontal="justify" vertical="top" wrapText="1"/>
      <protection locked="0"/>
    </xf>
    <xf numFmtId="0" fontId="3" fillId="43" borderId="91" xfId="52" applyFont="1" applyFill="1" applyBorder="1" applyAlignment="1" applyProtection="1">
      <alignment horizontal="justify" vertical="center" wrapText="1"/>
      <protection locked="0"/>
    </xf>
    <xf numFmtId="0" fontId="3" fillId="43" borderId="4" xfId="52" applyFont="1" applyFill="1" applyBorder="1" applyAlignment="1" applyProtection="1">
      <alignment vertical="top" wrapText="1"/>
      <protection locked="0"/>
    </xf>
    <xf numFmtId="0" fontId="3" fillId="43" borderId="85" xfId="52" applyFont="1" applyFill="1" applyBorder="1" applyAlignment="1" applyProtection="1">
      <alignment horizontal="justify" vertical="center" wrapText="1"/>
      <protection locked="0"/>
    </xf>
    <xf numFmtId="0" fontId="3" fillId="43" borderId="86" xfId="52" applyFont="1" applyFill="1" applyBorder="1" applyAlignment="1" applyProtection="1">
      <alignment horizontal="justify" vertical="center" wrapText="1"/>
      <protection locked="0"/>
    </xf>
    <xf numFmtId="0" fontId="3" fillId="43" borderId="4" xfId="52" applyFont="1" applyFill="1" applyBorder="1" applyAlignment="1" applyProtection="1">
      <alignment vertical="center" wrapText="1"/>
    </xf>
    <xf numFmtId="0" fontId="3" fillId="2" borderId="4" xfId="52" applyFont="1" applyFill="1" applyBorder="1" applyAlignment="1" applyProtection="1">
      <alignment vertical="center" wrapText="1"/>
      <protection locked="0"/>
    </xf>
    <xf numFmtId="0" fontId="3" fillId="2" borderId="4" xfId="74" applyFont="1" applyFill="1" applyBorder="1" applyAlignment="1" applyProtection="1">
      <alignment horizontal="center" vertical="center" wrapText="1"/>
    </xf>
    <xf numFmtId="0" fontId="3" fillId="2" borderId="4" xfId="54" applyFont="1" applyFill="1" applyBorder="1" applyAlignment="1" applyProtection="1">
      <alignment horizontal="center" vertical="center" wrapText="1"/>
    </xf>
    <xf numFmtId="0" fontId="3" fillId="2" borderId="4" xfId="52" applyFont="1" applyFill="1" applyBorder="1" applyAlignment="1" applyProtection="1">
      <alignment horizontal="center" vertical="center" wrapText="1"/>
    </xf>
    <xf numFmtId="0" fontId="3" fillId="2" borderId="4" xfId="52" applyFont="1" applyFill="1" applyBorder="1" applyAlignment="1" applyProtection="1">
      <alignment horizontal="center" vertical="center"/>
    </xf>
    <xf numFmtId="0" fontId="3" fillId="2" borderId="4" xfId="52" applyFont="1" applyFill="1" applyBorder="1" applyAlignment="1" applyProtection="1">
      <alignment horizontal="left" vertical="top" wrapText="1"/>
    </xf>
    <xf numFmtId="0" fontId="3" fillId="2" borderId="4" xfId="77" applyFont="1" applyFill="1" applyBorder="1" applyAlignment="1" applyProtection="1">
      <alignment horizontal="center" vertical="center" wrapText="1"/>
    </xf>
    <xf numFmtId="0" fontId="3" fillId="2" borderId="4" xfId="77" applyFont="1" applyFill="1" applyBorder="1" applyAlignment="1" applyProtection="1">
      <alignment horizontal="left" vertical="top" wrapText="1"/>
    </xf>
    <xf numFmtId="0" fontId="3" fillId="2" borderId="4" xfId="52" applyFont="1" applyFill="1" applyBorder="1" applyAlignment="1" applyProtection="1">
      <alignment horizontal="left" vertical="center" wrapText="1"/>
    </xf>
    <xf numFmtId="0" fontId="3" fillId="43" borderId="4" xfId="52" applyFont="1" applyFill="1" applyBorder="1" applyAlignment="1" applyProtection="1">
      <alignment vertical="center" wrapText="1"/>
      <protection locked="0"/>
    </xf>
    <xf numFmtId="0" fontId="3" fillId="43" borderId="87" xfId="52" applyFont="1" applyFill="1" applyBorder="1" applyAlignment="1" applyProtection="1">
      <alignment horizontal="justify" vertical="center" wrapText="1"/>
      <protection locked="0"/>
    </xf>
    <xf numFmtId="0" fontId="3" fillId="43" borderId="94" xfId="52" applyFont="1" applyFill="1" applyBorder="1" applyAlignment="1" applyProtection="1">
      <alignment horizontal="justify" vertical="center" wrapText="1"/>
      <protection locked="0"/>
    </xf>
    <xf numFmtId="0" fontId="3" fillId="43" borderId="95" xfId="52" applyFont="1" applyFill="1" applyBorder="1" applyAlignment="1" applyProtection="1">
      <alignment horizontal="justify" vertical="center" wrapText="1"/>
      <protection locked="0"/>
    </xf>
    <xf numFmtId="0" fontId="3" fillId="43" borderId="1" xfId="0" applyFont="1" applyFill="1" applyBorder="1" applyAlignment="1" applyProtection="1">
      <alignment horizontal="center" vertical="center"/>
    </xf>
    <xf numFmtId="0" fontId="3" fillId="43" borderId="5" xfId="0" applyFont="1" applyFill="1" applyBorder="1" applyAlignment="1" applyProtection="1">
      <alignment horizontal="center" vertical="center"/>
    </xf>
    <xf numFmtId="0" fontId="3" fillId="2" borderId="4" xfId="0" applyFont="1" applyFill="1" applyBorder="1" applyAlignment="1" applyProtection="1">
      <alignment horizontal="left" vertical="top"/>
    </xf>
    <xf numFmtId="0" fontId="3" fillId="2" borderId="4" xfId="74" applyFont="1" applyFill="1" applyBorder="1" applyAlignment="1" applyProtection="1">
      <alignment horizontal="left" vertical="top" wrapText="1"/>
    </xf>
    <xf numFmtId="0" fontId="3" fillId="43" borderId="4" xfId="52" applyFont="1" applyFill="1" applyBorder="1" applyAlignment="1" applyProtection="1">
      <alignment vertical="top" wrapText="1"/>
    </xf>
    <xf numFmtId="0" fontId="3" fillId="2" borderId="4" xfId="1" applyFont="1" applyFill="1" applyBorder="1" applyAlignment="1" applyProtection="1">
      <alignment horizontal="center" vertical="center" wrapText="1"/>
    </xf>
    <xf numFmtId="0" fontId="3" fillId="2" borderId="4" xfId="54" applyFont="1" applyFill="1" applyBorder="1" applyAlignment="1" applyProtection="1">
      <alignment horizontal="center" vertical="top" wrapText="1"/>
    </xf>
    <xf numFmtId="0" fontId="3" fillId="2" borderId="4" xfId="74" applyFont="1" applyFill="1" applyBorder="1" applyAlignment="1" applyProtection="1">
      <alignment horizontal="center" vertical="center"/>
    </xf>
    <xf numFmtId="0" fontId="3" fillId="43" borderId="96" xfId="52" applyFont="1" applyFill="1" applyBorder="1" applyAlignment="1" applyProtection="1">
      <alignment horizontal="justify" vertical="center" wrapText="1"/>
      <protection locked="0"/>
    </xf>
    <xf numFmtId="0" fontId="3" fillId="2" borderId="4" xfId="0" applyFont="1" applyFill="1" applyBorder="1" applyAlignment="1">
      <alignment horizontal="justify" vertical="center" wrapText="1"/>
    </xf>
    <xf numFmtId="0" fontId="3" fillId="2" borderId="4" xfId="52" applyFont="1" applyFill="1" applyBorder="1" applyAlignment="1" applyProtection="1">
      <alignment horizontal="center" vertical="top" wrapText="1"/>
    </xf>
    <xf numFmtId="0" fontId="3" fillId="2" borderId="4" xfId="52" applyFont="1" applyFill="1" applyBorder="1" applyAlignment="1" applyProtection="1">
      <alignment vertical="top" wrapText="1"/>
      <protection locked="0"/>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top"/>
    </xf>
    <xf numFmtId="0" fontId="3" fillId="43" borderId="33" xfId="0" applyFont="1" applyFill="1" applyBorder="1" applyAlignment="1" applyProtection="1">
      <alignment horizontal="center" vertical="center"/>
    </xf>
    <xf numFmtId="0" fontId="3" fillId="43" borderId="6" xfId="0" applyFont="1" applyFill="1" applyBorder="1" applyAlignment="1" applyProtection="1">
      <alignment horizontal="center" vertical="center"/>
    </xf>
    <xf numFmtId="0" fontId="3" fillId="43" borderId="32" xfId="0" applyFont="1" applyFill="1" applyBorder="1" applyAlignment="1" applyProtection="1">
      <alignment horizontal="center" vertical="center"/>
    </xf>
    <xf numFmtId="0" fontId="3" fillId="43" borderId="91" xfId="0" applyFont="1" applyFill="1" applyBorder="1" applyAlignment="1" applyProtection="1">
      <alignment horizontal="center" vertical="center"/>
    </xf>
    <xf numFmtId="0" fontId="3" fillId="43" borderId="96" xfId="0" applyFont="1" applyFill="1" applyBorder="1" applyAlignment="1" applyProtection="1">
      <alignment horizontal="center" vertical="center"/>
    </xf>
    <xf numFmtId="0" fontId="3" fillId="2" borderId="4" xfId="0" applyFont="1" applyFill="1" applyBorder="1" applyAlignment="1" applyProtection="1">
      <alignment horizontal="center" vertical="top"/>
    </xf>
    <xf numFmtId="0" fontId="3" fillId="2" borderId="4" xfId="52" applyFont="1" applyFill="1" applyBorder="1" applyAlignment="1" applyProtection="1">
      <alignment horizontal="center" vertical="center" wrapText="1"/>
      <protection locked="0"/>
    </xf>
    <xf numFmtId="0" fontId="3" fillId="2" borderId="4" xfId="74" applyFont="1" applyFill="1" applyBorder="1" applyAlignment="1" applyProtection="1">
      <alignment horizontal="left" vertical="center" wrapText="1"/>
    </xf>
    <xf numFmtId="0" fontId="3" fillId="2" borderId="2" xfId="0" applyFont="1" applyFill="1" applyBorder="1" applyAlignment="1" applyProtection="1">
      <alignment horizontal="center" vertical="center"/>
    </xf>
    <xf numFmtId="0" fontId="3" fillId="2" borderId="41"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43" borderId="4" xfId="0" applyFont="1" applyFill="1" applyBorder="1" applyAlignment="1" applyProtection="1">
      <alignment horizontal="center" wrapText="1"/>
    </xf>
    <xf numFmtId="0" fontId="3" fillId="43" borderId="4" xfId="0" applyFont="1" applyFill="1" applyBorder="1" applyAlignment="1" applyProtection="1">
      <alignment horizontal="center"/>
    </xf>
    <xf numFmtId="49" fontId="3" fillId="2" borderId="4" xfId="0" applyNumberFormat="1" applyFont="1" applyFill="1" applyBorder="1" applyAlignment="1" applyProtection="1">
      <alignment horizontal="center" vertical="top" wrapText="1"/>
    </xf>
    <xf numFmtId="0" fontId="3" fillId="44" borderId="4" xfId="0" applyFont="1" applyFill="1" applyBorder="1" applyAlignment="1">
      <alignment horizontal="left" vertical="center" wrapText="1"/>
    </xf>
    <xf numFmtId="49" fontId="3" fillId="2" borderId="4" xfId="0" applyNumberFormat="1" applyFont="1" applyFill="1" applyBorder="1" applyAlignment="1" applyProtection="1">
      <alignment horizontal="center" vertical="center" wrapText="1"/>
    </xf>
    <xf numFmtId="0" fontId="3" fillId="2" borderId="4" xfId="0" applyFont="1" applyFill="1" applyBorder="1" applyAlignment="1" applyProtection="1">
      <alignment horizontal="left" vertical="center"/>
    </xf>
    <xf numFmtId="0" fontId="3" fillId="2" borderId="4" xfId="82" applyFont="1" applyFill="1" applyBorder="1" applyAlignment="1" applyProtection="1">
      <alignment horizontal="center" vertical="center" wrapText="1"/>
    </xf>
    <xf numFmtId="0" fontId="50" fillId="48" borderId="1" xfId="0" applyFont="1" applyFill="1" applyBorder="1" applyAlignment="1" applyProtection="1">
      <alignment horizontal="left" vertical="top" wrapText="1"/>
    </xf>
    <xf numFmtId="0" fontId="50" fillId="48" borderId="33" xfId="0" applyFont="1" applyFill="1" applyBorder="1" applyAlignment="1" applyProtection="1">
      <alignment horizontal="left" vertical="top" wrapText="1"/>
    </xf>
    <xf numFmtId="0" fontId="50" fillId="48" borderId="5" xfId="0" applyFont="1" applyFill="1" applyBorder="1" applyAlignment="1" applyProtection="1">
      <alignment horizontal="left" vertical="top" wrapText="1"/>
    </xf>
    <xf numFmtId="0" fontId="3" fillId="44" borderId="4" xfId="0" applyFont="1" applyFill="1" applyBorder="1" applyAlignment="1" applyProtection="1">
      <alignment vertical="center" wrapText="1"/>
    </xf>
    <xf numFmtId="0" fontId="41" fillId="2" borderId="4" xfId="84" applyFont="1" applyFill="1" applyBorder="1" applyAlignment="1" applyProtection="1">
      <alignment horizontal="justify" vertical="top" wrapText="1"/>
    </xf>
    <xf numFmtId="0" fontId="3" fillId="2" borderId="4" xfId="75" applyFont="1" applyFill="1" applyBorder="1" applyAlignment="1">
      <alignment horizontal="center" vertical="center" wrapText="1"/>
    </xf>
    <xf numFmtId="0" fontId="3" fillId="2" borderId="4" xfId="74" applyFont="1" applyFill="1" applyBorder="1" applyAlignment="1" applyProtection="1">
      <alignment horizontal="center" vertical="top" wrapText="1"/>
    </xf>
    <xf numFmtId="0" fontId="3" fillId="2" borderId="4" xfId="0" applyNumberFormat="1" applyFont="1" applyFill="1" applyBorder="1" applyAlignment="1" applyProtection="1">
      <alignment horizontal="left" vertical="top" wrapText="1"/>
    </xf>
    <xf numFmtId="0" fontId="41" fillId="46" borderId="4" xfId="0" applyFont="1" applyFill="1" applyBorder="1" applyAlignment="1">
      <alignment horizontal="center" vertical="top" wrapText="1"/>
    </xf>
    <xf numFmtId="0" fontId="56" fillId="2" borderId="4" xfId="84" applyFont="1" applyFill="1" applyBorder="1" applyAlignment="1" applyProtection="1">
      <alignment horizontal="center" vertical="top" wrapText="1"/>
    </xf>
    <xf numFmtId="0" fontId="3" fillId="0" borderId="4" xfId="0" applyFont="1" applyFill="1" applyBorder="1" applyAlignment="1">
      <alignment horizontal="center" vertical="center" wrapText="1"/>
    </xf>
    <xf numFmtId="0" fontId="3" fillId="43" borderId="4" xfId="0" applyFont="1" applyFill="1" applyBorder="1" applyAlignment="1" applyProtection="1">
      <alignment horizontal="left" vertical="top" wrapText="1"/>
      <protection locked="0"/>
    </xf>
    <xf numFmtId="0" fontId="2" fillId="43" borderId="4" xfId="0" applyFont="1" applyFill="1" applyBorder="1" applyAlignment="1" applyProtection="1">
      <alignment horizontal="left" vertical="top" wrapText="1"/>
      <protection locked="0"/>
    </xf>
    <xf numFmtId="0" fontId="3" fillId="43" borderId="4" xfId="0" applyFont="1" applyFill="1" applyBorder="1" applyAlignment="1" applyProtection="1">
      <alignment horizontal="center" vertical="center" wrapText="1"/>
      <protection locked="0"/>
    </xf>
    <xf numFmtId="0" fontId="3" fillId="43" borderId="4" xfId="0" applyFont="1" applyFill="1" applyBorder="1" applyAlignment="1" applyProtection="1">
      <alignment horizontal="left" vertical="top"/>
      <protection locked="0"/>
    </xf>
    <xf numFmtId="0" fontId="3" fillId="43" borderId="1" xfId="52" applyFont="1" applyFill="1" applyBorder="1" applyAlignment="1" applyProtection="1">
      <alignment horizontal="left" vertical="top" wrapText="1"/>
      <protection locked="0"/>
    </xf>
    <xf numFmtId="0" fontId="3" fillId="43" borderId="5" xfId="52" applyFont="1" applyFill="1" applyBorder="1" applyAlignment="1" applyProtection="1">
      <alignment horizontal="left" vertical="top" wrapText="1"/>
      <protection locked="0"/>
    </xf>
    <xf numFmtId="0" fontId="3" fillId="2" borderId="4" xfId="82" applyFont="1" applyFill="1" applyBorder="1" applyAlignment="1" applyProtection="1">
      <alignment horizontal="center" vertical="top" wrapText="1"/>
    </xf>
    <xf numFmtId="0" fontId="3" fillId="43" borderId="1" xfId="52" applyFont="1" applyFill="1" applyBorder="1" applyAlignment="1" applyProtection="1">
      <alignment horizontal="center" vertical="top" wrapText="1"/>
      <protection locked="0"/>
    </xf>
    <xf numFmtId="0" fontId="3" fillId="43" borderId="33" xfId="52" applyFont="1" applyFill="1" applyBorder="1" applyAlignment="1" applyProtection="1">
      <alignment horizontal="center" vertical="top" wrapText="1"/>
      <protection locked="0"/>
    </xf>
    <xf numFmtId="0" fontId="3" fillId="43" borderId="5" xfId="52" applyFont="1" applyFill="1" applyBorder="1" applyAlignment="1" applyProtection="1">
      <alignment horizontal="center" vertical="top" wrapText="1"/>
      <protection locked="0"/>
    </xf>
    <xf numFmtId="0" fontId="3" fillId="43" borderId="33" xfId="52" applyFont="1" applyFill="1" applyBorder="1" applyAlignment="1" applyProtection="1">
      <alignment horizontal="left" vertical="center" wrapText="1"/>
      <protection locked="0"/>
    </xf>
    <xf numFmtId="0" fontId="3" fillId="43" borderId="1" xfId="52" applyFont="1" applyFill="1" applyBorder="1" applyAlignment="1" applyProtection="1">
      <alignment horizontal="justify" vertical="top" wrapText="1"/>
      <protection locked="0"/>
    </xf>
    <xf numFmtId="0" fontId="3" fillId="43" borderId="33" xfId="52" applyFont="1" applyFill="1" applyBorder="1" applyAlignment="1" applyProtection="1">
      <alignment horizontal="justify" vertical="top" wrapText="1"/>
      <protection locked="0"/>
    </xf>
    <xf numFmtId="0" fontId="3" fillId="43" borderId="5" xfId="52" applyFont="1" applyFill="1" applyBorder="1" applyAlignment="1" applyProtection="1">
      <alignment horizontal="justify" vertical="top" wrapText="1"/>
      <protection locked="0"/>
    </xf>
    <xf numFmtId="0" fontId="41" fillId="0" borderId="68" xfId="0" applyFont="1" applyBorder="1" applyAlignment="1">
      <alignment horizontal="center" vertical="top" wrapText="1"/>
    </xf>
    <xf numFmtId="0" fontId="41" fillId="0" borderId="66" xfId="0" applyFont="1" applyBorder="1" applyAlignment="1">
      <alignment horizontal="center" vertical="top" wrapText="1"/>
    </xf>
    <xf numFmtId="0" fontId="41" fillId="0" borderId="102" xfId="0" applyFont="1" applyBorder="1" applyAlignment="1">
      <alignment horizontal="center" vertical="top" wrapText="1"/>
    </xf>
    <xf numFmtId="0" fontId="41" fillId="0" borderId="60" xfId="0" applyFont="1" applyBorder="1" applyAlignment="1">
      <alignment horizontal="center" vertical="top" wrapText="1"/>
    </xf>
    <xf numFmtId="0" fontId="41" fillId="0" borderId="108" xfId="0" applyFont="1" applyBorder="1" applyAlignment="1">
      <alignment horizontal="center" vertical="center" wrapText="1"/>
    </xf>
    <xf numFmtId="0" fontId="41" fillId="0" borderId="104" xfId="0" applyFont="1" applyBorder="1" applyAlignment="1">
      <alignment horizontal="center" vertical="center" wrapText="1"/>
    </xf>
    <xf numFmtId="0" fontId="23" fillId="0" borderId="0" xfId="0" applyFont="1" applyAlignment="1">
      <alignment horizontal="center" vertical="top"/>
    </xf>
    <xf numFmtId="0" fontId="41" fillId="0" borderId="70" xfId="0" applyFont="1" applyBorder="1" applyAlignment="1">
      <alignment horizontal="center" vertical="top" wrapText="1"/>
    </xf>
    <xf numFmtId="0" fontId="41" fillId="0" borderId="68" xfId="0" applyFont="1" applyBorder="1" applyAlignment="1">
      <alignment horizontal="center" vertical="center" wrapText="1"/>
    </xf>
    <xf numFmtId="0" fontId="41" fillId="0" borderId="70" xfId="0" applyFont="1" applyBorder="1" applyAlignment="1">
      <alignment horizontal="center" vertical="center" wrapText="1"/>
    </xf>
    <xf numFmtId="0" fontId="41" fillId="0" borderId="66" xfId="0" applyFont="1" applyBorder="1" applyAlignment="1">
      <alignment horizontal="center" vertical="center" wrapText="1"/>
    </xf>
    <xf numFmtId="0" fontId="65" fillId="0" borderId="74" xfId="0" applyFont="1" applyBorder="1" applyAlignment="1">
      <alignment horizontal="center" vertical="center" wrapText="1"/>
    </xf>
    <xf numFmtId="0" fontId="65" fillId="0" borderId="77" xfId="0" applyFont="1" applyBorder="1" applyAlignment="1">
      <alignment horizontal="center" vertical="center" wrapText="1"/>
    </xf>
    <xf numFmtId="0" fontId="41" fillId="0" borderId="75" xfId="0" applyFont="1" applyBorder="1" applyAlignment="1">
      <alignment horizontal="center" vertical="center" wrapText="1"/>
    </xf>
    <xf numFmtId="0" fontId="41" fillId="0" borderId="74" xfId="0" applyFont="1" applyBorder="1" applyAlignment="1">
      <alignment horizontal="center" vertical="center" wrapText="1"/>
    </xf>
    <xf numFmtId="0" fontId="2" fillId="0" borderId="4" xfId="76" applyFont="1" applyFill="1" applyBorder="1" applyAlignment="1" applyProtection="1">
      <alignment horizontal="center" vertical="center" wrapText="1"/>
    </xf>
    <xf numFmtId="0" fontId="3" fillId="2" borderId="4" xfId="2" applyFont="1" applyFill="1" applyBorder="1" applyAlignment="1" applyProtection="1">
      <alignment horizontal="center" vertical="center" wrapText="1"/>
    </xf>
    <xf numFmtId="0" fontId="2" fillId="0" borderId="4" xfId="77" applyFont="1" applyFill="1" applyBorder="1" applyAlignment="1" applyProtection="1">
      <alignment horizontal="left"/>
    </xf>
    <xf numFmtId="0" fontId="3" fillId="2" borderId="1" xfId="0" applyNumberFormat="1" applyFont="1" applyFill="1" applyBorder="1" applyAlignment="1" applyProtection="1">
      <alignment horizontal="center" vertical="center" wrapText="1"/>
    </xf>
    <xf numFmtId="0" fontId="3" fillId="2" borderId="33"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center" vertical="center" wrapText="1"/>
    </xf>
    <xf numFmtId="10" fontId="3" fillId="2" borderId="1" xfId="0" applyNumberFormat="1" applyFont="1" applyFill="1" applyBorder="1" applyAlignment="1" applyProtection="1">
      <alignment horizontal="center" vertical="center" wrapText="1"/>
    </xf>
    <xf numFmtId="10" fontId="3" fillId="2" borderId="33" xfId="0" applyNumberFormat="1" applyFont="1" applyFill="1" applyBorder="1" applyAlignment="1" applyProtection="1">
      <alignment horizontal="center" vertical="center" wrapText="1"/>
    </xf>
    <xf numFmtId="10" fontId="3" fillId="2" borderId="5" xfId="0" applyNumberFormat="1" applyFont="1" applyFill="1" applyBorder="1" applyAlignment="1" applyProtection="1">
      <alignment horizontal="center" vertical="center" wrapText="1"/>
    </xf>
    <xf numFmtId="10" fontId="3" fillId="2" borderId="1" xfId="0" applyNumberFormat="1" applyFont="1" applyFill="1" applyBorder="1" applyAlignment="1" applyProtection="1">
      <alignment horizontal="center" vertical="top" wrapText="1"/>
    </xf>
    <xf numFmtId="10" fontId="3" fillId="2" borderId="33" xfId="0" applyNumberFormat="1" applyFont="1" applyFill="1" applyBorder="1" applyAlignment="1" applyProtection="1">
      <alignment horizontal="center" vertical="top" wrapText="1"/>
    </xf>
    <xf numFmtId="10" fontId="3" fillId="2" borderId="5" xfId="0" applyNumberFormat="1" applyFont="1" applyFill="1" applyBorder="1" applyAlignment="1" applyProtection="1">
      <alignment horizontal="center" vertical="top" wrapText="1"/>
    </xf>
    <xf numFmtId="0" fontId="3" fillId="2" borderId="1" xfId="0" applyNumberFormat="1" applyFont="1" applyFill="1" applyBorder="1" applyAlignment="1" applyProtection="1">
      <alignment horizontal="center" vertical="top" wrapText="1"/>
    </xf>
    <xf numFmtId="0" fontId="3" fillId="2" borderId="33" xfId="0" applyNumberFormat="1" applyFont="1" applyFill="1" applyBorder="1" applyAlignment="1" applyProtection="1">
      <alignment horizontal="center" vertical="top" wrapText="1"/>
    </xf>
    <xf numFmtId="0" fontId="3" fillId="2" borderId="5" xfId="0" applyNumberFormat="1" applyFont="1" applyFill="1" applyBorder="1" applyAlignment="1" applyProtection="1">
      <alignment horizontal="center" vertical="top" wrapText="1"/>
    </xf>
    <xf numFmtId="0" fontId="2" fillId="41" borderId="4" xfId="1" applyFont="1" applyFill="1" applyBorder="1" applyAlignment="1" applyProtection="1">
      <alignment horizontal="center" vertical="center" wrapText="1"/>
    </xf>
    <xf numFmtId="1" fontId="2" fillId="41" borderId="1" xfId="1" applyNumberFormat="1" applyFont="1" applyFill="1" applyBorder="1" applyAlignment="1" applyProtection="1">
      <alignment horizontal="center" vertical="center" wrapText="1"/>
    </xf>
    <xf numFmtId="1" fontId="2" fillId="41" borderId="5" xfId="1" applyNumberFormat="1" applyFont="1" applyFill="1" applyBorder="1" applyAlignment="1" applyProtection="1">
      <alignment horizontal="center" vertical="center" wrapText="1"/>
    </xf>
    <xf numFmtId="0" fontId="2" fillId="41" borderId="2" xfId="1" applyFont="1" applyFill="1" applyBorder="1" applyAlignment="1" applyProtection="1">
      <alignment horizontal="center" vertical="center" wrapText="1"/>
    </xf>
    <xf numFmtId="0" fontId="2" fillId="41" borderId="3" xfId="1" applyFont="1" applyFill="1" applyBorder="1" applyAlignment="1" applyProtection="1">
      <alignment horizontal="center" vertical="center" wrapText="1"/>
    </xf>
    <xf numFmtId="164" fontId="2" fillId="41" borderId="4" xfId="1"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justify" vertical="center" wrapText="1"/>
    </xf>
    <xf numFmtId="0" fontId="3" fillId="2" borderId="5" xfId="0" applyFont="1" applyFill="1" applyBorder="1" applyAlignment="1" applyProtection="1">
      <alignment horizontal="justify" vertical="center" wrapText="1"/>
    </xf>
    <xf numFmtId="0" fontId="3" fillId="2" borderId="1" xfId="0" applyNumberFormat="1" applyFont="1" applyFill="1" applyBorder="1" applyAlignment="1" applyProtection="1">
      <alignment horizontal="center" vertical="center"/>
    </xf>
    <xf numFmtId="0" fontId="3" fillId="2" borderId="33"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justify" vertical="top" wrapText="1"/>
    </xf>
    <xf numFmtId="0" fontId="3" fillId="2" borderId="33" xfId="0" applyNumberFormat="1" applyFont="1" applyFill="1" applyBorder="1" applyAlignment="1" applyProtection="1">
      <alignment horizontal="justify" vertical="top" wrapText="1"/>
    </xf>
    <xf numFmtId="0" fontId="3" fillId="0" borderId="1" xfId="0" applyNumberFormat="1" applyFont="1" applyFill="1" applyBorder="1" applyAlignment="1" applyProtection="1">
      <alignment horizontal="center" vertical="center" wrapText="1"/>
    </xf>
    <xf numFmtId="0" fontId="3" fillId="0" borderId="33"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35" borderId="1" xfId="0" applyFont="1" applyFill="1" applyBorder="1" applyAlignment="1">
      <alignment horizontal="justify" vertical="center" wrapText="1"/>
    </xf>
    <xf numFmtId="0" fontId="3" fillId="35" borderId="33" xfId="0" applyFont="1" applyFill="1" applyBorder="1" applyAlignment="1">
      <alignment horizontal="justify" vertical="center" wrapText="1"/>
    </xf>
    <xf numFmtId="0" fontId="3" fillId="35" borderId="5" xfId="0" applyFont="1" applyFill="1" applyBorder="1" applyAlignment="1">
      <alignment horizontal="justify" vertical="center" wrapText="1"/>
    </xf>
    <xf numFmtId="1" fontId="2" fillId="41" borderId="4" xfId="1" applyNumberFormat="1" applyFont="1" applyFill="1" applyBorder="1" applyAlignment="1" applyProtection="1">
      <alignment horizontal="center" vertical="center" wrapText="1"/>
    </xf>
    <xf numFmtId="0" fontId="3" fillId="2" borderId="33" xfId="0" applyFont="1" applyFill="1" applyBorder="1" applyAlignment="1" applyProtection="1">
      <alignment horizontal="center" vertical="center" wrapText="1"/>
    </xf>
    <xf numFmtId="0" fontId="3" fillId="2" borderId="33" xfId="0" applyFont="1" applyFill="1" applyBorder="1" applyAlignment="1" applyProtection="1">
      <alignment horizontal="justify" vertical="center" wrapText="1"/>
    </xf>
    <xf numFmtId="0" fontId="44" fillId="2" borderId="4" xfId="0" applyFont="1" applyFill="1" applyBorder="1" applyAlignment="1" applyProtection="1">
      <alignment horizontal="center" vertical="center" wrapText="1"/>
    </xf>
    <xf numFmtId="0" fontId="3" fillId="32" borderId="4" xfId="0" applyFont="1" applyFill="1" applyBorder="1" applyAlignment="1">
      <alignment horizontal="center" vertical="center" wrapText="1"/>
    </xf>
    <xf numFmtId="0" fontId="3" fillId="32" borderId="4" xfId="0" applyFont="1" applyFill="1" applyBorder="1" applyAlignment="1">
      <alignment horizontal="center" vertical="center"/>
    </xf>
    <xf numFmtId="0" fontId="3" fillId="32" borderId="4" xfId="0" applyFont="1" applyFill="1" applyBorder="1" applyAlignment="1">
      <alignment horizontal="justify" vertical="top" wrapText="1"/>
    </xf>
    <xf numFmtId="0" fontId="3" fillId="32" borderId="1" xfId="0" applyFont="1" applyFill="1" applyBorder="1" applyAlignment="1">
      <alignment horizontal="justify" vertical="top" wrapText="1"/>
    </xf>
    <xf numFmtId="0" fontId="3" fillId="32" borderId="33" xfId="0" applyFont="1" applyFill="1" applyBorder="1" applyAlignment="1">
      <alignment horizontal="justify" vertical="top" wrapText="1"/>
    </xf>
    <xf numFmtId="0" fontId="3" fillId="32" borderId="5" xfId="0" applyFont="1" applyFill="1" applyBorder="1" applyAlignment="1">
      <alignment horizontal="justify" vertical="top" wrapText="1"/>
    </xf>
    <xf numFmtId="0" fontId="3" fillId="32" borderId="1" xfId="0" applyFont="1" applyFill="1" applyBorder="1" applyAlignment="1">
      <alignment horizontal="left" vertical="center" wrapText="1"/>
    </xf>
    <xf numFmtId="0" fontId="3" fillId="32" borderId="5" xfId="0" applyFont="1" applyFill="1" applyBorder="1" applyAlignment="1">
      <alignment horizontal="left" vertical="center" wrapText="1"/>
    </xf>
    <xf numFmtId="0" fontId="3" fillId="32" borderId="1" xfId="0" applyFont="1" applyFill="1" applyBorder="1" applyAlignment="1">
      <alignment horizontal="center" vertical="center" wrapText="1"/>
    </xf>
    <xf numFmtId="0" fontId="3" fillId="32" borderId="33" xfId="0" applyFont="1" applyFill="1" applyBorder="1" applyAlignment="1">
      <alignment horizontal="center" vertical="center" wrapText="1"/>
    </xf>
    <xf numFmtId="0" fontId="3" fillId="32" borderId="1" xfId="0" applyFont="1" applyFill="1" applyBorder="1" applyAlignment="1">
      <alignment horizontal="center" vertical="center"/>
    </xf>
    <xf numFmtId="0" fontId="3" fillId="32" borderId="33" xfId="0" applyFont="1" applyFill="1" applyBorder="1" applyAlignment="1">
      <alignment horizontal="center" vertical="center"/>
    </xf>
    <xf numFmtId="0" fontId="3" fillId="32" borderId="1" xfId="0" applyFont="1" applyFill="1" applyBorder="1" applyAlignment="1">
      <alignment horizontal="left" vertical="top" wrapText="1"/>
    </xf>
    <xf numFmtId="0" fontId="3" fillId="32" borderId="33" xfId="0" applyFont="1" applyFill="1" applyBorder="1" applyAlignment="1">
      <alignment horizontal="left" vertical="top" wrapText="1"/>
    </xf>
    <xf numFmtId="0" fontId="64" fillId="36" borderId="1" xfId="0" applyFont="1" applyFill="1" applyBorder="1" applyAlignment="1">
      <alignment horizontal="center" vertical="center" wrapText="1"/>
    </xf>
    <xf numFmtId="0" fontId="64" fillId="36" borderId="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5" xfId="0" applyFont="1" applyFill="1" applyBorder="1" applyAlignment="1">
      <alignment horizontal="left" vertical="center" wrapText="1"/>
    </xf>
    <xf numFmtId="0" fontId="64" fillId="36" borderId="4" xfId="0" applyFont="1" applyFill="1" applyBorder="1" applyAlignment="1">
      <alignment horizontal="center" vertical="center" wrapText="1"/>
    </xf>
    <xf numFmtId="0" fontId="64" fillId="36" borderId="4" xfId="0" applyFont="1" applyFill="1" applyBorder="1" applyAlignment="1">
      <alignment horizontal="justify" vertical="center" wrapText="1"/>
    </xf>
    <xf numFmtId="0" fontId="0" fillId="36" borderId="1" xfId="0" applyFont="1" applyFill="1" applyBorder="1" applyAlignment="1">
      <alignment horizontal="center" vertical="center" wrapText="1"/>
    </xf>
    <xf numFmtId="0" fontId="0" fillId="36" borderId="5" xfId="0" applyFont="1" applyFill="1" applyBorder="1" applyAlignment="1">
      <alignment horizontal="center" vertical="center" wrapText="1"/>
    </xf>
    <xf numFmtId="0" fontId="64" fillId="36" borderId="33" xfId="0" applyFont="1" applyFill="1" applyBorder="1" applyAlignment="1">
      <alignment horizontal="center" vertical="center" wrapText="1"/>
    </xf>
    <xf numFmtId="0" fontId="69" fillId="36" borderId="4" xfId="0" applyFont="1" applyFill="1" applyBorder="1" applyAlignment="1">
      <alignment horizontal="center" vertical="center" wrapText="1"/>
    </xf>
    <xf numFmtId="0" fontId="64" fillId="36" borderId="4" xfId="0" applyFont="1" applyFill="1" applyBorder="1" applyAlignment="1">
      <alignment horizontal="center" vertical="center"/>
    </xf>
    <xf numFmtId="0" fontId="64" fillId="36" borderId="4" xfId="0" applyFont="1" applyFill="1" applyBorder="1" applyAlignment="1">
      <alignment horizontal="justify" vertical="center"/>
    </xf>
    <xf numFmtId="0" fontId="41" fillId="36" borderId="1" xfId="0" applyFont="1" applyFill="1" applyBorder="1" applyAlignment="1">
      <alignment horizontal="center" vertical="center" wrapText="1"/>
    </xf>
    <xf numFmtId="0" fontId="41" fillId="36" borderId="5" xfId="0" applyFont="1" applyFill="1" applyBorder="1" applyAlignment="1">
      <alignment horizontal="center" vertical="center" wrapText="1"/>
    </xf>
    <xf numFmtId="0" fontId="3" fillId="2" borderId="4" xfId="52" applyFont="1" applyFill="1" applyBorder="1" applyAlignment="1">
      <alignment horizontal="center" vertical="center" wrapText="1"/>
    </xf>
    <xf numFmtId="0" fontId="0" fillId="0" borderId="32" xfId="0" applyBorder="1" applyAlignment="1">
      <alignment horizontal="center" vertical="top"/>
    </xf>
    <xf numFmtId="0" fontId="41" fillId="36" borderId="4" xfId="0" applyFont="1" applyFill="1" applyBorder="1" applyAlignment="1">
      <alignment horizontal="center" vertical="center" wrapText="1"/>
    </xf>
    <xf numFmtId="0" fontId="41" fillId="36" borderId="4" xfId="0" applyFont="1" applyFill="1" applyBorder="1" applyAlignment="1">
      <alignment horizontal="center" vertical="center"/>
    </xf>
    <xf numFmtId="0" fontId="41" fillId="36" borderId="4" xfId="0" applyFont="1" applyFill="1" applyBorder="1" applyAlignment="1">
      <alignment horizontal="justify" vertical="center" wrapText="1"/>
    </xf>
    <xf numFmtId="0" fontId="41" fillId="36" borderId="4" xfId="0" applyFont="1" applyFill="1" applyBorder="1" applyAlignment="1">
      <alignment horizontal="justify" vertical="center"/>
    </xf>
    <xf numFmtId="0" fontId="41" fillId="36" borderId="55" xfId="0" applyFont="1" applyFill="1" applyBorder="1" applyAlignment="1">
      <alignment horizontal="center" vertical="center" wrapText="1"/>
    </xf>
    <xf numFmtId="0" fontId="41" fillId="36" borderId="1" xfId="0" applyFont="1" applyFill="1" applyBorder="1" applyAlignment="1">
      <alignment horizontal="center" vertical="center"/>
    </xf>
    <xf numFmtId="0" fontId="41" fillId="36" borderId="5" xfId="0" applyFont="1" applyFill="1" applyBorder="1" applyAlignment="1">
      <alignment horizontal="center" vertical="center"/>
    </xf>
    <xf numFmtId="0" fontId="41" fillId="36" borderId="1" xfId="0" applyFont="1" applyFill="1" applyBorder="1" applyAlignment="1">
      <alignment horizontal="justify" vertical="center" wrapText="1"/>
    </xf>
    <xf numFmtId="0" fontId="41" fillId="36" borderId="5" xfId="0" applyFont="1" applyFill="1" applyBorder="1" applyAlignment="1">
      <alignment horizontal="justify" vertical="center" wrapText="1"/>
    </xf>
    <xf numFmtId="0" fontId="3" fillId="32" borderId="1" xfId="0" applyFont="1" applyFill="1" applyBorder="1" applyAlignment="1">
      <alignment horizontal="center" vertical="top" wrapText="1"/>
    </xf>
    <xf numFmtId="0" fontId="3" fillId="32" borderId="5" xfId="0" applyFont="1" applyFill="1" applyBorder="1" applyAlignment="1">
      <alignment horizontal="center" vertical="top" wrapText="1"/>
    </xf>
    <xf numFmtId="0" fontId="3" fillId="32" borderId="48" xfId="0" applyFont="1" applyFill="1" applyBorder="1" applyAlignment="1">
      <alignment horizontal="center" vertical="center" wrapText="1"/>
    </xf>
    <xf numFmtId="0" fontId="3" fillId="32" borderId="50" xfId="0" applyFont="1" applyFill="1" applyBorder="1" applyAlignment="1">
      <alignment horizontal="center" vertical="center" wrapText="1"/>
    </xf>
    <xf numFmtId="0" fontId="3" fillId="32" borderId="60" xfId="0" applyFont="1" applyFill="1" applyBorder="1" applyAlignment="1">
      <alignment horizontal="center" vertical="center" wrapText="1"/>
    </xf>
    <xf numFmtId="0" fontId="3" fillId="32" borderId="59" xfId="0" applyFont="1" applyFill="1" applyBorder="1" applyAlignment="1">
      <alignment horizontal="center" vertical="center" wrapText="1"/>
    </xf>
    <xf numFmtId="0" fontId="3" fillId="32" borderId="59" xfId="0" applyFont="1" applyFill="1" applyBorder="1" applyAlignment="1">
      <alignment horizontal="left" vertical="top" wrapText="1"/>
    </xf>
    <xf numFmtId="0" fontId="3" fillId="32" borderId="4" xfId="0" applyFont="1" applyFill="1" applyBorder="1" applyAlignment="1">
      <alignment horizontal="left" vertical="top" wrapText="1"/>
    </xf>
    <xf numFmtId="0" fontId="3" fillId="32" borderId="43" xfId="0" applyFont="1" applyFill="1" applyBorder="1" applyAlignment="1">
      <alignment horizontal="left" vertical="top" wrapText="1"/>
    </xf>
    <xf numFmtId="0" fontId="3" fillId="32" borderId="5"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3" xfId="0" applyFont="1" applyFill="1" applyBorder="1" applyAlignment="1">
      <alignment horizontal="left" vertical="center" wrapText="1"/>
    </xf>
    <xf numFmtId="0" fontId="3" fillId="2" borderId="4" xfId="0" applyFont="1" applyFill="1" applyBorder="1" applyAlignment="1" applyProtection="1">
      <alignment horizontal="justify" vertical="center" wrapText="1"/>
      <protection locked="0"/>
    </xf>
    <xf numFmtId="0" fontId="3" fillId="2" borderId="4" xfId="0" applyFont="1" applyFill="1" applyBorder="1" applyAlignment="1" applyProtection="1">
      <alignment vertical="center" wrapText="1"/>
    </xf>
    <xf numFmtId="0" fontId="3" fillId="2" borderId="6" xfId="82" applyFont="1" applyFill="1" applyBorder="1" applyAlignment="1" applyProtection="1">
      <alignment horizontal="center" vertical="center" wrapText="1"/>
    </xf>
    <xf numFmtId="0" fontId="3" fillId="2" borderId="34" xfId="82"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protection locked="0"/>
    </xf>
    <xf numFmtId="0" fontId="3" fillId="2" borderId="33"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33" borderId="1" xfId="0" applyFont="1" applyFill="1" applyBorder="1" applyAlignment="1">
      <alignment horizontal="center" vertical="center" wrapText="1"/>
    </xf>
    <xf numFmtId="0" fontId="3" fillId="33" borderId="33" xfId="0" applyFont="1" applyFill="1" applyBorder="1" applyAlignment="1">
      <alignment horizontal="center" vertical="center" wrapText="1"/>
    </xf>
    <xf numFmtId="0" fontId="3" fillId="33" borderId="5" xfId="0" applyFont="1" applyFill="1" applyBorder="1" applyAlignment="1">
      <alignment horizontal="center" vertical="center" wrapText="1"/>
    </xf>
    <xf numFmtId="0" fontId="3" fillId="33" borderId="1" xfId="0" applyFont="1" applyFill="1" applyBorder="1" applyAlignment="1">
      <alignment horizontal="justify" vertical="center" wrapText="1"/>
    </xf>
    <xf numFmtId="0" fontId="3" fillId="33" borderId="5" xfId="0" applyFont="1" applyFill="1" applyBorder="1" applyAlignment="1">
      <alignment horizontal="justify" vertical="center" wrapText="1"/>
    </xf>
    <xf numFmtId="0" fontId="2" fillId="2" borderId="2" xfId="0" applyFont="1" applyFill="1" applyBorder="1" applyAlignment="1" applyProtection="1">
      <alignment horizontal="left" vertical="center" wrapText="1"/>
    </xf>
    <xf numFmtId="0" fontId="2" fillId="2" borderId="41"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wrapText="1"/>
    </xf>
    <xf numFmtId="0" fontId="3" fillId="2" borderId="1" xfId="51" applyFont="1" applyFill="1" applyBorder="1" applyAlignment="1">
      <alignment horizontal="center" vertical="center" wrapText="1"/>
    </xf>
    <xf numFmtId="0" fontId="3" fillId="2" borderId="33" xfId="51" applyFont="1" applyFill="1" applyBorder="1" applyAlignment="1">
      <alignment horizontal="center" vertical="center" wrapText="1"/>
    </xf>
    <xf numFmtId="0" fontId="3" fillId="2" borderId="5" xfId="51" applyFont="1" applyFill="1" applyBorder="1" applyAlignment="1">
      <alignment horizontal="center" vertical="center" wrapText="1"/>
    </xf>
    <xf numFmtId="0" fontId="3" fillId="2" borderId="4" xfId="51" applyFont="1" applyFill="1" applyBorder="1" applyAlignment="1">
      <alignment horizontal="center" vertical="center" wrapText="1"/>
    </xf>
    <xf numFmtId="0" fontId="3" fillId="2" borderId="1" xfId="51" applyFont="1" applyFill="1" applyBorder="1" applyAlignment="1" applyProtection="1">
      <alignment horizontal="center" vertical="center" wrapText="1"/>
    </xf>
    <xf numFmtId="0" fontId="3" fillId="2" borderId="33" xfId="51" applyFont="1" applyFill="1" applyBorder="1" applyAlignment="1" applyProtection="1">
      <alignment horizontal="center" vertical="center" wrapText="1"/>
    </xf>
    <xf numFmtId="0" fontId="3" fillId="33" borderId="4" xfId="0" applyFont="1" applyFill="1" applyBorder="1" applyAlignment="1">
      <alignment horizontal="center" vertical="center" wrapText="1"/>
    </xf>
    <xf numFmtId="0" fontId="3" fillId="33" borderId="4" xfId="0" applyFont="1" applyFill="1" applyBorder="1" applyAlignment="1">
      <alignment horizontal="center" vertical="center"/>
    </xf>
    <xf numFmtId="0" fontId="2" fillId="33" borderId="1" xfId="0" applyFont="1" applyFill="1" applyBorder="1" applyAlignment="1">
      <alignment horizontal="left" vertical="top" wrapText="1"/>
    </xf>
    <xf numFmtId="0" fontId="2" fillId="33" borderId="33" xfId="0" applyFont="1" applyFill="1" applyBorder="1" applyAlignment="1">
      <alignment horizontal="left" vertical="top" wrapText="1"/>
    </xf>
    <xf numFmtId="0" fontId="2" fillId="33" borderId="5" xfId="0" applyFont="1" applyFill="1" applyBorder="1" applyAlignment="1">
      <alignment horizontal="left" vertical="top" wrapText="1"/>
    </xf>
    <xf numFmtId="0" fontId="3" fillId="33" borderId="1" xfId="0" applyFont="1" applyFill="1" applyBorder="1" applyAlignment="1">
      <alignment horizontal="left" vertical="center" wrapText="1"/>
    </xf>
    <xf numFmtId="0" fontId="3" fillId="33" borderId="33" xfId="0" applyFont="1" applyFill="1" applyBorder="1" applyAlignment="1">
      <alignment horizontal="left" vertical="center" wrapText="1"/>
    </xf>
    <xf numFmtId="0" fontId="3" fillId="33" borderId="5"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3" xfId="0" applyFont="1" applyFill="1" applyBorder="1" applyAlignment="1">
      <alignment horizontal="left" vertical="center" wrapText="1"/>
    </xf>
    <xf numFmtId="0" fontId="3" fillId="38" borderId="4" xfId="0" applyFont="1" applyFill="1" applyBorder="1" applyAlignment="1">
      <alignment horizontal="center" vertical="top" wrapText="1"/>
    </xf>
    <xf numFmtId="0" fontId="2" fillId="2" borderId="4" xfId="0" applyFont="1" applyFill="1" applyBorder="1" applyAlignment="1">
      <alignment horizontal="left" vertical="center" wrapText="1"/>
    </xf>
    <xf numFmtId="0" fontId="3" fillId="38" borderId="1" xfId="0" applyFont="1" applyFill="1" applyBorder="1" applyAlignment="1">
      <alignment horizontal="center" vertical="top" wrapText="1"/>
    </xf>
    <xf numFmtId="0" fontId="3" fillId="38" borderId="33" xfId="0" applyFont="1" applyFill="1" applyBorder="1" applyAlignment="1">
      <alignment horizontal="center" vertical="top" wrapText="1"/>
    </xf>
    <xf numFmtId="0" fontId="3" fillId="38" borderId="5" xfId="0" applyFont="1" applyFill="1" applyBorder="1" applyAlignment="1">
      <alignment horizontal="center" vertical="top" wrapText="1"/>
    </xf>
    <xf numFmtId="0" fontId="3" fillId="38" borderId="4" xfId="0" applyFont="1" applyFill="1" applyBorder="1" applyAlignment="1">
      <alignment horizontal="center" vertical="center"/>
    </xf>
    <xf numFmtId="0" fontId="3" fillId="38" borderId="4" xfId="0" applyFont="1" applyFill="1" applyBorder="1" applyAlignment="1">
      <alignment horizontal="left" vertical="top" wrapText="1"/>
    </xf>
    <xf numFmtId="0" fontId="3" fillId="33" borderId="56" xfId="0" applyFont="1" applyFill="1" applyBorder="1" applyAlignment="1">
      <alignment horizontal="center" vertical="center" wrapText="1"/>
    </xf>
    <xf numFmtId="0" fontId="3" fillId="33" borderId="54" xfId="0" applyFont="1" applyFill="1" applyBorder="1" applyAlignment="1">
      <alignment horizontal="center" vertical="center" wrapText="1"/>
    </xf>
    <xf numFmtId="0" fontId="3" fillId="33" borderId="57" xfId="0" applyFont="1" applyFill="1" applyBorder="1" applyAlignment="1">
      <alignment horizontal="center" vertical="center" wrapText="1"/>
    </xf>
    <xf numFmtId="0" fontId="3" fillId="33" borderId="58" xfId="0" applyFont="1" applyFill="1" applyBorder="1" applyAlignment="1">
      <alignment horizontal="center" vertical="center" wrapText="1"/>
    </xf>
    <xf numFmtId="0" fontId="3" fillId="33" borderId="55" xfId="0" applyFont="1" applyFill="1" applyBorder="1" applyAlignment="1">
      <alignment horizontal="center" vertical="center" wrapText="1"/>
    </xf>
    <xf numFmtId="0" fontId="3" fillId="33" borderId="59" xfId="0" applyFont="1" applyFill="1" applyBorder="1" applyAlignment="1">
      <alignment horizontal="center" vertical="center" wrapText="1"/>
    </xf>
    <xf numFmtId="0" fontId="3" fillId="33" borderId="43" xfId="0" applyFont="1" applyFill="1" applyBorder="1" applyAlignment="1">
      <alignment horizontal="center" vertical="center" wrapText="1"/>
    </xf>
    <xf numFmtId="0" fontId="3" fillId="33" borderId="56" xfId="0" applyFont="1" applyFill="1" applyBorder="1" applyAlignment="1">
      <alignment horizontal="center" vertical="center"/>
    </xf>
    <xf numFmtId="0" fontId="3" fillId="33" borderId="43" xfId="0" applyFont="1" applyFill="1" applyBorder="1" applyAlignment="1">
      <alignment horizontal="center" vertical="center"/>
    </xf>
    <xf numFmtId="0" fontId="3" fillId="33" borderId="56" xfId="0" applyFont="1" applyFill="1" applyBorder="1" applyAlignment="1">
      <alignment horizontal="left" vertical="top" wrapText="1"/>
    </xf>
    <xf numFmtId="0" fontId="3" fillId="33" borderId="4" xfId="0" applyFont="1" applyFill="1" applyBorder="1" applyAlignment="1">
      <alignment horizontal="left" vertical="top" wrapText="1"/>
    </xf>
    <xf numFmtId="0" fontId="3" fillId="33" borderId="43" xfId="0" applyFont="1" applyFill="1" applyBorder="1" applyAlignment="1">
      <alignment horizontal="left" vertical="top" wrapText="1"/>
    </xf>
    <xf numFmtId="0" fontId="3" fillId="33" borderId="4" xfId="0" applyFont="1" applyFill="1" applyBorder="1" applyAlignment="1">
      <alignment horizontal="center" vertical="top" wrapText="1"/>
    </xf>
    <xf numFmtId="0" fontId="3" fillId="33" borderId="43" xfId="0" applyFont="1" applyFill="1" applyBorder="1" applyAlignment="1">
      <alignment horizontal="center" vertical="top" wrapText="1"/>
    </xf>
    <xf numFmtId="0" fontId="3" fillId="33" borderId="56" xfId="0" applyFont="1" applyFill="1" applyBorder="1" applyAlignment="1">
      <alignment horizontal="justify" vertical="center" wrapText="1"/>
    </xf>
    <xf numFmtId="0" fontId="3" fillId="33" borderId="43" xfId="0" applyFont="1" applyFill="1" applyBorder="1" applyAlignment="1">
      <alignment horizontal="justify" vertical="center" wrapText="1"/>
    </xf>
    <xf numFmtId="0" fontId="3" fillId="33" borderId="4" xfId="0" applyFont="1" applyFill="1" applyBorder="1" applyAlignment="1">
      <alignment horizontal="left" vertical="center" wrapText="1"/>
    </xf>
    <xf numFmtId="0" fontId="3" fillId="33" borderId="53" xfId="0" applyFont="1" applyFill="1" applyBorder="1" applyAlignment="1">
      <alignment horizontal="center" vertical="center" wrapText="1"/>
    </xf>
    <xf numFmtId="0" fontId="3" fillId="33" borderId="5" xfId="0" applyFont="1" applyFill="1" applyBorder="1" applyAlignment="1">
      <alignment horizontal="center" vertical="center"/>
    </xf>
    <xf numFmtId="0" fontId="3" fillId="33" borderId="5" xfId="0" applyFont="1" applyFill="1" applyBorder="1" applyAlignment="1">
      <alignment horizontal="left" vertical="top" wrapText="1"/>
    </xf>
    <xf numFmtId="0" fontId="3" fillId="33" borderId="4" xfId="0" applyFont="1" applyFill="1" applyBorder="1" applyAlignment="1">
      <alignment horizontal="justify" vertical="center" wrapText="1"/>
    </xf>
    <xf numFmtId="0" fontId="3" fillId="2" borderId="1" xfId="52" applyFont="1" applyFill="1" applyBorder="1" applyAlignment="1" applyProtection="1">
      <alignment horizontal="center" vertical="center" wrapText="1"/>
      <protection locked="0"/>
    </xf>
    <xf numFmtId="0" fontId="3" fillId="2" borderId="33" xfId="52" applyFont="1" applyFill="1" applyBorder="1" applyAlignment="1" applyProtection="1">
      <alignment horizontal="center" vertical="center" wrapText="1"/>
      <protection locked="0"/>
    </xf>
    <xf numFmtId="0" fontId="3" fillId="2" borderId="5" xfId="52" applyFont="1" applyFill="1" applyBorder="1" applyAlignment="1" applyProtection="1">
      <alignment horizontal="center" vertical="center" wrapText="1"/>
      <protection locked="0"/>
    </xf>
    <xf numFmtId="0" fontId="3" fillId="2" borderId="4" xfId="0" applyFont="1" applyFill="1" applyBorder="1" applyAlignment="1">
      <alignment vertical="center" wrapText="1"/>
    </xf>
    <xf numFmtId="0" fontId="3" fillId="2" borderId="1" xfId="0" applyFont="1" applyFill="1" applyBorder="1" applyAlignment="1">
      <alignment vertical="center" wrapText="1"/>
    </xf>
    <xf numFmtId="0" fontId="3" fillId="2" borderId="33" xfId="0" applyFont="1" applyFill="1" applyBorder="1" applyAlignment="1">
      <alignment vertical="center" wrapText="1"/>
    </xf>
    <xf numFmtId="0" fontId="3" fillId="2" borderId="5" xfId="0" applyFont="1" applyFill="1" applyBorder="1" applyAlignment="1">
      <alignment vertical="center" wrapText="1"/>
    </xf>
    <xf numFmtId="0" fontId="3" fillId="2" borderId="4" xfId="52" applyFont="1" applyFill="1" applyBorder="1" applyAlignment="1" applyProtection="1">
      <alignment horizontal="left" vertical="center" wrapText="1"/>
      <protection locked="0"/>
    </xf>
    <xf numFmtId="0" fontId="3" fillId="2" borderId="1" xfId="52" applyFont="1" applyFill="1" applyBorder="1" applyAlignment="1">
      <alignment horizontal="center" vertical="center" wrapText="1"/>
    </xf>
    <xf numFmtId="0" fontId="3" fillId="2" borderId="33" xfId="52" applyFont="1" applyFill="1" applyBorder="1" applyAlignment="1">
      <alignment horizontal="center" vertical="center" wrapText="1"/>
    </xf>
    <xf numFmtId="0" fontId="3" fillId="2" borderId="5" xfId="52" applyFont="1" applyFill="1" applyBorder="1" applyAlignment="1">
      <alignment horizontal="center" vertical="center" wrapText="1"/>
    </xf>
    <xf numFmtId="0" fontId="56" fillId="2" borderId="4" xfId="52" applyFont="1" applyFill="1" applyBorder="1" applyAlignment="1">
      <alignment horizontal="center" vertical="center" wrapText="1"/>
    </xf>
    <xf numFmtId="0" fontId="3" fillId="2" borderId="4" xfId="52" applyFont="1" applyFill="1" applyBorder="1" applyAlignment="1">
      <alignment horizontal="left" vertical="center" wrapText="1"/>
    </xf>
    <xf numFmtId="0" fontId="3" fillId="2" borderId="4" xfId="80" applyFont="1" applyFill="1" applyBorder="1" applyAlignment="1" applyProtection="1">
      <alignment horizontal="left" vertical="center" wrapText="1"/>
      <protection locked="0"/>
    </xf>
    <xf numFmtId="0" fontId="3" fillId="2" borderId="4" xfId="52" applyFont="1" applyFill="1" applyBorder="1" applyAlignment="1">
      <alignment horizontal="center" vertical="center"/>
    </xf>
    <xf numFmtId="0" fontId="3" fillId="2" borderId="1" xfId="52" applyFont="1" applyFill="1" applyBorder="1" applyAlignment="1">
      <alignment horizontal="center" vertical="center"/>
    </xf>
    <xf numFmtId="0" fontId="3" fillId="2" borderId="33" xfId="52" applyFont="1" applyFill="1" applyBorder="1" applyAlignment="1">
      <alignment horizontal="center" vertical="center"/>
    </xf>
    <xf numFmtId="0" fontId="3" fillId="2" borderId="5" xfId="52" applyFont="1" applyFill="1" applyBorder="1" applyAlignment="1">
      <alignment horizontal="center" vertical="center"/>
    </xf>
    <xf numFmtId="0" fontId="3" fillId="2" borderId="4" xfId="81" applyFont="1" applyFill="1" applyBorder="1" applyAlignment="1">
      <alignment horizontal="center" vertical="center" wrapText="1"/>
    </xf>
    <xf numFmtId="0" fontId="2" fillId="2" borderId="4" xfId="52" applyFont="1" applyFill="1" applyBorder="1" applyAlignment="1" applyProtection="1">
      <alignment horizontal="left" vertical="center" wrapText="1"/>
    </xf>
    <xf numFmtId="0" fontId="41" fillId="37" borderId="1" xfId="0" applyFont="1" applyFill="1" applyBorder="1" applyAlignment="1" applyProtection="1">
      <alignment horizontal="center" vertical="center" wrapText="1"/>
    </xf>
    <xf numFmtId="0" fontId="41" fillId="37" borderId="5" xfId="0" applyFont="1" applyFill="1" applyBorder="1" applyAlignment="1" applyProtection="1">
      <alignment horizontal="center" vertical="center" wrapText="1"/>
    </xf>
    <xf numFmtId="0" fontId="3" fillId="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49" fontId="3" fillId="2" borderId="1" xfId="0" applyNumberFormat="1"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3" fillId="2" borderId="1"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1" xfId="80" applyFont="1" applyFill="1" applyBorder="1" applyAlignment="1" applyProtection="1">
      <alignment horizontal="center" vertical="top" wrapText="1"/>
      <protection locked="0"/>
    </xf>
    <xf numFmtId="0" fontId="3" fillId="2" borderId="33" xfId="80" applyFont="1" applyFill="1" applyBorder="1" applyAlignment="1" applyProtection="1">
      <alignment horizontal="center" vertical="top" wrapText="1"/>
      <protection locked="0"/>
    </xf>
    <xf numFmtId="0" fontId="3" fillId="2" borderId="5" xfId="80" applyFont="1" applyFill="1" applyBorder="1" applyAlignment="1" applyProtection="1">
      <alignment horizontal="center" vertical="top" wrapText="1"/>
      <protection locked="0"/>
    </xf>
    <xf numFmtId="0" fontId="3" fillId="2" borderId="1" xfId="80" applyFont="1" applyFill="1" applyBorder="1" applyAlignment="1" applyProtection="1">
      <alignment horizontal="left" vertical="top" wrapText="1"/>
      <protection locked="0"/>
    </xf>
    <xf numFmtId="0" fontId="3" fillId="2" borderId="5" xfId="80" applyFont="1" applyFill="1" applyBorder="1" applyAlignment="1" applyProtection="1">
      <alignment horizontal="left" vertical="top" wrapText="1"/>
      <protection locked="0"/>
    </xf>
    <xf numFmtId="0" fontId="41" fillId="37" borderId="1" xfId="80" applyFont="1" applyFill="1" applyBorder="1" applyAlignment="1" applyProtection="1">
      <alignment horizontal="left" vertical="top" wrapText="1"/>
    </xf>
    <xf numFmtId="0" fontId="41" fillId="37" borderId="5" xfId="80" applyFont="1" applyFill="1" applyBorder="1" applyAlignment="1" applyProtection="1">
      <alignment horizontal="left" vertical="top" wrapText="1"/>
    </xf>
    <xf numFmtId="0" fontId="2" fillId="2" borderId="4" xfId="77" applyFont="1" applyFill="1" applyBorder="1" applyAlignment="1">
      <alignment horizontal="left" vertical="center"/>
    </xf>
    <xf numFmtId="0" fontId="3" fillId="2" borderId="4" xfId="79" applyFont="1" applyFill="1" applyBorder="1" applyAlignment="1">
      <alignment horizontal="center" vertical="center"/>
    </xf>
    <xf numFmtId="0" fontId="3" fillId="2" borderId="4" xfId="79" applyFont="1" applyFill="1" applyBorder="1" applyAlignment="1">
      <alignment vertical="center" wrapText="1"/>
    </xf>
    <xf numFmtId="0" fontId="3" fillId="2" borderId="2"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xf>
    <xf numFmtId="0" fontId="3" fillId="2" borderId="1" xfId="78" applyFont="1" applyFill="1" applyBorder="1" applyAlignment="1" applyProtection="1">
      <alignment horizontal="center" vertical="center" wrapText="1"/>
    </xf>
    <xf numFmtId="0" fontId="3" fillId="2" borderId="5" xfId="78" applyFont="1" applyFill="1" applyBorder="1" applyAlignment="1" applyProtection="1">
      <alignment horizontal="center" vertical="center" wrapText="1"/>
    </xf>
    <xf numFmtId="0" fontId="3" fillId="2" borderId="1" xfId="78" applyFont="1" applyFill="1" applyBorder="1" applyAlignment="1" applyProtection="1">
      <alignment horizontal="left" vertical="center" wrapText="1"/>
    </xf>
    <xf numFmtId="0" fontId="3" fillId="2" borderId="5" xfId="78" applyFont="1" applyFill="1" applyBorder="1" applyAlignment="1" applyProtection="1">
      <alignment horizontal="left" vertical="center" wrapText="1"/>
    </xf>
    <xf numFmtId="0" fontId="3" fillId="2" borderId="1" xfId="78" applyFont="1" applyFill="1" applyBorder="1" applyAlignment="1" applyProtection="1">
      <alignment horizontal="justify" vertical="center" wrapText="1"/>
    </xf>
    <xf numFmtId="0" fontId="3" fillId="2" borderId="5" xfId="78" applyFont="1" applyFill="1" applyBorder="1" applyAlignment="1" applyProtection="1">
      <alignment horizontal="justify" vertical="center" wrapText="1"/>
    </xf>
    <xf numFmtId="0" fontId="3" fillId="2" borderId="6" xfId="0" applyFont="1" applyFill="1" applyBorder="1" applyAlignment="1" applyProtection="1">
      <alignment horizontal="center" vertical="center" wrapText="1"/>
    </xf>
    <xf numFmtId="0" fontId="3" fillId="2" borderId="34" xfId="0" applyFont="1" applyFill="1" applyBorder="1" applyAlignment="1" applyProtection="1">
      <alignment horizontal="center" vertical="center" wrapText="1"/>
    </xf>
    <xf numFmtId="0" fontId="69" fillId="36" borderId="1" xfId="0" applyFont="1" applyFill="1" applyBorder="1" applyAlignment="1">
      <alignment horizontal="center" vertical="center" wrapText="1"/>
    </xf>
    <xf numFmtId="0" fontId="69" fillId="36" borderId="33" xfId="0" applyFont="1" applyFill="1" applyBorder="1" applyAlignment="1">
      <alignment horizontal="center" vertical="center" wrapText="1"/>
    </xf>
    <xf numFmtId="0" fontId="69" fillId="36" borderId="5" xfId="0" applyFont="1" applyFill="1" applyBorder="1" applyAlignment="1">
      <alignment horizontal="center" vertical="center" wrapText="1"/>
    </xf>
    <xf numFmtId="0" fontId="1" fillId="35" borderId="1" xfId="0" applyFont="1" applyFill="1" applyBorder="1" applyAlignment="1">
      <alignment horizontal="justify" vertical="center" wrapText="1"/>
    </xf>
    <xf numFmtId="0" fontId="1" fillId="35" borderId="33" xfId="0" applyFont="1" applyFill="1" applyBorder="1" applyAlignment="1">
      <alignment horizontal="justify" vertical="center" wrapText="1"/>
    </xf>
    <xf numFmtId="0" fontId="1" fillId="35" borderId="5" xfId="0" applyFont="1" applyFill="1" applyBorder="1" applyAlignment="1">
      <alignment horizontal="justify" vertical="center" wrapText="1"/>
    </xf>
    <xf numFmtId="0" fontId="1" fillId="0" borderId="1" xfId="0" applyFont="1" applyFill="1" applyBorder="1" applyAlignment="1">
      <alignment horizontal="left" vertical="center" wrapText="1"/>
    </xf>
    <xf numFmtId="0" fontId="1" fillId="0" borderId="5" xfId="0" applyFont="1" applyFill="1" applyBorder="1" applyAlignment="1">
      <alignment horizontal="left" vertical="center" wrapText="1"/>
    </xf>
    <xf numFmtId="0" fontId="3" fillId="32" borderId="5" xfId="0" applyFont="1" applyFill="1" applyBorder="1" applyAlignment="1">
      <alignment horizontal="center" vertical="center"/>
    </xf>
    <xf numFmtId="0" fontId="3" fillId="32" borderId="5" xfId="0" applyFont="1" applyFill="1" applyBorder="1" applyAlignment="1">
      <alignment horizontal="left" vertical="top" wrapText="1"/>
    </xf>
    <xf numFmtId="0" fontId="41" fillId="2" borderId="1" xfId="0" applyFont="1" applyFill="1" applyBorder="1" applyAlignment="1">
      <alignment horizontal="justify" vertical="center" wrapText="1"/>
    </xf>
    <xf numFmtId="0" fontId="41" fillId="2" borderId="5" xfId="0" applyFont="1" applyFill="1" applyBorder="1" applyAlignment="1">
      <alignment horizontal="justify" vertical="center" wrapText="1"/>
    </xf>
    <xf numFmtId="0" fontId="22" fillId="2" borderId="4"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33" xfId="0" applyNumberFormat="1" applyFont="1" applyFill="1" applyBorder="1" applyAlignment="1" applyProtection="1">
      <alignment horizontal="center" vertical="center" wrapText="1"/>
    </xf>
    <xf numFmtId="0" fontId="1" fillId="0" borderId="5" xfId="0" applyNumberFormat="1" applyFont="1" applyFill="1" applyBorder="1" applyAlignment="1" applyProtection="1">
      <alignment horizontal="center" vertical="center" wrapText="1"/>
    </xf>
    <xf numFmtId="0" fontId="3" fillId="2" borderId="4"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2" borderId="33"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0" fontId="3" fillId="2" borderId="4" xfId="0" applyNumberFormat="1" applyFont="1" applyFill="1" applyBorder="1" applyAlignment="1">
      <alignment horizontal="center" vertical="center" wrapText="1"/>
    </xf>
    <xf numFmtId="0" fontId="3" fillId="2" borderId="4" xfId="0" applyNumberFormat="1" applyFont="1" applyFill="1" applyBorder="1" applyAlignment="1">
      <alignment horizontal="justify" vertical="center" wrapText="1"/>
    </xf>
    <xf numFmtId="10" fontId="3" fillId="2" borderId="1" xfId="0" applyNumberFormat="1" applyFont="1" applyFill="1" applyBorder="1" applyAlignment="1">
      <alignment horizontal="center" vertical="center" wrapText="1"/>
    </xf>
    <xf numFmtId="10" fontId="3" fillId="2" borderId="5" xfId="0" applyNumberFormat="1" applyFont="1" applyFill="1" applyBorder="1" applyAlignment="1">
      <alignment horizontal="center" vertical="center" wrapText="1"/>
    </xf>
    <xf numFmtId="0" fontId="3" fillId="2" borderId="4"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wrapText="1"/>
    </xf>
    <xf numFmtId="0" fontId="3" fillId="2" borderId="33"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3" fillId="33" borderId="33" xfId="0" applyFont="1" applyFill="1" applyBorder="1" applyAlignment="1">
      <alignment horizontal="justify" vertical="center" wrapText="1"/>
    </xf>
    <xf numFmtId="0" fontId="45" fillId="34" borderId="4" xfId="0" applyFont="1" applyFill="1" applyBorder="1" applyAlignment="1">
      <alignment horizontal="center" vertical="center" wrapText="1"/>
    </xf>
    <xf numFmtId="0" fontId="45" fillId="34" borderId="1" xfId="0" applyFont="1" applyFill="1" applyBorder="1" applyAlignment="1">
      <alignment horizontal="center" vertical="center" wrapText="1"/>
    </xf>
    <xf numFmtId="0" fontId="45" fillId="34" borderId="33" xfId="0" applyFont="1" applyFill="1" applyBorder="1" applyAlignment="1">
      <alignment horizontal="center" vertical="center" wrapText="1"/>
    </xf>
    <xf numFmtId="0" fontId="45" fillId="34" borderId="5" xfId="0" applyFont="1" applyFill="1" applyBorder="1" applyAlignment="1">
      <alignment horizontal="center" vertical="center" wrapText="1"/>
    </xf>
    <xf numFmtId="0" fontId="45" fillId="34" borderId="4" xfId="0" applyFont="1" applyFill="1" applyBorder="1" applyAlignment="1">
      <alignment horizontal="justify" vertical="center" wrapText="1"/>
    </xf>
    <xf numFmtId="0" fontId="51" fillId="34" borderId="1" xfId="0" applyFont="1" applyFill="1" applyBorder="1" applyAlignment="1">
      <alignment horizontal="left" vertical="top" wrapText="1"/>
    </xf>
    <xf numFmtId="0" fontId="51" fillId="34" borderId="33" xfId="0" applyFont="1" applyFill="1" applyBorder="1" applyAlignment="1">
      <alignment horizontal="left" vertical="top" wrapText="1"/>
    </xf>
    <xf numFmtId="0" fontId="51" fillId="34" borderId="5" xfId="0" applyFont="1" applyFill="1" applyBorder="1" applyAlignment="1">
      <alignment horizontal="left" vertical="top" wrapText="1"/>
    </xf>
    <xf numFmtId="0" fontId="45" fillId="34" borderId="4" xfId="0" applyFont="1" applyFill="1" applyBorder="1" applyAlignment="1">
      <alignment horizontal="center" vertical="top" wrapText="1"/>
    </xf>
    <xf numFmtId="0" fontId="3" fillId="33" borderId="33" xfId="0" applyFont="1" applyFill="1" applyBorder="1" applyAlignment="1">
      <alignment horizontal="left" vertical="top" wrapText="1"/>
    </xf>
    <xf numFmtId="0" fontId="3" fillId="33" borderId="6" xfId="0" applyFont="1" applyFill="1" applyBorder="1" applyAlignment="1">
      <alignment horizontal="justify" vertical="center" wrapText="1"/>
    </xf>
    <xf numFmtId="0" fontId="3" fillId="33" borderId="32" xfId="0" applyFont="1" applyFill="1" applyBorder="1" applyAlignment="1">
      <alignment horizontal="justify" vertical="center" wrapText="1"/>
    </xf>
    <xf numFmtId="0" fontId="3" fillId="33" borderId="51" xfId="0" applyFont="1" applyFill="1" applyBorder="1" applyAlignment="1">
      <alignment horizontal="justify" vertical="center" wrapText="1"/>
    </xf>
    <xf numFmtId="0" fontId="59" fillId="33" borderId="47" xfId="0" applyFont="1" applyFill="1" applyBorder="1" applyAlignment="1">
      <alignment horizontal="left" vertical="top" wrapText="1"/>
    </xf>
    <xf numFmtId="0" fontId="59" fillId="33" borderId="49" xfId="0" applyFont="1" applyFill="1" applyBorder="1" applyAlignment="1">
      <alignment horizontal="left" vertical="top" wrapText="1"/>
    </xf>
    <xf numFmtId="0" fontId="59" fillId="33" borderId="52" xfId="0" applyFont="1" applyFill="1" applyBorder="1" applyAlignment="1">
      <alignment horizontal="left" vertical="top" wrapText="1"/>
    </xf>
    <xf numFmtId="0" fontId="60" fillId="33" borderId="48" xfId="0" applyFont="1" applyFill="1" applyBorder="1" applyAlignment="1">
      <alignment horizontal="justify" vertical="center" wrapText="1"/>
    </xf>
    <xf numFmtId="0" fontId="60" fillId="33" borderId="50" xfId="0" applyFont="1" applyFill="1" applyBorder="1" applyAlignment="1">
      <alignment horizontal="justify" vertical="center" wrapText="1"/>
    </xf>
    <xf numFmtId="0" fontId="60" fillId="33" borderId="53" xfId="0" applyFont="1" applyFill="1" applyBorder="1" applyAlignment="1">
      <alignment horizontal="justify" vertical="center" wrapText="1"/>
    </xf>
    <xf numFmtId="0" fontId="3" fillId="33" borderId="42" xfId="0" applyFont="1" applyFill="1" applyBorder="1" applyAlignment="1">
      <alignment horizontal="justify" vertical="center" wrapText="1"/>
    </xf>
    <xf numFmtId="0" fontId="3" fillId="33" borderId="44" xfId="0" applyFont="1" applyFill="1" applyBorder="1" applyAlignment="1">
      <alignment horizontal="justify" vertical="center" wrapText="1"/>
    </xf>
    <xf numFmtId="0" fontId="3" fillId="33" borderId="40" xfId="0" applyFont="1" applyFill="1" applyBorder="1" applyAlignment="1">
      <alignment horizontal="justify" vertical="center" wrapText="1"/>
    </xf>
    <xf numFmtId="0" fontId="3" fillId="33" borderId="1" xfId="0" applyFont="1" applyFill="1" applyBorder="1" applyAlignment="1">
      <alignment horizontal="left" vertical="top" wrapText="1"/>
    </xf>
    <xf numFmtId="0" fontId="3" fillId="33" borderId="1" xfId="0" applyFont="1" applyFill="1" applyBorder="1" applyAlignment="1">
      <alignment horizontal="justify" vertical="top" wrapText="1"/>
    </xf>
    <xf numFmtId="0" fontId="3" fillId="33" borderId="33" xfId="0" applyFont="1" applyFill="1" applyBorder="1" applyAlignment="1">
      <alignment horizontal="justify" vertical="top" wrapText="1"/>
    </xf>
    <xf numFmtId="0" fontId="3" fillId="33" borderId="5" xfId="0" applyFont="1" applyFill="1" applyBorder="1" applyAlignment="1">
      <alignment horizontal="justify" vertical="top" wrapText="1"/>
    </xf>
    <xf numFmtId="0" fontId="3" fillId="2" borderId="2" xfId="0" applyFont="1" applyFill="1" applyBorder="1" applyAlignment="1" applyProtection="1">
      <alignment horizontal="justify" vertical="center" wrapText="1"/>
      <protection locked="0"/>
    </xf>
    <xf numFmtId="0" fontId="44" fillId="2" borderId="1" xfId="0" applyFont="1" applyFill="1" applyBorder="1" applyAlignment="1">
      <alignment horizontal="justify" vertical="center" wrapText="1"/>
    </xf>
    <xf numFmtId="0" fontId="44" fillId="2" borderId="33" xfId="0" applyFont="1" applyFill="1" applyBorder="1" applyAlignment="1">
      <alignment horizontal="justify" vertical="center" wrapText="1"/>
    </xf>
    <xf numFmtId="0" fontId="44" fillId="2" borderId="5" xfId="0" applyFont="1" applyFill="1" applyBorder="1" applyAlignment="1">
      <alignment horizontal="justify" vertical="center" wrapText="1"/>
    </xf>
    <xf numFmtId="0" fontId="44" fillId="2" borderId="1" xfId="0" applyFont="1" applyFill="1" applyBorder="1" applyAlignment="1" applyProtection="1">
      <alignment horizontal="justify" vertical="center" wrapText="1"/>
      <protection locked="0"/>
    </xf>
    <xf numFmtId="0" fontId="44" fillId="2" borderId="33" xfId="0" applyFont="1" applyFill="1" applyBorder="1" applyAlignment="1" applyProtection="1">
      <alignment horizontal="justify" vertical="center" wrapText="1"/>
      <protection locked="0"/>
    </xf>
    <xf numFmtId="0" fontId="44" fillId="2" borderId="5" xfId="0" applyFont="1" applyFill="1" applyBorder="1" applyAlignment="1" applyProtection="1">
      <alignment horizontal="justify" vertical="center" wrapText="1"/>
      <protection locked="0"/>
    </xf>
    <xf numFmtId="0" fontId="3" fillId="2" borderId="2" xfId="2" applyFont="1" applyFill="1" applyBorder="1" applyAlignment="1" applyProtection="1">
      <alignment horizontal="justify" vertical="center" wrapText="1"/>
      <protection locked="0"/>
    </xf>
    <xf numFmtId="0" fontId="3" fillId="2" borderId="2" xfId="2" applyFont="1" applyFill="1" applyBorder="1" applyAlignment="1" applyProtection="1">
      <alignment horizontal="left" vertical="center" wrapText="1"/>
      <protection locked="0"/>
    </xf>
    <xf numFmtId="0" fontId="41" fillId="2" borderId="4" xfId="0" applyFont="1" applyFill="1" applyBorder="1" applyAlignment="1" applyProtection="1">
      <alignment horizontal="left" vertical="center" wrapText="1"/>
      <protection locked="0"/>
    </xf>
    <xf numFmtId="0" fontId="3" fillId="2" borderId="4" xfId="74" applyFont="1" applyFill="1" applyBorder="1" applyAlignment="1">
      <alignment horizontal="center" vertical="center" wrapText="1"/>
    </xf>
    <xf numFmtId="0" fontId="3" fillId="2" borderId="4" xfId="74" applyFont="1" applyFill="1" applyBorder="1" applyAlignment="1">
      <alignment horizontal="left" vertical="center"/>
    </xf>
    <xf numFmtId="0" fontId="3" fillId="2" borderId="4" xfId="74" applyFont="1" applyFill="1" applyBorder="1" applyAlignment="1">
      <alignment horizontal="left" vertical="center" wrapText="1"/>
    </xf>
    <xf numFmtId="0" fontId="3" fillId="2" borderId="4"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center" vertical="center" wrapText="1"/>
    </xf>
    <xf numFmtId="0" fontId="41" fillId="2" borderId="33" xfId="0" applyFont="1" applyFill="1" applyBorder="1" applyAlignment="1" applyProtection="1">
      <alignment horizontal="center" vertical="center" wrapText="1"/>
    </xf>
    <xf numFmtId="0" fontId="41" fillId="2" borderId="5" xfId="0" applyFont="1" applyFill="1" applyBorder="1" applyAlignment="1" applyProtection="1">
      <alignment horizontal="center" vertical="center" wrapText="1"/>
    </xf>
    <xf numFmtId="0" fontId="41" fillId="2" borderId="4" xfId="74" applyFont="1" applyFill="1" applyBorder="1" applyAlignment="1">
      <alignment horizontal="left" vertical="center" wrapText="1"/>
    </xf>
    <xf numFmtId="0" fontId="41" fillId="2" borderId="4"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41" fillId="2" borderId="4" xfId="0" applyFont="1" applyFill="1" applyBorder="1" applyAlignment="1" applyProtection="1">
      <alignment horizontal="justify" vertical="center" wrapText="1"/>
      <protection locked="0"/>
    </xf>
    <xf numFmtId="0" fontId="41" fillId="32" borderId="4" xfId="0" applyFont="1" applyFill="1" applyBorder="1" applyAlignment="1">
      <alignment horizontal="center" vertical="center" wrapText="1"/>
    </xf>
    <xf numFmtId="0" fontId="41" fillId="32" borderId="1" xfId="0" applyFont="1" applyFill="1" applyBorder="1" applyAlignment="1">
      <alignment horizontal="center" vertical="center" wrapText="1"/>
    </xf>
    <xf numFmtId="0" fontId="41" fillId="32" borderId="33" xfId="0" applyFont="1" applyFill="1" applyBorder="1" applyAlignment="1">
      <alignment horizontal="center" vertical="center" wrapText="1"/>
    </xf>
    <xf numFmtId="0" fontId="41" fillId="32" borderId="5" xfId="0" applyFont="1" applyFill="1" applyBorder="1" applyAlignment="1">
      <alignment horizontal="center" vertical="center" wrapText="1"/>
    </xf>
    <xf numFmtId="0" fontId="41" fillId="32" borderId="4" xfId="0" applyFont="1" applyFill="1" applyBorder="1" applyAlignment="1">
      <alignment horizontal="center" vertical="center"/>
    </xf>
    <xf numFmtId="0" fontId="23" fillId="32" borderId="1" xfId="0" applyFont="1" applyFill="1" applyBorder="1" applyAlignment="1">
      <alignment horizontal="left" vertical="top" wrapText="1"/>
    </xf>
    <xf numFmtId="0" fontId="23" fillId="32" borderId="33" xfId="0" applyFont="1" applyFill="1" applyBorder="1" applyAlignment="1">
      <alignment horizontal="left" vertical="top" wrapText="1"/>
    </xf>
    <xf numFmtId="0" fontId="23" fillId="32" borderId="5" xfId="0" applyFont="1" applyFill="1" applyBorder="1" applyAlignment="1">
      <alignment horizontal="left" vertical="top" wrapText="1"/>
    </xf>
    <xf numFmtId="0" fontId="41" fillId="33" borderId="4" xfId="0" applyFont="1" applyFill="1" applyBorder="1" applyAlignment="1">
      <alignment horizontal="center" vertical="center" wrapText="1"/>
    </xf>
    <xf numFmtId="0" fontId="41" fillId="33" borderId="1" xfId="0" applyFont="1" applyFill="1" applyBorder="1" applyAlignment="1">
      <alignment horizontal="center" vertical="center" wrapText="1"/>
    </xf>
    <xf numFmtId="0" fontId="41" fillId="33" borderId="33" xfId="0" applyFont="1" applyFill="1" applyBorder="1" applyAlignment="1">
      <alignment horizontal="center" vertical="center" wrapText="1"/>
    </xf>
    <xf numFmtId="0" fontId="41" fillId="33" borderId="5" xfId="0" applyFont="1" applyFill="1" applyBorder="1" applyAlignment="1">
      <alignment horizontal="center" vertical="center" wrapText="1"/>
    </xf>
    <xf numFmtId="0" fontId="41" fillId="33" borderId="4" xfId="0" applyFont="1" applyFill="1" applyBorder="1" applyAlignment="1">
      <alignment horizontal="left" vertical="top" wrapText="1"/>
    </xf>
    <xf numFmtId="0" fontId="41" fillId="33" borderId="4" xfId="0" applyFont="1" applyFill="1" applyBorder="1" applyAlignment="1">
      <alignment horizontal="justify" vertical="top" wrapText="1"/>
    </xf>
    <xf numFmtId="0" fontId="41" fillId="2" borderId="1" xfId="54" applyFont="1" applyFill="1" applyBorder="1" applyAlignment="1" applyProtection="1">
      <alignment horizontal="center" vertical="center" wrapText="1"/>
      <protection locked="0"/>
    </xf>
    <xf numFmtId="0" fontId="41" fillId="2" borderId="33" xfId="54" applyFont="1" applyFill="1" applyBorder="1" applyAlignment="1" applyProtection="1">
      <alignment horizontal="center" vertical="center" wrapText="1"/>
      <protection locked="0"/>
    </xf>
    <xf numFmtId="0" fontId="41" fillId="2" borderId="7" xfId="54" applyFont="1" applyFill="1" applyBorder="1" applyAlignment="1">
      <alignment horizontal="center" vertical="center" wrapText="1"/>
    </xf>
    <xf numFmtId="0" fontId="41" fillId="2" borderId="0" xfId="54" applyFont="1" applyFill="1" applyBorder="1" applyAlignment="1">
      <alignment horizontal="center" vertical="center" wrapText="1"/>
    </xf>
    <xf numFmtId="0" fontId="41" fillId="2" borderId="45" xfId="54" applyFont="1" applyFill="1" applyBorder="1" applyAlignment="1">
      <alignment horizontal="center" vertical="center" wrapText="1"/>
    </xf>
    <xf numFmtId="0" fontId="41" fillId="2" borderId="1" xfId="54" applyFont="1" applyFill="1" applyBorder="1" applyAlignment="1">
      <alignment horizontal="center" vertical="center" wrapText="1"/>
    </xf>
    <xf numFmtId="0" fontId="41" fillId="2" borderId="33" xfId="54" applyFont="1" applyFill="1" applyBorder="1" applyAlignment="1">
      <alignment horizontal="center" vertical="center" wrapText="1"/>
    </xf>
    <xf numFmtId="0" fontId="41" fillId="2" borderId="5" xfId="54" applyFont="1" applyFill="1" applyBorder="1" applyAlignment="1">
      <alignment horizontal="center" vertical="center" wrapText="1"/>
    </xf>
    <xf numFmtId="0" fontId="41" fillId="2" borderId="4" xfId="74" applyFont="1" applyFill="1" applyBorder="1" applyAlignment="1">
      <alignment horizontal="center" vertical="center" wrapText="1"/>
    </xf>
    <xf numFmtId="0" fontId="41" fillId="2" borderId="43" xfId="74" applyFont="1" applyFill="1" applyBorder="1" applyAlignment="1">
      <alignment horizontal="center" vertical="center" wrapText="1"/>
    </xf>
    <xf numFmtId="0" fontId="41" fillId="2" borderId="42" xfId="74" applyFont="1" applyFill="1" applyBorder="1" applyAlignment="1" applyProtection="1">
      <alignment horizontal="center" vertical="center" wrapText="1"/>
      <protection locked="0"/>
    </xf>
    <xf numFmtId="0" fontId="41" fillId="2" borderId="44" xfId="74" applyFont="1" applyFill="1" applyBorder="1" applyAlignment="1" applyProtection="1">
      <alignment horizontal="center" vertical="center" wrapText="1"/>
      <protection locked="0"/>
    </xf>
    <xf numFmtId="0" fontId="41" fillId="2" borderId="40" xfId="74" applyFont="1" applyFill="1" applyBorder="1" applyAlignment="1" applyProtection="1">
      <alignment horizontal="center" vertical="center" wrapText="1"/>
      <protection locked="0"/>
    </xf>
    <xf numFmtId="0" fontId="41" fillId="2" borderId="42" xfId="54" applyFont="1" applyFill="1" applyBorder="1" applyAlignment="1" applyProtection="1">
      <alignment horizontal="center" vertical="center" wrapText="1"/>
      <protection locked="0"/>
    </xf>
    <xf numFmtId="0" fontId="41" fillId="2" borderId="44" xfId="54" applyFont="1" applyFill="1" applyBorder="1" applyAlignment="1" applyProtection="1">
      <alignment horizontal="center" vertical="center" wrapText="1"/>
      <protection locked="0"/>
    </xf>
    <xf numFmtId="0" fontId="41" fillId="2" borderId="46" xfId="54" applyFont="1" applyFill="1" applyBorder="1" applyAlignment="1" applyProtection="1">
      <alignment horizontal="center" vertical="center" wrapText="1"/>
      <protection locked="0"/>
    </xf>
    <xf numFmtId="0" fontId="41" fillId="2" borderId="33" xfId="0" applyFont="1" applyFill="1" applyBorder="1" applyAlignment="1">
      <alignment horizontal="justify" vertical="center" wrapText="1"/>
    </xf>
    <xf numFmtId="0" fontId="41" fillId="2" borderId="1"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5" xfId="0" applyFont="1" applyFill="1" applyBorder="1" applyAlignment="1">
      <alignment horizontal="center" vertical="center" wrapText="1"/>
    </xf>
    <xf numFmtId="0" fontId="41" fillId="2" borderId="1" xfId="0" applyFont="1" applyFill="1" applyBorder="1" applyAlignment="1">
      <alignment horizontal="left" vertical="center" wrapText="1"/>
    </xf>
    <xf numFmtId="0" fontId="41" fillId="2" borderId="33" xfId="0" applyFont="1" applyFill="1" applyBorder="1" applyAlignment="1">
      <alignment horizontal="left" vertical="center" wrapText="1"/>
    </xf>
    <xf numFmtId="0" fontId="41" fillId="2" borderId="4" xfId="74" applyFont="1" applyFill="1" applyBorder="1" applyAlignment="1" applyProtection="1">
      <alignment vertical="center" wrapText="1"/>
      <protection locked="0"/>
    </xf>
    <xf numFmtId="0" fontId="41" fillId="2" borderId="4" xfId="54" applyFont="1" applyFill="1" applyBorder="1" applyAlignment="1" applyProtection="1">
      <alignment vertical="center" wrapText="1"/>
      <protection locked="0"/>
    </xf>
    <xf numFmtId="0" fontId="41" fillId="2" borderId="4" xfId="54" applyFont="1" applyFill="1" applyBorder="1" applyAlignment="1">
      <alignment horizontal="center" vertical="center" wrapText="1"/>
    </xf>
    <xf numFmtId="1" fontId="41" fillId="2" borderId="4" xfId="54" applyNumberFormat="1" applyFont="1" applyFill="1" applyBorder="1" applyAlignment="1" applyProtection="1">
      <alignment horizontal="center" vertical="center" wrapText="1"/>
      <protection locked="0"/>
    </xf>
    <xf numFmtId="0" fontId="41" fillId="2" borderId="4" xfId="74" applyFont="1" applyFill="1" applyBorder="1" applyAlignment="1">
      <alignment horizontal="justify" vertical="center" wrapText="1"/>
    </xf>
    <xf numFmtId="0" fontId="41" fillId="2" borderId="4" xfId="54" applyFont="1" applyFill="1" applyBorder="1" applyAlignment="1">
      <alignment horizontal="justify" vertical="center" wrapText="1"/>
    </xf>
    <xf numFmtId="0" fontId="41" fillId="2" borderId="4" xfId="74" applyFont="1" applyFill="1" applyBorder="1" applyAlignment="1">
      <alignment vertical="center" wrapText="1"/>
    </xf>
    <xf numFmtId="0" fontId="41" fillId="2" borderId="4" xfId="54" applyFont="1" applyFill="1" applyBorder="1" applyAlignment="1">
      <alignment vertical="center" wrapText="1"/>
    </xf>
    <xf numFmtId="0" fontId="41" fillId="2" borderId="1" xfId="74" applyFont="1" applyFill="1" applyBorder="1" applyAlignment="1">
      <alignment horizontal="center" vertical="center" wrapText="1"/>
    </xf>
    <xf numFmtId="0" fontId="41" fillId="2" borderId="5" xfId="74" applyFont="1" applyFill="1" applyBorder="1" applyAlignment="1">
      <alignment horizontal="center" vertical="center" wrapText="1"/>
    </xf>
    <xf numFmtId="0" fontId="41" fillId="2" borderId="5" xfId="54" applyFont="1" applyFill="1" applyBorder="1" applyAlignment="1" applyProtection="1">
      <alignment horizontal="center" vertical="center" wrapText="1"/>
      <protection locked="0"/>
    </xf>
    <xf numFmtId="0" fontId="41" fillId="2" borderId="4" xfId="74" applyFont="1" applyFill="1" applyBorder="1" applyAlignment="1">
      <alignment horizontal="center" vertical="center"/>
    </xf>
    <xf numFmtId="0" fontId="41" fillId="2" borderId="4" xfId="74" applyFont="1" applyFill="1" applyBorder="1" applyAlignment="1" applyProtection="1">
      <alignment horizontal="center" vertical="center" wrapText="1"/>
      <protection locked="0"/>
    </xf>
    <xf numFmtId="0" fontId="41" fillId="2" borderId="4" xfId="54" applyFont="1" applyFill="1" applyBorder="1" applyAlignment="1" applyProtection="1">
      <alignment horizontal="center" vertical="center" wrapText="1"/>
      <protection locked="0"/>
    </xf>
    <xf numFmtId="0" fontId="41" fillId="2" borderId="4" xfId="54" applyFont="1" applyFill="1" applyBorder="1" applyAlignment="1" applyProtection="1">
      <alignment horizontal="left" vertical="center" wrapText="1"/>
      <protection locked="0"/>
    </xf>
    <xf numFmtId="0" fontId="41" fillId="2" borderId="4" xfId="74" applyFont="1" applyFill="1" applyBorder="1" applyAlignment="1" applyProtection="1">
      <alignment horizontal="left" vertical="center" wrapText="1"/>
      <protection locked="0"/>
    </xf>
    <xf numFmtId="0" fontId="3" fillId="2" borderId="1" xfId="74" applyFont="1" applyFill="1" applyBorder="1" applyAlignment="1" applyProtection="1">
      <alignment horizontal="center" vertical="center" wrapText="1"/>
      <protection locked="0"/>
    </xf>
    <xf numFmtId="0" fontId="3" fillId="2" borderId="33" xfId="74" applyFont="1" applyFill="1" applyBorder="1" applyAlignment="1" applyProtection="1">
      <alignment horizontal="center" vertical="center" wrapText="1"/>
      <protection locked="0"/>
    </xf>
    <xf numFmtId="0" fontId="3" fillId="2" borderId="1" xfId="54" applyFont="1" applyFill="1" applyBorder="1" applyAlignment="1">
      <alignment horizontal="center" vertical="center" wrapText="1"/>
    </xf>
    <xf numFmtId="0" fontId="3" fillId="2" borderId="33" xfId="54" applyFont="1" applyFill="1" applyBorder="1" applyAlignment="1">
      <alignment horizontal="center" vertical="center" wrapText="1"/>
    </xf>
    <xf numFmtId="0" fontId="3" fillId="2" borderId="5" xfId="54" applyFont="1" applyFill="1" applyBorder="1" applyAlignment="1">
      <alignment horizontal="center" vertical="center" wrapText="1"/>
    </xf>
    <xf numFmtId="0" fontId="3" fillId="2" borderId="1" xfId="74" applyFont="1" applyFill="1" applyBorder="1" applyAlignment="1">
      <alignment horizontal="center" vertical="center" wrapText="1"/>
    </xf>
    <xf numFmtId="0" fontId="3" fillId="2" borderId="33" xfId="74" applyFont="1" applyFill="1" applyBorder="1" applyAlignment="1">
      <alignment horizontal="center" vertical="center" wrapText="1"/>
    </xf>
    <xf numFmtId="0" fontId="3" fillId="2" borderId="1" xfId="74" applyFont="1" applyFill="1" applyBorder="1" applyAlignment="1">
      <alignment horizontal="center" vertical="center"/>
    </xf>
    <xf numFmtId="0" fontId="3" fillId="2" borderId="33" xfId="74" applyFont="1" applyFill="1" applyBorder="1" applyAlignment="1">
      <alignment horizontal="center" vertical="center"/>
    </xf>
    <xf numFmtId="0" fontId="3" fillId="2" borderId="4" xfId="74" applyFont="1" applyFill="1" applyBorder="1" applyAlignment="1" applyProtection="1">
      <alignment vertical="center" wrapText="1"/>
      <protection locked="0"/>
    </xf>
    <xf numFmtId="0" fontId="3" fillId="2" borderId="4" xfId="54" applyFont="1" applyFill="1" applyBorder="1" applyAlignment="1" applyProtection="1">
      <alignment horizontal="center" vertical="center" wrapText="1"/>
      <protection locked="0"/>
    </xf>
    <xf numFmtId="0" fontId="3" fillId="2" borderId="5" xfId="74" applyFont="1" applyFill="1" applyBorder="1" applyAlignment="1">
      <alignment horizontal="center" vertical="center" wrapText="1"/>
    </xf>
    <xf numFmtId="0" fontId="3" fillId="2" borderId="5" xfId="74" applyFont="1" applyFill="1" applyBorder="1" applyAlignment="1">
      <alignment horizontal="center" vertical="center"/>
    </xf>
    <xf numFmtId="0" fontId="3" fillId="2" borderId="4" xfId="54" applyFont="1" applyFill="1" applyBorder="1" applyAlignment="1">
      <alignment horizontal="center" vertical="center" wrapText="1"/>
    </xf>
    <xf numFmtId="0" fontId="3" fillId="2" borderId="5" xfId="74" applyFont="1" applyFill="1" applyBorder="1" applyAlignment="1" applyProtection="1">
      <alignment horizontal="center" vertical="center" wrapText="1"/>
      <protection locked="0"/>
    </xf>
    <xf numFmtId="0" fontId="3" fillId="2" borderId="4" xfId="74" applyFont="1" applyFill="1" applyBorder="1" applyAlignment="1">
      <alignment horizontal="justify" vertical="center" wrapText="1"/>
    </xf>
    <xf numFmtId="0" fontId="3" fillId="2" borderId="4" xfId="54" applyFont="1" applyFill="1" applyBorder="1" applyAlignment="1">
      <alignment horizontal="justify" vertical="center" wrapText="1"/>
    </xf>
    <xf numFmtId="0" fontId="3" fillId="2" borderId="4" xfId="74" applyFont="1" applyFill="1" applyBorder="1" applyAlignment="1" applyProtection="1">
      <alignment horizontal="center" vertical="center" wrapText="1"/>
      <protection locked="0"/>
    </xf>
    <xf numFmtId="0" fontId="3" fillId="2" borderId="4" xfId="54" applyFont="1" applyFill="1" applyBorder="1" applyAlignment="1">
      <alignment horizontal="center" vertical="center"/>
    </xf>
    <xf numFmtId="0" fontId="3" fillId="33" borderId="1" xfId="77" applyFont="1" applyFill="1" applyBorder="1" applyAlignment="1">
      <alignment horizontal="left" vertical="center" wrapText="1"/>
    </xf>
    <xf numFmtId="0" fontId="3" fillId="33" borderId="33" xfId="77" applyFont="1" applyFill="1" applyBorder="1" applyAlignment="1">
      <alignment horizontal="left" vertical="center" wrapText="1"/>
    </xf>
    <xf numFmtId="0" fontId="3" fillId="33" borderId="5" xfId="77" applyFont="1" applyFill="1" applyBorder="1" applyAlignment="1">
      <alignment horizontal="left" vertical="center" wrapText="1"/>
    </xf>
    <xf numFmtId="0" fontId="2" fillId="2" borderId="4" xfId="54" applyFont="1" applyFill="1" applyBorder="1" applyAlignment="1">
      <alignment horizontal="left" vertical="center" wrapText="1"/>
    </xf>
    <xf numFmtId="0" fontId="3" fillId="2" borderId="4" xfId="49" applyFont="1" applyFill="1" applyBorder="1" applyAlignment="1">
      <alignment horizontal="justify" vertical="center" wrapText="1"/>
    </xf>
    <xf numFmtId="0" fontId="3" fillId="2" borderId="4" xfId="49" applyFont="1" applyFill="1" applyBorder="1" applyAlignment="1" applyProtection="1">
      <alignment horizontal="justify" vertical="center" wrapText="1"/>
      <protection locked="0"/>
    </xf>
    <xf numFmtId="0" fontId="3" fillId="33" borderId="4" xfId="77" applyFont="1" applyFill="1" applyBorder="1" applyAlignment="1">
      <alignment vertical="center"/>
    </xf>
    <xf numFmtId="0" fontId="3" fillId="33" borderId="1" xfId="77" applyFont="1" applyFill="1" applyBorder="1" applyAlignment="1">
      <alignment horizontal="center" vertical="center"/>
    </xf>
    <xf numFmtId="0" fontId="3" fillId="33" borderId="33" xfId="77" applyFont="1" applyFill="1" applyBorder="1" applyAlignment="1">
      <alignment horizontal="center" vertical="center"/>
    </xf>
    <xf numFmtId="0" fontId="3" fillId="33" borderId="5" xfId="77" applyFont="1" applyFill="1" applyBorder="1" applyAlignment="1">
      <alignment horizontal="center" vertical="center"/>
    </xf>
    <xf numFmtId="0" fontId="3" fillId="33" borderId="4" xfId="77" applyFont="1" applyFill="1" applyBorder="1" applyAlignment="1">
      <alignment horizontal="center" vertical="center" wrapText="1"/>
    </xf>
    <xf numFmtId="0" fontId="3" fillId="33" borderId="4" xfId="77" applyFont="1" applyFill="1" applyBorder="1" applyAlignment="1">
      <alignment horizontal="center" vertical="center"/>
    </xf>
    <xf numFmtId="0" fontId="3" fillId="33" borderId="4" xfId="77" applyFont="1" applyFill="1" applyBorder="1" applyAlignment="1">
      <alignment horizontal="left" vertical="center" wrapText="1"/>
    </xf>
    <xf numFmtId="0" fontId="3" fillId="33" borderId="1" xfId="77" applyFont="1" applyFill="1" applyBorder="1" applyAlignment="1">
      <alignment horizontal="center" vertical="center" wrapText="1"/>
    </xf>
    <xf numFmtId="0" fontId="3" fillId="33" borderId="33" xfId="77" applyFont="1" applyFill="1" applyBorder="1" applyAlignment="1">
      <alignment horizontal="center" vertical="center" wrapText="1"/>
    </xf>
    <xf numFmtId="0" fontId="3" fillId="33" borderId="5" xfId="77" applyFont="1" applyFill="1" applyBorder="1" applyAlignment="1">
      <alignment horizontal="center" vertical="center" wrapText="1"/>
    </xf>
    <xf numFmtId="0" fontId="3" fillId="33" borderId="4" xfId="77" applyFont="1" applyFill="1" applyBorder="1" applyAlignment="1">
      <alignment horizontal="left" vertical="top" wrapText="1"/>
    </xf>
    <xf numFmtId="0" fontId="3" fillId="33" borderId="4" xfId="77" applyFont="1" applyFill="1" applyBorder="1" applyAlignment="1">
      <alignment horizontal="justify" vertical="center" wrapText="1"/>
    </xf>
    <xf numFmtId="0" fontId="3" fillId="33" borderId="1" xfId="0" applyFont="1" applyFill="1" applyBorder="1" applyAlignment="1">
      <alignment horizontal="center" vertical="center"/>
    </xf>
    <xf numFmtId="0" fontId="3" fillId="33" borderId="33" xfId="0" applyFont="1" applyFill="1" applyBorder="1" applyAlignment="1">
      <alignment horizontal="center" vertical="center"/>
    </xf>
    <xf numFmtId="0" fontId="3" fillId="33" borderId="42" xfId="77" applyFont="1" applyFill="1" applyBorder="1" applyAlignment="1">
      <alignment horizontal="center" vertical="center" wrapText="1"/>
    </xf>
    <xf numFmtId="0" fontId="3" fillId="33" borderId="40" xfId="77" applyFont="1" applyFill="1" applyBorder="1" applyAlignment="1">
      <alignment horizontal="center" vertical="center" wrapText="1"/>
    </xf>
    <xf numFmtId="0" fontId="2" fillId="33" borderId="1" xfId="0" applyFont="1" applyFill="1" applyBorder="1" applyAlignment="1">
      <alignment horizontal="justify" vertical="center" wrapText="1"/>
    </xf>
    <xf numFmtId="0" fontId="2" fillId="33" borderId="33" xfId="0" applyFont="1" applyFill="1" applyBorder="1" applyAlignment="1">
      <alignment horizontal="justify" vertical="center" wrapText="1"/>
    </xf>
    <xf numFmtId="0" fontId="2" fillId="33" borderId="5" xfId="0" applyFont="1" applyFill="1" applyBorder="1" applyAlignment="1">
      <alignment horizontal="justify" vertical="center" wrapText="1"/>
    </xf>
    <xf numFmtId="0" fontId="3" fillId="33" borderId="1" xfId="77" applyFont="1" applyFill="1" applyBorder="1" applyAlignment="1">
      <alignment vertical="center" wrapText="1"/>
    </xf>
    <xf numFmtId="0" fontId="3" fillId="33" borderId="33" xfId="77" applyFont="1" applyFill="1" applyBorder="1" applyAlignment="1">
      <alignment vertical="center" wrapText="1"/>
    </xf>
    <xf numFmtId="0" fontId="3" fillId="33" borderId="5" xfId="77" applyFont="1" applyFill="1" applyBorder="1" applyAlignment="1">
      <alignment vertical="center" wrapText="1"/>
    </xf>
    <xf numFmtId="0" fontId="3" fillId="33" borderId="6" xfId="0" applyFont="1" applyFill="1" applyBorder="1" applyAlignment="1">
      <alignment horizontal="center" vertical="center" wrapText="1"/>
    </xf>
    <xf numFmtId="0" fontId="3" fillId="33" borderId="32" xfId="0" applyFont="1" applyFill="1" applyBorder="1" applyAlignment="1">
      <alignment horizontal="center" vertical="center" wrapText="1"/>
    </xf>
    <xf numFmtId="0" fontId="3" fillId="33" borderId="34" xfId="0" applyFont="1" applyFill="1" applyBorder="1" applyAlignment="1">
      <alignment horizontal="center" vertical="center" wrapText="1"/>
    </xf>
    <xf numFmtId="0" fontId="3" fillId="33" borderId="1" xfId="0" applyFont="1" applyFill="1" applyBorder="1" applyAlignment="1">
      <alignment horizontal="center" wrapText="1"/>
    </xf>
    <xf numFmtId="0" fontId="3" fillId="33" borderId="33" xfId="0" applyFont="1" applyFill="1" applyBorder="1" applyAlignment="1">
      <alignment horizontal="center" wrapText="1"/>
    </xf>
    <xf numFmtId="0" fontId="3" fillId="33" borderId="1" xfId="0" applyFont="1" applyFill="1" applyBorder="1" applyAlignment="1">
      <alignment horizontal="center" vertical="top" wrapText="1"/>
    </xf>
    <xf numFmtId="0" fontId="3" fillId="33" borderId="5" xfId="0" applyFont="1" applyFill="1" applyBorder="1" applyAlignment="1">
      <alignment horizontal="center" vertical="top" wrapText="1"/>
    </xf>
    <xf numFmtId="0" fontId="3" fillId="33" borderId="4" xfId="0" applyFont="1" applyFill="1" applyBorder="1" applyAlignment="1" applyProtection="1">
      <alignment horizontal="left" vertical="top" wrapText="1"/>
    </xf>
    <xf numFmtId="0" fontId="3" fillId="2" borderId="1" xfId="0"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3" fillId="2" borderId="1" xfId="0" applyFont="1" applyFill="1" applyBorder="1" applyAlignment="1" applyProtection="1">
      <alignment horizontal="left" vertical="top" wrapText="1"/>
    </xf>
    <xf numFmtId="0" fontId="3" fillId="2" borderId="5" xfId="0" applyFont="1" applyFill="1" applyBorder="1" applyAlignment="1" applyProtection="1">
      <alignment horizontal="left" vertical="top" wrapText="1"/>
    </xf>
    <xf numFmtId="0" fontId="3" fillId="2" borderId="1" xfId="0" applyFont="1" applyFill="1" applyBorder="1" applyAlignment="1" applyProtection="1">
      <alignment vertical="center" wrapText="1"/>
    </xf>
    <xf numFmtId="0" fontId="3" fillId="2" borderId="33" xfId="0" applyFont="1" applyFill="1" applyBorder="1" applyAlignment="1" applyProtection="1">
      <alignment vertical="center" wrapText="1"/>
    </xf>
    <xf numFmtId="0" fontId="3" fillId="2" borderId="33" xfId="0" applyFont="1" applyFill="1" applyBorder="1" applyAlignment="1" applyProtection="1">
      <alignment horizontal="left" vertical="top" wrapText="1"/>
    </xf>
    <xf numFmtId="0" fontId="3" fillId="2" borderId="1" xfId="0" applyFont="1" applyFill="1" applyBorder="1" applyAlignment="1" applyProtection="1">
      <alignment horizontal="justify" vertical="top" wrapText="1"/>
    </xf>
    <xf numFmtId="0" fontId="3" fillId="2" borderId="33" xfId="0" applyFont="1" applyFill="1" applyBorder="1" applyAlignment="1" applyProtection="1">
      <alignment horizontal="justify" vertical="top" wrapText="1"/>
    </xf>
    <xf numFmtId="0" fontId="3" fillId="2" borderId="4" xfId="74" applyFont="1" applyFill="1" applyBorder="1" applyAlignment="1">
      <alignment horizontal="center" vertical="center"/>
    </xf>
    <xf numFmtId="0" fontId="3" fillId="2" borderId="4" xfId="52" applyFont="1" applyFill="1" applyBorder="1" applyAlignment="1">
      <alignment vertical="center" wrapText="1"/>
    </xf>
    <xf numFmtId="0" fontId="3" fillId="2" borderId="6" xfId="52" applyFont="1" applyFill="1" applyBorder="1" applyAlignment="1">
      <alignment horizontal="center" vertical="center" wrapText="1"/>
    </xf>
    <xf numFmtId="0" fontId="3" fillId="2" borderId="7" xfId="52" applyFont="1" applyFill="1" applyBorder="1" applyAlignment="1">
      <alignment horizontal="center" vertical="center" wrapText="1"/>
    </xf>
    <xf numFmtId="0" fontId="3" fillId="2" borderId="6" xfId="52" applyFont="1" applyFill="1" applyBorder="1" applyAlignment="1">
      <alignment horizontal="left" vertical="center" wrapText="1"/>
    </xf>
    <xf numFmtId="0" fontId="3" fillId="2" borderId="7" xfId="52" applyFont="1" applyFill="1" applyBorder="1" applyAlignment="1">
      <alignment horizontal="left" vertical="center" wrapText="1"/>
    </xf>
    <xf numFmtId="0" fontId="3" fillId="2" borderId="1"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2" xfId="49" applyFont="1" applyFill="1" applyBorder="1" applyAlignment="1">
      <alignment horizontal="left" vertical="center"/>
    </xf>
    <xf numFmtId="0" fontId="3" fillId="2" borderId="0" xfId="49" applyFont="1" applyFill="1" applyBorder="1" applyAlignment="1">
      <alignment horizontal="left" vertical="center"/>
    </xf>
    <xf numFmtId="0" fontId="3" fillId="2" borderId="6" xfId="49" applyFont="1" applyFill="1" applyBorder="1" applyAlignment="1" applyProtection="1">
      <alignment horizontal="center" vertical="center" wrapText="1"/>
    </xf>
    <xf numFmtId="0" fontId="3" fillId="2" borderId="7" xfId="49" applyFont="1" applyFill="1" applyBorder="1" applyAlignment="1" applyProtection="1">
      <alignment horizontal="center" vertical="center" wrapText="1"/>
    </xf>
    <xf numFmtId="0" fontId="3" fillId="2" borderId="32" xfId="49" applyFont="1" applyFill="1" applyBorder="1" applyAlignment="1" applyProtection="1">
      <alignment horizontal="center" vertical="center" wrapText="1"/>
    </xf>
    <xf numFmtId="0" fontId="3" fillId="2" borderId="0" xfId="49" applyFont="1" applyFill="1" applyBorder="1" applyAlignment="1" applyProtection="1">
      <alignment horizontal="center" vertical="center" wrapText="1"/>
    </xf>
    <xf numFmtId="0" fontId="3" fillId="2" borderId="32" xfId="49" applyFont="1" applyFill="1" applyBorder="1" applyAlignment="1">
      <alignment horizontal="center" vertical="center" wrapText="1"/>
    </xf>
    <xf numFmtId="0" fontId="3" fillId="2" borderId="0" xfId="49" applyFont="1" applyFill="1" applyBorder="1" applyAlignment="1">
      <alignment horizontal="center" vertical="center" wrapText="1"/>
    </xf>
    <xf numFmtId="0" fontId="3" fillId="2" borderId="5" xfId="0" applyFont="1" applyFill="1" applyBorder="1" applyAlignment="1" applyProtection="1">
      <alignment horizontal="justify" vertical="center" wrapText="1"/>
      <protection locked="0"/>
    </xf>
    <xf numFmtId="0" fontId="41" fillId="32" borderId="2" xfId="0" applyFont="1" applyFill="1" applyBorder="1" applyAlignment="1">
      <alignment horizontal="left" vertical="center" wrapText="1"/>
    </xf>
    <xf numFmtId="0" fontId="41" fillId="32" borderId="41" xfId="0" applyFont="1" applyFill="1" applyBorder="1" applyAlignment="1">
      <alignment horizontal="left" vertical="center" wrapText="1"/>
    </xf>
    <xf numFmtId="0" fontId="41" fillId="32" borderId="3" xfId="0" applyFont="1" applyFill="1" applyBorder="1" applyAlignment="1">
      <alignment horizontal="left" vertical="center" wrapText="1"/>
    </xf>
    <xf numFmtId="0" fontId="28" fillId="29" borderId="26" xfId="0" applyFont="1" applyFill="1" applyBorder="1" applyAlignment="1">
      <alignment horizontal="center" vertical="center" wrapText="1"/>
    </xf>
    <xf numFmtId="0" fontId="28" fillId="29" borderId="27" xfId="0" applyFont="1" applyFill="1" applyBorder="1" applyAlignment="1">
      <alignment horizontal="center" vertical="center" wrapText="1"/>
    </xf>
    <xf numFmtId="0" fontId="34" fillId="3" borderId="0" xfId="0" applyFont="1" applyFill="1" applyBorder="1" applyAlignment="1">
      <alignment horizontal="left" vertical="center" wrapText="1"/>
    </xf>
    <xf numFmtId="0" fontId="33" fillId="27" borderId="0" xfId="0" applyFont="1" applyFill="1" applyBorder="1" applyAlignment="1">
      <alignment horizontal="left" vertical="center" wrapText="1"/>
    </xf>
    <xf numFmtId="0" fontId="28" fillId="28" borderId="23" xfId="0" applyFont="1" applyFill="1" applyBorder="1" applyAlignment="1">
      <alignment horizontal="center" vertical="center" wrapText="1"/>
    </xf>
    <xf numFmtId="0" fontId="26" fillId="27" borderId="0" xfId="0" applyFont="1" applyFill="1" applyBorder="1" applyAlignment="1">
      <alignment horizontal="left" vertical="center" wrapText="1"/>
    </xf>
    <xf numFmtId="0" fontId="28" fillId="28" borderId="25" xfId="0" applyFont="1" applyFill="1" applyBorder="1" applyAlignment="1">
      <alignment horizontal="center" vertical="center" wrapText="1"/>
    </xf>
    <xf numFmtId="0" fontId="28" fillId="28" borderId="28" xfId="0" applyFont="1" applyFill="1" applyBorder="1" applyAlignment="1">
      <alignment horizontal="center" vertical="center" wrapText="1"/>
    </xf>
    <xf numFmtId="0" fontId="25" fillId="2" borderId="29" xfId="0" applyFont="1" applyFill="1" applyBorder="1" applyAlignment="1">
      <alignment horizontal="left" wrapText="1"/>
    </xf>
    <xf numFmtId="0" fontId="25" fillId="2" borderId="30" xfId="0" applyFont="1" applyFill="1" applyBorder="1" applyAlignment="1">
      <alignment horizontal="left" wrapText="1"/>
    </xf>
    <xf numFmtId="0" fontId="25" fillId="2" borderId="22" xfId="0" applyFont="1" applyFill="1" applyBorder="1" applyAlignment="1">
      <alignment horizontal="left" wrapText="1"/>
    </xf>
    <xf numFmtId="0" fontId="2" fillId="2" borderId="1" xfId="1" applyFont="1" applyFill="1" applyBorder="1" applyAlignment="1" applyProtection="1">
      <alignment horizontal="center" vertical="center" wrapText="1"/>
    </xf>
    <xf numFmtId="0" fontId="2" fillId="2" borderId="5" xfId="1" applyFont="1" applyFill="1" applyBorder="1" applyAlignment="1" applyProtection="1">
      <alignment horizontal="center" vertical="center" wrapText="1"/>
    </xf>
    <xf numFmtId="0" fontId="2" fillId="2" borderId="2" xfId="1" applyFont="1" applyFill="1" applyBorder="1" applyAlignment="1" applyProtection="1">
      <alignment horizontal="center" vertical="center" wrapText="1"/>
    </xf>
    <xf numFmtId="0" fontId="2" fillId="2" borderId="3" xfId="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2" fillId="2" borderId="6"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64" fontId="2" fillId="2" borderId="1" xfId="1" applyNumberFormat="1" applyFont="1" applyFill="1" applyBorder="1" applyAlignment="1" applyProtection="1">
      <alignment horizontal="center" vertical="center" wrapText="1"/>
    </xf>
    <xf numFmtId="164" fontId="2" fillId="2" borderId="5" xfId="1" applyNumberFormat="1" applyFont="1" applyFill="1" applyBorder="1" applyAlignment="1" applyProtection="1">
      <alignment horizontal="center" vertical="center" wrapText="1"/>
    </xf>
    <xf numFmtId="0" fontId="25" fillId="2" borderId="20" xfId="0" applyFont="1" applyFill="1" applyBorder="1" applyAlignment="1">
      <alignment horizontal="left"/>
    </xf>
    <xf numFmtId="0" fontId="25" fillId="2" borderId="21" xfId="0" applyFont="1" applyFill="1" applyBorder="1" applyAlignment="1">
      <alignment horizontal="left"/>
    </xf>
    <xf numFmtId="0" fontId="25" fillId="2" borderId="22" xfId="0" applyFont="1" applyFill="1" applyBorder="1" applyAlignment="1">
      <alignment horizontal="left"/>
    </xf>
    <xf numFmtId="0" fontId="36" fillId="0" borderId="4" xfId="0" applyFont="1" applyFill="1" applyBorder="1" applyAlignment="1">
      <alignment horizontal="center" vertical="top" wrapText="1"/>
    </xf>
    <xf numFmtId="0" fontId="2" fillId="2" borderId="33" xfId="1" applyFont="1" applyFill="1" applyBorder="1" applyAlignment="1" applyProtection="1">
      <alignment horizontal="center" vertical="center" wrapText="1"/>
    </xf>
    <xf numFmtId="164" fontId="2" fillId="2" borderId="33" xfId="1" applyNumberFormat="1" applyFont="1" applyFill="1" applyBorder="1" applyAlignment="1" applyProtection="1">
      <alignment horizontal="center" vertical="center" wrapText="1"/>
    </xf>
    <xf numFmtId="0" fontId="39" fillId="2" borderId="4" xfId="0" applyFont="1" applyFill="1" applyBorder="1" applyAlignment="1">
      <alignment horizontal="center" vertical="top" wrapText="1"/>
    </xf>
    <xf numFmtId="0" fontId="39" fillId="2" borderId="4" xfId="0" applyFont="1" applyFill="1" applyBorder="1" applyAlignment="1">
      <alignment horizontal="center" vertical="center" wrapText="1"/>
    </xf>
    <xf numFmtId="0" fontId="2" fillId="2" borderId="4" xfId="1"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23" fillId="32" borderId="18" xfId="52" applyFont="1" applyFill="1" applyBorder="1" applyAlignment="1" applyProtection="1">
      <alignment horizontal="center" vertical="center" wrapText="1"/>
    </xf>
    <xf numFmtId="0" fontId="23" fillId="2" borderId="31" xfId="52" applyFont="1" applyFill="1" applyBorder="1" applyAlignment="1" applyProtection="1">
      <alignment horizontal="center" vertical="center" wrapText="1"/>
    </xf>
    <xf numFmtId="0" fontId="23" fillId="2" borderId="32" xfId="52" applyFont="1" applyFill="1" applyBorder="1" applyAlignment="1" applyProtection="1">
      <alignment horizontal="center" vertical="center" wrapText="1"/>
    </xf>
    <xf numFmtId="0" fontId="34" fillId="27" borderId="0" xfId="0" applyFont="1" applyFill="1" applyBorder="1" applyAlignment="1">
      <alignment horizontal="left" vertical="center" wrapText="1"/>
    </xf>
    <xf numFmtId="0" fontId="34" fillId="27" borderId="0" xfId="0" applyFont="1" applyFill="1" applyBorder="1" applyAlignment="1">
      <alignment horizontal="justify" vertical="center" wrapText="1"/>
    </xf>
    <xf numFmtId="0" fontId="0" fillId="0" borderId="4" xfId="0" applyBorder="1" applyAlignment="1">
      <alignment horizontal="center"/>
    </xf>
    <xf numFmtId="0" fontId="1" fillId="26" borderId="1" xfId="52" applyFont="1" applyFill="1" applyBorder="1" applyAlignment="1" applyProtection="1">
      <alignment horizontal="center" vertical="center" wrapText="1"/>
    </xf>
    <xf numFmtId="0" fontId="1" fillId="26" borderId="33" xfId="52" applyFont="1" applyFill="1" applyBorder="1" applyAlignment="1" applyProtection="1">
      <alignment horizontal="center" vertical="center" wrapText="1"/>
    </xf>
    <xf numFmtId="0" fontId="1" fillId="26" borderId="5" xfId="52" applyFont="1" applyFill="1" applyBorder="1" applyAlignment="1" applyProtection="1">
      <alignment horizontal="center" vertical="center" wrapText="1"/>
    </xf>
    <xf numFmtId="0" fontId="34" fillId="2" borderId="1" xfId="0" applyFont="1" applyFill="1" applyBorder="1" applyAlignment="1">
      <alignment horizontal="center" vertical="top" wrapText="1"/>
    </xf>
    <xf numFmtId="0" fontId="34" fillId="2" borderId="33" xfId="0" applyFont="1" applyFill="1" applyBorder="1" applyAlignment="1">
      <alignment horizontal="center" vertical="top" wrapText="1"/>
    </xf>
    <xf numFmtId="0" fontId="36" fillId="2" borderId="4" xfId="0" applyFont="1" applyFill="1" applyBorder="1" applyAlignment="1">
      <alignment horizontal="justify" vertical="top" wrapText="1"/>
    </xf>
    <xf numFmtId="0" fontId="2" fillId="2" borderId="1" xfId="0" applyFont="1" applyFill="1" applyBorder="1" applyAlignment="1" applyProtection="1">
      <alignment horizontal="center" vertical="center" wrapText="1"/>
    </xf>
    <xf numFmtId="0" fontId="1" fillId="26" borderId="4" xfId="52" applyFont="1" applyFill="1" applyBorder="1" applyAlignment="1" applyProtection="1">
      <alignment horizontal="justify" vertical="center" wrapText="1"/>
    </xf>
  </cellXfs>
  <cellStyles count="104">
    <cellStyle name="20% - Énfasis1 2" xfId="3"/>
    <cellStyle name="20% - Énfasis1 2 2" xfId="4"/>
    <cellStyle name="20% - Énfasis2 2" xfId="5"/>
    <cellStyle name="20% - Énfasis2 2 2" xfId="6"/>
    <cellStyle name="20% - Énfasis3 2" xfId="7"/>
    <cellStyle name="20% - Énfasis3 2 2" xfId="8"/>
    <cellStyle name="20% - Énfasis4 2" xfId="9"/>
    <cellStyle name="20% - Énfasis4 2 2" xfId="10"/>
    <cellStyle name="20% - Énfasis5 2" xfId="11"/>
    <cellStyle name="20% - Énfasis5 2 2" xfId="12"/>
    <cellStyle name="20% - Énfasis6 2" xfId="13"/>
    <cellStyle name="20% - Énfasis6 2 2" xfId="14"/>
    <cellStyle name="40% - Énfasis1 2" xfId="15"/>
    <cellStyle name="40% - Énfasis1 2 2" xfId="16"/>
    <cellStyle name="40% - Énfasis2 2" xfId="17"/>
    <cellStyle name="40% - Énfasis2 2 2" xfId="18"/>
    <cellStyle name="40% - Énfasis3 2" xfId="19"/>
    <cellStyle name="40% - Énfasis3 2 2" xfId="20"/>
    <cellStyle name="40% - Énfasis4 2" xfId="21"/>
    <cellStyle name="40% - Énfasis4 2 2" xfId="22"/>
    <cellStyle name="40% - Énfasis5 2" xfId="23"/>
    <cellStyle name="40% - Énfasis5 2 2" xfId="24"/>
    <cellStyle name="40% - Énfasis6 2" xfId="25"/>
    <cellStyle name="40% - Énfasis6 2 2" xfId="26"/>
    <cellStyle name="60% - Énfasis1 2" xfId="27"/>
    <cellStyle name="60% - Énfasis2 2" xfId="28"/>
    <cellStyle name="60% - Énfasis3 2" xfId="29"/>
    <cellStyle name="60% - Énfasis4 2" xfId="30"/>
    <cellStyle name="60% - Énfasis5 2" xfId="31"/>
    <cellStyle name="60% - Énfasis6 2" xfId="32"/>
    <cellStyle name="Buena 2" xfId="33"/>
    <cellStyle name="Cálculo 2" xfId="34"/>
    <cellStyle name="Celda de comprobación 2" xfId="35"/>
    <cellStyle name="Celda vinculada 2" xfId="36"/>
    <cellStyle name="Encabezado 4 2" xfId="37"/>
    <cellStyle name="Énfasis1 2" xfId="38"/>
    <cellStyle name="Énfasis2 2" xfId="39"/>
    <cellStyle name="Énfasis3 2" xfId="40"/>
    <cellStyle name="Énfasis4 2" xfId="41"/>
    <cellStyle name="Énfasis5 2" xfId="42"/>
    <cellStyle name="Énfasis6 2" xfId="43"/>
    <cellStyle name="Entrada 2" xfId="44"/>
    <cellStyle name="Incorrecto 2" xfId="45"/>
    <cellStyle name="Millares" xfId="73" builtinId="3"/>
    <cellStyle name="Millares [0]" xfId="88" builtinId="6"/>
    <cellStyle name="Millares [0] 2" xfId="97"/>
    <cellStyle name="Millares 2" xfId="46"/>
    <cellStyle name="Millares 2 2" xfId="85"/>
    <cellStyle name="Millares 3" xfId="96"/>
    <cellStyle name="Millares 4" xfId="99"/>
    <cellStyle name="Millares 5" xfId="100"/>
    <cellStyle name="Moneda" xfId="89" builtinId="4"/>
    <cellStyle name="Moneda [0]" xfId="103" builtinId="7"/>
    <cellStyle name="Moneda 2" xfId="93"/>
    <cellStyle name="Moneda 3" xfId="98"/>
    <cellStyle name="Neutral 2" xfId="47"/>
    <cellStyle name="Normal" xfId="0" builtinId="0"/>
    <cellStyle name="Normal 10" xfId="81"/>
    <cellStyle name="Normal 14" xfId="79"/>
    <cellStyle name="Normal 2" xfId="48"/>
    <cellStyle name="Normal 2 2" xfId="49"/>
    <cellStyle name="Normal 2 2 2" xfId="83"/>
    <cellStyle name="Normal 2 2 2 2 2" xfId="2"/>
    <cellStyle name="Normal 2 3" xfId="50"/>
    <cellStyle name="Normal 2 4" xfId="71"/>
    <cellStyle name="Normal 3" xfId="51"/>
    <cellStyle name="Normal 3 2" xfId="90"/>
    <cellStyle name="Normal 3 2 2" xfId="91"/>
    <cellStyle name="Normal 3 3" xfId="82"/>
    <cellStyle name="Normal 3 4" xfId="77"/>
    <cellStyle name="Normal 3 4 2" xfId="95"/>
    <cellStyle name="Normal 3 5" xfId="92"/>
    <cellStyle name="Normal 4" xfId="52"/>
    <cellStyle name="Normal 4 2" xfId="80"/>
    <cellStyle name="Normal 4 2 2" xfId="101"/>
    <cellStyle name="Normal 4 3" xfId="84"/>
    <cellStyle name="Normal 5" xfId="53"/>
    <cellStyle name="Normal 5 2" xfId="86"/>
    <cellStyle name="Normal 6" xfId="54"/>
    <cellStyle name="Normal 6 2" xfId="76"/>
    <cellStyle name="Normal 6 2 2" xfId="94"/>
    <cellStyle name="Normal 7" xfId="55"/>
    <cellStyle name="Normal 8" xfId="56"/>
    <cellStyle name="Normal 9" xfId="57"/>
    <cellStyle name="Normal_Hoja1" xfId="78"/>
    <cellStyle name="Normal_SegCúcuta Impuestos 2" xfId="1"/>
    <cellStyle name="Notas 2" xfId="58"/>
    <cellStyle name="Notas 2 2" xfId="59"/>
    <cellStyle name="Porcentaje" xfId="72" builtinId="5"/>
    <cellStyle name="Porcentaje 2" xfId="60"/>
    <cellStyle name="Porcentaje 2 2" xfId="87"/>
    <cellStyle name="Porcentaje 3" xfId="61"/>
    <cellStyle name="Porcentual 2" xfId="62"/>
    <cellStyle name="Salida 2" xfId="63"/>
    <cellStyle name="Text" xfId="74"/>
    <cellStyle name="Text 2" xfId="75"/>
    <cellStyle name="Text 2 2" xfId="102"/>
    <cellStyle name="Texto de advertencia 2" xfId="64"/>
    <cellStyle name="Texto explicativo 2" xfId="65"/>
    <cellStyle name="Título 1 2" xfId="66"/>
    <cellStyle name="Título 2 2" xfId="67"/>
    <cellStyle name="Título 3 2" xfId="68"/>
    <cellStyle name="Título 4" xfId="69"/>
    <cellStyle name="Total 2" xfId="70"/>
  </cellStyles>
  <dxfs count="176">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ill>
        <patternFill>
          <bgColor theme="9" tint="0.79998168889431442"/>
        </patternFill>
      </fill>
    </dxf>
    <dxf>
      <fill>
        <patternFill patternType="solid">
          <bgColor theme="9" tint="-0.249977111117893"/>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top style="medium">
          <color indexed="64"/>
        </top>
      </border>
    </dxf>
    <dxf>
      <border>
        <top style="medium">
          <color indexed="64"/>
        </top>
      </border>
    </dxf>
    <dxf>
      <border>
        <left style="thin">
          <color theme="9"/>
        </left>
        <right style="thin">
          <color theme="9"/>
        </right>
        <top style="thin">
          <color theme="9"/>
        </top>
        <bottom style="thin">
          <color theme="9"/>
        </bottom>
      </border>
    </dxf>
    <dxf>
      <border>
        <left style="thin">
          <color theme="9"/>
        </left>
        <right style="thin">
          <color theme="9"/>
        </right>
        <top style="thin">
          <color theme="9"/>
        </top>
        <bottom style="thin">
          <color theme="9"/>
        </bottom>
      </border>
    </dxf>
    <dxf>
      <border>
        <left style="thin">
          <color theme="9"/>
        </left>
        <right style="thin">
          <color theme="9"/>
        </right>
        <top style="thin">
          <color theme="9"/>
        </top>
        <bottom style="thin">
          <color theme="9"/>
        </bottom>
      </border>
    </dxf>
    <dxf>
      <border>
        <left style="thin">
          <color theme="9"/>
        </left>
        <right style="thin">
          <color theme="9"/>
        </right>
        <top style="thin">
          <color theme="9"/>
        </top>
        <bottom style="thin">
          <color theme="9"/>
        </bottom>
      </border>
    </dxf>
    <dxf>
      <border>
        <left/>
        <right/>
        <top/>
      </border>
    </dxf>
    <dxf>
      <border>
        <left/>
        <right/>
        <top/>
      </border>
    </dxf>
    <dxf>
      <border>
        <left/>
        <right/>
        <top/>
      </border>
    </dxf>
    <dxf>
      <border>
        <left/>
        <right/>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protection locked="0"/>
    </dxf>
    <dxf>
      <protection locked="0"/>
    </dxf>
    <dxf>
      <protection locked="0"/>
    </dxf>
    <dxf>
      <protection locked="0"/>
    </dxf>
    <dxf>
      <protection locked="0"/>
    </dxf>
    <dxf>
      <protection locked="0"/>
    </dxf>
    <dxf>
      <protection locked="0"/>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b/>
      </font>
    </dxf>
    <dxf>
      <border>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alignment wrapText="1"/>
    </dxf>
    <dxf>
      <alignment wrapText="1"/>
    </dxf>
    <dxf>
      <alignment wrapText="0"/>
    </dxf>
    <dxf>
      <alignment wrapText="0"/>
    </dxf>
    <dxf>
      <alignment wrapText="1"/>
    </dxf>
    <dxf>
      <alignment wrapTex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1751166</xdr:colOff>
      <xdr:row>0</xdr:row>
      <xdr:rowOff>184106</xdr:rowOff>
    </xdr:from>
    <xdr:to>
      <xdr:col>15</xdr:col>
      <xdr:colOff>915084</xdr:colOff>
      <xdr:row>7</xdr:row>
      <xdr:rowOff>26065</xdr:rowOff>
    </xdr:to>
    <xdr:pic>
      <xdr:nvPicPr>
        <xdr:cNvPr id="3" name="Imagen 2" descr=":::logoDIAN:lema gobierno 2019:MinhaciendaBN_2019.jpg">
          <a:extLst>
            <a:ext uri="{FF2B5EF4-FFF2-40B4-BE49-F238E27FC236}">
              <a16:creationId xmlns:a16="http://schemas.microsoft.com/office/drawing/2014/main" id="{F9BD3FDB-D259-4A64-80E0-3E43D733B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flipH="1" flipV="1">
          <a:off x="14512056" y="184106"/>
          <a:ext cx="7201453" cy="1211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58716</xdr:colOff>
      <xdr:row>0</xdr:row>
      <xdr:rowOff>130479</xdr:rowOff>
    </xdr:from>
    <xdr:to>
      <xdr:col>5</xdr:col>
      <xdr:colOff>962439</xdr:colOff>
      <xdr:row>8</xdr:row>
      <xdr:rowOff>165710</xdr:rowOff>
    </xdr:to>
    <xdr:pic>
      <xdr:nvPicPr>
        <xdr:cNvPr id="4" name="Imagen 3">
          <a:extLst>
            <a:ext uri="{FF2B5EF4-FFF2-40B4-BE49-F238E27FC236}">
              <a16:creationId xmlns:a16="http://schemas.microsoft.com/office/drawing/2014/main" id="{F826F520-23BC-4DB3-8E18-2F93AEC6D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819" y="130479"/>
          <a:ext cx="4661531" cy="1600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a Del Pilar Ramirez Ortiz" refreshedDate="43634.650310185185" createdVersion="6" refreshedVersion="6" minRefreshableVersion="3" recordCount="1477">
  <cacheSource type="worksheet">
    <worksheetSource ref="B17:P1494" sheet="PM Institucional"/>
  </cacheSource>
  <cacheFields count="15">
    <cacheField name="PROCESOS" numFmtId="0">
      <sharedItems containsBlank="1" count="14">
        <s v="PROCESO RECURSOS FISICOS"/>
        <s v="PROCESO RECURSOS FINANCIEROS"/>
        <s v="PROCESO GESTION HUMANA"/>
        <s v="PROCESO SERVICIOS INFORMATICOS"/>
        <s v="PROCESO OPERACIÓN ADUANERA"/>
        <s v="PROCESO COMERCIALIZACION"/>
        <s v="PROCESO ADMINISTRACION DE CARTERA"/>
        <s v="PROCESO RECAUDACION"/>
        <s v="PROCESO FISCALIZACION Y LIQUIDACION"/>
        <s v="PROCESO JURIDICA"/>
        <s v="PROCESO INTELIGENCIA CORPORATIVA"/>
        <s v="PROCESO ASISTENCIA AL CLIENTE"/>
        <m u="1"/>
        <s v="PROCESO GESTION MASIVA" u="1"/>
      </sharedItems>
    </cacheField>
    <cacheField name="ENTIDAD" numFmtId="0">
      <sharedItems containsBlank="1" count="5">
        <s v="CGR"/>
        <s v="OCI"/>
        <s v="AGN"/>
        <s v="ITRC"/>
        <m u="1"/>
      </sharedItems>
    </cacheField>
    <cacheField name="AUDITORIA / inspección" numFmtId="0">
      <sharedItems containsBlank="1" longText="1"/>
    </cacheField>
    <cacheField name="Código hallazgo/ RIESGO" numFmtId="0">
      <sharedItems containsBlank="1" longText="1"/>
    </cacheField>
    <cacheField name="HALLAZGO" numFmtId="0">
      <sharedItems containsBlank="1" longText="1"/>
    </cacheField>
    <cacheField name="Causa del hallazgo/ RIESGOS" numFmtId="0">
      <sharedItems containsBlank="1" longText="1"/>
    </cacheField>
    <cacheField name="Acción de mejora" numFmtId="0">
      <sharedItems containsBlank="1" longText="1"/>
    </cacheField>
    <cacheField name="Descripción de la  Actividad / objetivo/ Tareas" numFmtId="0">
      <sharedItems containsBlank="1" containsMixedTypes="1" containsNumber="1" containsInteger="1" minValue="1" maxValue="1" longText="1"/>
    </cacheField>
    <cacheField name="Denominación de la Unidad de medida de la Actividad/ Producto" numFmtId="0">
      <sharedItems longText="1"/>
    </cacheField>
    <cacheField name=" Unidad de Medida/ Cantidad" numFmtId="0">
      <sharedItems containsMixedTypes="1" containsNumber="1" minValue="0.05" maxValue="11623780528.950001"/>
    </cacheField>
    <cacheField name="Fecha iniciación de la Actividad" numFmtId="0">
      <sharedItems containsDate="1" containsMixedTypes="1" minDate="2014-01-01T00:00:00" maxDate="2022-11-18T00:00:00"/>
    </cacheField>
    <cacheField name="Fecha terminación de la Actividad" numFmtId="0">
      <sharedItems containsDate="1" containsBlank="1" containsMixedTypes="1" minDate="2014-07-31T00:00:00" maxDate="2023-07-15T00:00:00"/>
    </cacheField>
    <cacheField name="Area Responsable y Participantes" numFmtId="0">
      <sharedItems longText="1"/>
    </cacheField>
    <cacheField name="% AVANCE" numFmtId="9">
      <sharedItems containsSemiMixedTypes="0" containsString="0" containsNumber="1" minValue="0" maxValue="1"/>
    </cacheField>
    <cacheField name="CUMPLIMIENTO" numFmtId="0">
      <sharedItems containsBlank="1" count="5">
        <s v="CUMPLIDA"/>
        <s v="PROCESO"/>
        <s v="INCUMPLIDA"/>
        <m u="1"/>
        <s v="EN PROCES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7">
  <r>
    <x v="0"/>
    <x v="0"/>
    <s v="7 Aud vig 2012 Función pagadora y vig 2013 contable"/>
    <s v="14 04 004"/>
    <s v="Hallazgo N° 7: Supervisión de Contratos_x000a__x000a_Debilidad en el ejercicio de la supervisión contractual._x000a__x000a_Esta situación se evidenció en el contrato 100209225-235-0-2012 del 26 de noviembre de 2012. _x000a__x000a__x000a__x000a__x000a_"/>
    <s v="• Desconocimiento de las obligaciones que implica la supervisión de los contratos._x000a__x000a_• Falta de seguimiento de la actividad contractual_x000a_"/>
    <s v="Ajustar el Manual de Contratación de la Entidad y  uno de los documentos del Proceso de Adquisición de Bienes y Servicios. "/>
    <s v="Incluir en  el MN-FI-013 Manual de Contratación de la Entidad,  las variables a tener en cuenta para la designación del supervisor (Cuantía del contrato, experiencia como supervisor de contratos anteriores, que tenga asignadas funciones relacionadas con el objeto contractual, carga laboral)   y que éstos sean designados por los ordenadores del gasto, por recomendacón del jefe del área de origen.  "/>
    <s v="Manual de Contratos MN-FI-013 ajustado y aprobado"/>
    <n v="1"/>
    <d v="2018-08-15T00:00:00"/>
    <d v="2018-12-15T00:00:00"/>
    <s v="NC-PRFI _x000a_Subdirección de Gestión de Recursos Físicos - Coordinación de Contratos _x000a__x000a_REFORMULADO INFORME F PAGADORA Y RECAUDADORA VIG 2016_x000a_"/>
    <n v="1"/>
    <x v="0"/>
  </r>
  <r>
    <x v="0"/>
    <x v="0"/>
    <m/>
    <m/>
    <m/>
    <m/>
    <m/>
    <s v="Solicitar a la Coordinación de Calidad concepto metodologíco sobre el documento idoneo del sistema de gestión de calidad y control interno - subproceso Adquisición de Bienes y Servicios - en el que resulte viable técnicamente incluir las responsabilidades de los supervisores de conformidad con la nomatividad y reglamentación aplicable para el ejercicio. "/>
    <s v="Comunicación de solicitud."/>
    <n v="1"/>
    <d v="2018-08-15T00:00:00"/>
    <d v="2018-10-03T00:00:00"/>
    <s v="NC-PRFI _x000a_Subdirección de Gestión de Recursos Físicos - Coordinación de Contratos_x000a_ _x000a_REFORMULADO INFORME F PAGADORA Y RECAUDADORA VIG 2016_x000a_"/>
    <n v="1"/>
    <x v="0"/>
  </r>
  <r>
    <x v="0"/>
    <x v="0"/>
    <m/>
    <m/>
    <m/>
    <m/>
    <m/>
    <s v="Concepto sobre el documento  del sistema de gestión de calidad y control interno -  subproceso Adquisición de Bienes y Servicios -  que resulta viable ajustar  para incluir las responsabilidades de los supervisores de conformidad con la nomatividad y reglamentación aplicable para el ejercicio. "/>
    <s v="Respuesta a solicitud con documento del sistema identificado"/>
    <n v="1"/>
    <d v="2018-10-04T00:00:00"/>
    <d v="2018-10-17T00:00:00"/>
    <s v="NC-PRFI _x000a_Subdirección de Gestión de Competencias Laborales - Coordinación de Calidad_x000a__x000a_REFORMULADO INFORME F PAGADORA Y RECAUDADORA VIG 2016_x000a_"/>
    <n v="1"/>
    <x v="0"/>
  </r>
  <r>
    <x v="0"/>
    <x v="0"/>
    <m/>
    <m/>
    <m/>
    <m/>
    <m/>
    <s v="Incluir en el documento del sistema de gestión que corresponda, las responsabilidades de los supervisores de conformidad con la nomatividad y reglamentación aplicable para el ejercicio. "/>
    <s v="Documento ajustado y aprobado. "/>
    <n v="1"/>
    <d v="2018-10-18T00:00:00"/>
    <d v="2019-01-30T00:00:00"/>
    <s v="NC-PRFI _x000a_Subdirección de Gestión de Recursos Físicos - Coordinación de Contratos _x000a_Subdirección de Gestión de Competencias Laborales - Coordinación de Calidad_x000a__x000a_REFORMULADO INFORME F PAGADORA Y RECAUDADORA VIG 2016"/>
    <n v="1"/>
    <x v="0"/>
  </r>
  <r>
    <x v="0"/>
    <x v="0"/>
    <m/>
    <m/>
    <m/>
    <m/>
    <m/>
    <s v="Publicar el Manual de Contratación y el documento ajustado."/>
    <s v="Manual de Contratos MN-FI-013 y documento publicados"/>
    <n v="2"/>
    <d v="2019-01-30T00:00:00"/>
    <d v="2019-02-15T00:00:00"/>
    <s v="NC-PRFI _x000a_Subdirección de Gestión de Competencias Laborales - Coordinación de Calidad_x000a__x000a_REFORMULADO INFORME F PAGADORA Y RECAUDADORA VIG 2016_x000a_"/>
    <n v="0"/>
    <x v="1"/>
  </r>
  <r>
    <x v="0"/>
    <x v="0"/>
    <m/>
    <m/>
    <m/>
    <m/>
    <s v="Diseñar curso virtual en contratación estatal para supervisores a nivel nacional"/>
    <s v="Solicitar la inclusión en el PLAN INSTITUCIONAL DE CAPACITACIÓN - PIC de la vigencia 2019 curso  virtual en contratación estatal para supervisores del Nivel Central y Direcciones Seccionales a nivel nacional para el segundo semestre del año. "/>
    <s v="Capacitación virtual  incluida en el PIC 2019 "/>
    <n v="1"/>
    <d v="2018-08-15T00:00:00"/>
    <d v="2018-12-31T00:00:00"/>
    <s v="NC-PRFI _x000a_Subdirección de Gestión de Recursos Físicos - Coordinación de Contratos y Subdirección de Gestión de Competencias Laborales - Coordinación de la Escuela de la Subdirección de Gestión de Personal_x000a__x000a_REFORMULADO INFORME F PAGADORA Y RECAUDADORA VIG 2016_x000a__x000a_"/>
    <n v="1"/>
    <x v="0"/>
  </r>
  <r>
    <x v="0"/>
    <x v="0"/>
    <m/>
    <m/>
    <m/>
    <m/>
    <m/>
    <s v="Realizar el levantamiento de las unidades o capitulos que conformaran el guión u objeto virtual, previo cronograma concertado con la Escuela de Impuestos y Aduanas."/>
    <s v="Cronograma y contenidos entregados"/>
    <n v="1"/>
    <d v="2019-01-01T00:00:00"/>
    <d v="2019-03-30T00:00:00"/>
    <s v="NC-PRFI _x000a_Subdirección de Gestión de Recursos Físicos - Coordinación de Contratos _x000a__x000a_REFORMULADO INFORME F PAGADORA Y RECAUDADORA VIG 2016_x000a_"/>
    <n v="0"/>
    <x v="1"/>
  </r>
  <r>
    <x v="0"/>
    <x v="0"/>
    <m/>
    <m/>
    <m/>
    <m/>
    <m/>
    <s v="Revisar, ajustar y aprobar los contenidos  finales del curso virtual sobre contratación estatal para supervisores "/>
    <s v="Cronograma y contenidos aprobados"/>
    <n v="1"/>
    <d v="2019-04-01T00:00:00"/>
    <d v="2019-04-30T00:00:00"/>
    <s v="NC-PRFI _x000a_Subdirección de Gestión de Personal - Coordinación Escuela_x000a__x000a_REFORMULADO INFORME F PAGADORA Y RECAUDADORA VIG 2016_x000a__x000a_"/>
    <n v="0"/>
    <x v="1"/>
  </r>
  <r>
    <x v="0"/>
    <x v="0"/>
    <m/>
    <m/>
    <m/>
    <m/>
    <m/>
    <s v="Adelantar el proceso de virtualización del curso de contratación estatal para supervisores a nivel nacional. "/>
    <s v="Curso virtualizado"/>
    <n v="1"/>
    <d v="2019-05-01T00:00:00"/>
    <d v="2019-08-31T00:00:00"/>
    <s v="NC-PRFI _x000a_Subdirección de Gestión de Recursos Físicos - Coordinación de Contratos y Subdirección de Gestión de Personal - Coordinación de la Escuela de la Subdirección de Gestión de Personal_x000a__x000a_REFORMULADO INFORME F PAGADORA Y RECAUDADORA VIG 2016_x000a__x000a_"/>
    <n v="0"/>
    <x v="1"/>
  </r>
  <r>
    <x v="0"/>
    <x v="0"/>
    <s v="43  Aud Vig  2012 y 2013 funcion recaudadora"/>
    <s v="12 01 100"/>
    <s v="Hallazgo No. 43 Convenio Interadministrativo 194126 Código 026-127-2004 DIAN-FONADE,                                                                                                                                                                                                                                                           … la CGR advirtió mediante Función de Advertencia No.2011EE93254 del 7 de diciembre de 2011 a las entidades públicas Dirección de Impuestos y Aduanas Nacionales DIAN y al Fondo Nacional de Desarrollo Territorial –FONADE, sobre los riesgos de incurrir en posible detrimento patrimonial por concepto del saldo de recursos del pago anticipado realizado por la Dian a Fonade, comprometidos en virtud del Convenio Interadministrativo No.194126 de 2004; requiriendo de manera urgente tomar las medidas conducentes para evitar un inminente detrimento patrimonial_x000a_"/>
    <s v="La entidad no ha sido efectiva, por cuanto no se ha recuperado la totalidad que la Dian desembolsó a Fonade, como anticipo para la ejecución del convenio.  A la fecha no hay acta de liquidación definitiva, ni reintegro del saldo pendiente por valor de $2.672.9 millones,"/>
    <s v="Realizar seguimiento al Proceso Judicial entre la DIAN y FONADE, con la finalidad de contar con información actualizada.  "/>
    <s v="Requerir trimestralmente  a la Subdirección de Representación Externa,  por medio de oficio, información sobre el avance del proceso."/>
    <s v="Oficio"/>
    <n v="3"/>
    <d v="2018-09-30T00:00:00"/>
    <d v="2019-06-30T00:00:00"/>
    <s v="NC-PRFI _x000a_Subdirección de Gestión de Recursos Físicos - Coordinación de Infraestructura_x000a__x000a_REFORMULADO INFORME F PAGADORA Y RECAUDADORA VIG 2016_x000a_"/>
    <n v="0.33333333333333331"/>
    <x v="1"/>
  </r>
  <r>
    <x v="0"/>
    <x v="0"/>
    <s v="3 Aud Funcion pagadora vig  2013"/>
    <s v="14 04 004"/>
    <s v="Hallazgo 3. Supervisión e interventoría _x000a__x000a_Se establecieron deficiencias en la supervisión e interventoría de los contratos que se mencionan a continuación._x000a__x000a_Contrato No 100206217-074-0-2012 del 22 de mayo de 2012. _x000a_Contrato No 100215313-178-0-2013. _x000a_Contrato No 100202206-305-0-2013. _x000a_Contrato No 1002062017-227-0-2013. _x000a_Contrato No 100215313-158-0-2013. _x000a_Contrato No 100207220-281-0-2013 del 3 de diciembre de 2013._x000a_"/>
    <s v="Deficiencia en la actividad de supervisión contractual y de control. "/>
    <s v="Ajustar el Manual de Contratación de la Entidad y  uno de los documentos del Proceso de Adquisición de Bienes y Servicios. "/>
    <s v="Incluir en  el MN-FI-013 Manual de Contratación de la Entidad,  las variables a tener en cuenta para la designación del supervisor (Cuantía del contrato, experiencia como supervisor de contratos anteriores, que tenga asignadas funciones relacionadas con el objeto contractual, carga laboral, entre otros)   y que éstos sean designados por los ordenadores del gasto, por recomendacón del jefe del área de origen.  "/>
    <s v="Manual de Contratos MN-FI-013 ajustado y aprobado"/>
    <n v="1"/>
    <d v="2018-08-15T00:00:00"/>
    <d v="2018-12-15T00:00:00"/>
    <s v="NC-PRFI _x000a_Subdirección de Gestión de Recursos Físicos - Coordinación de Contratos _x000a__x000a_REFORMULADO INFORME F PAGADORA Y RECAUDADORA VIG 2016_x000a_"/>
    <n v="1"/>
    <x v="0"/>
  </r>
  <r>
    <x v="0"/>
    <x v="0"/>
    <m/>
    <m/>
    <m/>
    <m/>
    <m/>
    <s v="Incluir en el documento del sistema de gestión que corresponda, previa recomendación metodologica de Coordinación de Calidad, las responsabilidades de los supervisores de conformidad con la nomatividad y reglamentación aplicable para el ejercicio. "/>
    <s v="Documento ajustado y aprobado. "/>
    <n v="1"/>
    <d v="2018-08-15T00:00:00"/>
    <d v="2018-12-15T00:00:00"/>
    <s v="NC-PRFI _x000a_Subdirección de Gestión de Recursos Físicos - Coordinación de Contratos _x000a_Subdirección de Gestión de Competencias Laborales - Coordinación de Calidad_x000a__x000a_REFORMULADO INFORME F PAGADORA Y RECAUDADORA VIG 2016_x000a_"/>
    <n v="1"/>
    <x v="0"/>
  </r>
  <r>
    <x v="0"/>
    <x v="0"/>
    <m/>
    <m/>
    <m/>
    <m/>
    <m/>
    <s v="Publicar el Manual de Contratación y el documento ajustado."/>
    <s v="Manual de Contratos MN-FI-013 y documento publicados"/>
    <n v="2"/>
    <d v="2018-12-15T00:00:00"/>
    <d v="2018-12-31T00:00:00"/>
    <s v="NC-PRFI _x000a_Subdirección de Gestión de Competencias Laborales - Coordinación de Calidad_x000a__x000a_REFORMULADO INFORME F PAGADORA Y RECAUDADORA VIG 2016_x000a_"/>
    <n v="1"/>
    <x v="0"/>
  </r>
  <r>
    <x v="0"/>
    <x v="0"/>
    <m/>
    <m/>
    <m/>
    <m/>
    <s v="Diseñar curso virtual en contratación estatal para supervisores a nivel nacional"/>
    <s v="Solicitar la inclusión en el PLAN INSTITUCIONAL DE CAPACITACIÓN - PIC de la vigencia 2019 curso  virtual en contratación estatal para supervisores del Nivel Central y Direcciones Seccionales a nivel nacional para el segundo semestre del año. "/>
    <s v="Capacitación virtual  incluida en el PIC 2019 "/>
    <n v="1"/>
    <d v="2018-08-15T00:00:00"/>
    <d v="2018-12-31T00:00:00"/>
    <s v="NC-PRFI _x000a_Subdirección de Gestión de Recursos Físicos - Coordinación de Contratos y Subdirección de Gestión de Competencias Laborales - Coordinación de la Escuela de la Subdirección de Gestión de Personal_x000a__x000a_REFORMULADO INFORME F PAGADORA Y RECAUDADORA VIG 2016_x000a_"/>
    <n v="1"/>
    <x v="0"/>
  </r>
  <r>
    <x v="0"/>
    <x v="0"/>
    <m/>
    <m/>
    <m/>
    <m/>
    <m/>
    <s v="Realizar el levantamiento de las unidades o capitulos que conformaran el guión u objeto virtual, previo cronograma concertado con la Escuela de Impuestos y Aduanas."/>
    <s v="Cronograma y contenidos entregados"/>
    <n v="1"/>
    <d v="2019-01-01T00:00:00"/>
    <d v="2019-03-30T00:00:00"/>
    <s v="NC-PRFI _x000a_Subdirección de Gestión de Recursos Físicos - Coordinación de Contratos _x000a__x000a_REFORMULADO INFORME F PAGADORA Y RECAUDADORA VIG 2016_x000a_"/>
    <n v="0"/>
    <x v="1"/>
  </r>
  <r>
    <x v="0"/>
    <x v="0"/>
    <m/>
    <m/>
    <m/>
    <m/>
    <m/>
    <s v="Revisar, ajustar y aprobar los contenidos  finales del curso virtual sobre contratación estatal para supervisores "/>
    <s v="Cronograma y contenidos aprobados"/>
    <n v="1"/>
    <d v="2019-04-01T00:00:00"/>
    <d v="2019-04-30T00:00:00"/>
    <s v="NC-PRFI _x000a_Subdirección de Gestión de Personal - Coordinación Escuela_x000a__x000a_REFORMULADO INFORME F PAGADORA Y RECAUDADORA VIG 2016_x000a_"/>
    <n v="0"/>
    <x v="1"/>
  </r>
  <r>
    <x v="0"/>
    <x v="0"/>
    <m/>
    <m/>
    <m/>
    <m/>
    <m/>
    <s v="Adelantar el proceso de virtualización del curso de contratación estatal para supervisores a nivel nacional. "/>
    <s v="Curso virtualizado"/>
    <n v="1"/>
    <d v="2019-05-01T00:00:00"/>
    <d v="2019-08-31T00:00:00"/>
    <s v="NC-PRFI _x000a_Subdirección de Gestión de Recursos Físicos - Coordinación de Contratos y Subdirección de Gestión de Personal - Coordinación de la Escuela de la Subdirección de Gestión de Personal_x000a__x000a_REFORMULADO INFORME F PAGADORA Y RECAUDADORA VIG 2016_x000a_"/>
    <n v="0"/>
    <x v="1"/>
  </r>
  <r>
    <x v="0"/>
    <x v="0"/>
    <s v="21 Aud Funcion Pagadora y Recaudadora Vig  2015"/>
    <s v="14 04 004"/>
    <s v="Hallazgo No. 21 Planeación y supervisión del Contrato No. 100206215-318-0-2013_x000a_&quot;Revisado el contrato 100206215-318-0-2013, suscrito con Unión Temporal NIT 900.685.959-1, el día 27 de diciembre de 2013, se establece (…)_x000a_Al realizar el análisis y seguimiento al contrato, se encontró que se formalizaron siete (7) modificaciones y  entre ellas seis (6) prórrogas del contrato (...)_x000a_Adicionalmente, se evidenció que la Dirección Seccional de Impuestos de Bogotá, no continuó con la utilización de la herramienta tecnología SGDIAN desde el mes de enero de 2015 (...)”_x000a_"/>
    <s v="La anterior situación, se presenta por debilidades en la planeación del contrato en cuanto a recursos humanos, la no participación de la Seccional en la definición de los requerimientos funcionales iniciales de la herramienta, las prórrogas efectuadas al contrato, por la no socialización de las nuevas funcionalidades por parte del contratista y por gestión deficiente del supervisor del contrato, al no realizar las actuaciones y adoptar las decisiones necesarias, para continuar con la operación de la herramienta tecnológica en la Dirección Seccional de Impuestos de Bogotá. "/>
    <s v="Implementar un esquema de seguimiento a la implementación del Sistema SGDIAN en las doce (12) Seccionales objeto de la implementación de SGDIAN en la segunda Fase de despliegue"/>
    <s v="1, Documentar las acciones de seguimiento y de mejora en el proceso de implementación del Sistema SGDIAN en la Dirección Seccional de Impuestos de Bogotá"/>
    <s v="Informes trimestrales de seguimiento y acciones de mejora a implementación del Sistema SGDIAN en Impuestos Bogotá "/>
    <n v="4"/>
    <d v="2016-07-25T00:00:00"/>
    <d v="2017-06-30T00:00:00"/>
    <s v="NC-PRFI _x000a_Subdirección de Gestión de Recursos Físicos"/>
    <n v="1"/>
    <x v="0"/>
  </r>
  <r>
    <x v="0"/>
    <x v="0"/>
    <m/>
    <m/>
    <m/>
    <m/>
    <m/>
    <s v="2, Realizar tres (3) visitas de seguimiento por parte de la supervisión y el apoyo a la supervisión del contrato a cada sede objeto de implantación del sistema SGDIAN en la segunda fase."/>
    <s v="Informes de visita de seguimiento  por cada sede"/>
    <n v="36"/>
    <d v="2016-07-25T00:00:00"/>
    <d v="2017-06-30T00:00:00"/>
    <s v="NC-PRFI _x000a_Subdirección de Gestión de Recursos Físicos."/>
    <n v="1"/>
    <x v="0"/>
  </r>
  <r>
    <x v="0"/>
    <x v="0"/>
    <m/>
    <m/>
    <m/>
    <m/>
    <s v="Socializar con los funcionarios de las 12 sedes objeto de implantación de SGDIAN en 2016, sobre las funcionalidades del Sistema  SGDIAN."/>
    <s v="1. Capacitar a 300 funcionarios a nivel nacional sobre las funcionalidades del Sistema SGDIAN."/>
    <s v="Informe de actividades de capacitación._x000a_Temario de capacitación._x000a_Registro de asistencia"/>
    <n v="1"/>
    <d v="2016-07-25T00:00:00"/>
    <d v="2017-06-30T00:00:00"/>
    <s v="NC-PRFI Subdirección de Gestión de Recursos Físicos"/>
    <n v="1"/>
    <x v="0"/>
  </r>
  <r>
    <x v="0"/>
    <x v="0"/>
    <m/>
    <m/>
    <m/>
    <m/>
    <m/>
    <s v="2. Realizar 4 videoconferencias sobre funcionalidades del sistema SGDIAN, fortalezas y principales retos en la impleentación del Sistema, por parte del supervisor del contrato para funcionarios de las 12 sedes objeto de implantación de SGDIAN."/>
    <s v="Memorias de las videoconferencias realizadas sobre funcionalidades del sistemas SGDIAN._x000a_Grabación de cada sesión._x000a_Informe de las sesiones realizadas"/>
    <n v="4"/>
    <d v="2016-07-25T00:00:00"/>
    <d v="2017-06-30T00:00:00"/>
    <s v="NC-PRFI _x000a_Subdirección de Gestión de Recursos Físicos."/>
    <n v="1"/>
    <x v="0"/>
  </r>
  <r>
    <x v="0"/>
    <x v="0"/>
    <s v="39 Aud Funcion Pagadora y Recaudadora Vig  2015_x000a__x000a_"/>
    <s v="11 02 001"/>
    <s v="Hallazgo No. 39  Reconocimiento de Activos &quot;Mediante el contrato de obra 100215312-323-0 -2013,  cuyo objeto es la realización a precios unitarios fijos de las obras de adecuación y reparación y mantenimiento, con inclusión de restauración de fachada en edificio de interés arquitectónico y cultural de la sede Dirección Seccional de Impuestos y Aduana, se adquirió 1 Equipo de aire acondicionado mini Split 24000 btu/h por $3.9 millones y persiana metálica para pasarela por $3 millones, los cuales se registraron como gasto de mantenimiento,  sin que ingresaran al almacén  y se reconocieran como bien mueble (...) &quot;"/>
    <s v="Lo anterior, por  falta de control y de directriz en la capitalización de bienes, en los contratos de obras de adecuación, reparación y mantenimiento  lo que conlleva a que se subestime los activos de la DIAN y  no se tenga un control sobre el manejo de sus bienes por separado."/>
    <s v="Documentar en el SGCCI    lo requerido para el suministro de la información de inventarios de  bienes (muebles e inmuebles),  que a cualquier titulo se encuentren bajo la administraciòn y control de la Entidad,  por parte de la Subdirección de Gestión de Recursos Fisicos a la Subdirección de Gestión de Recursos Financieros  _x000a__x000a_"/>
    <s v="1, Detallar los pasos y controles que permitan el suministro de la infomación de inventario de bienes de manera completa (requisitos, entre otros: incluyendo clasificación  de naturaleza jurídica de los bienes cuando aplique,   registro y control bienes que no están en servicio, identificaciòn de los bienes que cumplen 3 años de uso y su valor histórico es superior a 35 SMMLV, identificación como bien historico y cultural), actualizada  y oportuna, por parte de la Subidrección de Recursos Fisicos a la Coordinación de Contabilidad. "/>
    <s v="Documento con descripción, requisitos y oportunidad."/>
    <n v="1"/>
    <d v="2016-07-01T00:00:00"/>
    <d v="2016-10-30T00:00:00"/>
    <s v="NC-PRFI _x000a_Subdirección de Gestión de Recursos Físicos _x000a_       _x000a_Subdirección de Gestión de Procesos y Competencias - Coordinación Organización y Gestión de Calidad_x000a__x000a_Subdirección de Gestión de  Recursos Financieros - Coordinación de Contabilidad General"/>
    <n v="1"/>
    <x v="0"/>
  </r>
  <r>
    <x v="0"/>
    <x v="0"/>
    <m/>
    <m/>
    <m/>
    <m/>
    <m/>
    <s v="2, Revisar,  actualizar y/o levantar la documentación que proceda de conformidad con la actividad inicial, en lo que corresponda al  proceso de Recursos Fisicos "/>
    <s v="(No. de documentos revisados,  actualizados y/o levantados) / (No. de documentos que proceda revisar,  actualizar y/o levantar)"/>
    <n v="1"/>
    <d v="2016-11-01T00:00:00"/>
    <d v="2017-01-30T00:00:00"/>
    <s v="NC-PRFI _x000a_Subdirección de Gestión de Recursos Físicos _x000a_       _x000a_Subdirección de Gestión de Procesos y Competencias - Coordinación Organización y Gestión de Calidad_x000a_"/>
    <n v="1"/>
    <x v="0"/>
  </r>
  <r>
    <x v="0"/>
    <x v="0"/>
    <m/>
    <m/>
    <m/>
    <m/>
    <m/>
    <s v="3, Revisar,  actualizar y/o levantar la documentación que proceda, de conformidad con la actividadi inicial, en lo que corresponda al  proceso de Recursos Financieros "/>
    <s v="(No. de documentos revisados,  actualizados y/o levantados) / (No. de documentos que proceda revisar,  actualizar y/o levantar)"/>
    <n v="1"/>
    <d v="2016-11-01T00:00:00"/>
    <d v="2017-01-30T00:00:00"/>
    <s v="NC-PRFI _x000a_Subdirección de Gestión de  Recursos Financieros - Coordinación de Contabilidad General_x000a__x000a_Subdirección de Gestión de Procesos y Competencias - Coordinación Organización y Gestión de Calidad"/>
    <n v="1"/>
    <x v="0"/>
  </r>
  <r>
    <x v="0"/>
    <x v="0"/>
    <m/>
    <m/>
    <m/>
    <m/>
    <m/>
    <s v="4, Publicar la documentación actualizada y/o levantada"/>
    <s v="(No. de documentos publicados) / (No. de documentos listos para publicar)"/>
    <n v="1"/>
    <d v="2017-02-01T00:00:00"/>
    <d v="2017-02-15T00:00:00"/>
    <s v="NC-PRFI _x000a_Subdirección de Gestión de Procesos y Competencias - Coordinación Organización y Gestión de Calidad"/>
    <n v="1"/>
    <x v="0"/>
  </r>
  <r>
    <x v="0"/>
    <x v="0"/>
    <m/>
    <m/>
    <m/>
    <m/>
    <m/>
    <s v="5, Socializar  a nivel nacional lo documentación publicada. "/>
    <s v="(No. de comunicaciones informativas enviadas) / (No de comunicaciones requeridas para informar a nivel nacional)"/>
    <n v="1"/>
    <d v="2017-02-16T00:00:00"/>
    <d v="2017-02-28T00:00:00"/>
    <s v="NC-PRFI _x000a_Subdirección de Gestión de Recursos Físicos _x000a_       _x000a__x000a_Subdirección de Gestión de  Recursos Financieros - Coordinación de Contabilidad General"/>
    <n v="1"/>
    <x v="0"/>
  </r>
  <r>
    <x v="0"/>
    <x v="0"/>
    <m/>
    <m/>
    <m/>
    <m/>
    <m/>
    <m/>
    <s v="(No. evidencias de socialización) / (No de socializaciones requeridas para cubrir el nivel nacional)"/>
    <n v="1"/>
    <d v="2017-03-01T00:00:00"/>
    <d v="2017-04-30T00:00:00"/>
    <s v="NC-PRFI _x000a_Subdirección de Gestión de Recursos Físicos _x000a_       _x000a__x000a_Subdirección de Gestión de  Recursos Financieros - Coordinación de Contabilidad General"/>
    <n v="1"/>
    <x v="0"/>
  </r>
  <r>
    <x v="0"/>
    <x v="0"/>
    <m/>
    <m/>
    <m/>
    <m/>
    <s v="Realizar los registros contables de reclasificación y ajuste de los bienes  en las cuentas correspondientes objeto de hallazgo"/>
    <s v="1, Remitir a la Coordinación de Inventarios  y Almacén los documentos soporte para realizar el ingreso de los bienes al sistema de Administración de Inventarios"/>
    <s v="Documentos sopotes necesarios para ingreso enviados"/>
    <n v="1"/>
    <d v="2016-07-01T00:00:00"/>
    <d v="2016-10-01T00:00:00"/>
    <s v="NC-PRFI _x000a_Subdirección de Gestión de Recursos Financieros - Coordinación de Contabilidad General  _x000a__x000a_REFORMULADO _x000a_30/09/2016                             "/>
    <n v="1"/>
    <x v="0"/>
  </r>
  <r>
    <x v="0"/>
    <x v="0"/>
    <m/>
    <m/>
    <m/>
    <m/>
    <m/>
    <s v="2, Incorporar en el sistema de administración de inventarios los bienes objeto del hallazgo e informar a la Coordinación de Contabilidad General"/>
    <s v="Bienes incorporados"/>
    <n v="1"/>
    <d v="2016-07-16T00:00:00"/>
    <d v="2016-10-01T00:00:00"/>
    <s v="NC-PRFI _x000a_Subdirección de Gestión de Recursos Fisicos - Coordinación de Inventarios y Almacen_x000a__x000a_REFORMULADO _x000a_30/09/2016"/>
    <n v="1"/>
    <x v="0"/>
  </r>
  <r>
    <x v="0"/>
    <x v="0"/>
    <m/>
    <m/>
    <m/>
    <m/>
    <m/>
    <s v="3, Realizar el registro contable en el SIIF de los bienes objeto del hallazgo"/>
    <s v="Comprobantes contables"/>
    <n v="1"/>
    <d v="2016-08-01T00:00:00"/>
    <d v="2016-10-01T00:00:00"/>
    <s v="NC-PRFI _x000a_Subdirección de Gestión de Recursos Financieros - Coordinación de Contabilidad_x000a__x000a_REFORMULADO _x000a_30/09/2016"/>
    <n v="1"/>
    <x v="0"/>
  </r>
  <r>
    <x v="0"/>
    <x v="0"/>
    <m/>
    <m/>
    <m/>
    <m/>
    <s v="Adquirir las herramientas tecologicas que soporten y optimicen la administración de inventarios bienes (muebles e inmuebles),  que a cualquier titulo se encuentren bajo la administraciòn y control de la Entidad. "/>
    <s v="1, Identificación específica de todas y cada una de las necesidades reales.  "/>
    <s v="Informe de analisis e identificación."/>
    <n v="1"/>
    <d v="2016-11-01T00:00:00"/>
    <d v="2017-01-30T00:00:00"/>
    <s v="NC-PRFI _x000a_Subdirección de Gestión de Recursos Físicos _x000a_       _x000a_Subdirección de Gestión de  Recursos Financieros_x000a__x000a_Subdirección de Gestión de Procesos y Competencias _x000a__x000a_Subdirección de Gestión de Tecnologías de la información_x000a__x000a_"/>
    <n v="1"/>
    <x v="0"/>
  </r>
  <r>
    <x v="0"/>
    <x v="0"/>
    <m/>
    <m/>
    <m/>
    <m/>
    <m/>
    <s v="2, Evaluación de las opciones de adquisición. "/>
    <s v="Estudio de mercado"/>
    <n v="1"/>
    <d v="2017-02-01T00:00:00"/>
    <d v="2017-03-15T00:00:00"/>
    <s v="NC-PRFI _x000a_Subdirección de Gestión de Recursos Físicos _x000a_       _x000a__x000a_Subdirección de Gestión de Tecnologías de la información_x000a__x000a_"/>
    <n v="1"/>
    <x v="0"/>
  </r>
  <r>
    <x v="0"/>
    <x v="0"/>
    <m/>
    <m/>
    <m/>
    <m/>
    <m/>
    <s v="3, Adquisicón de herramienta (s) tecnologica (s)"/>
    <s v="No. de herramienta (s) aquirida (s) / No. de herramienta (s) requerida (s)"/>
    <n v="1"/>
    <d v="2017-03-16T00:00:00"/>
    <d v="2017-05-16T00:00:00"/>
    <s v="NC-PRFI _x000a_Subdirección de Gestión de Recursos Físicos _x000a_       _x000a__x000a_Subdirección de Gestión de Tecnologías de la información_x000a__x000a_"/>
    <n v="1"/>
    <x v="0"/>
  </r>
  <r>
    <x v="0"/>
    <x v="0"/>
    <m/>
    <m/>
    <m/>
    <m/>
    <m/>
    <s v="4, Implementacion de la (s) herramienta (s) tecnologica (s) adquirida"/>
    <s v="No. de herramienta (s) implementada (s) / No. de herramienta (s) aquirida (s) "/>
    <n v="1"/>
    <d v="2018-08-31T00:00:00"/>
    <d v="2018-11-30T00:00:00"/>
    <s v="NC-PRFI _x000a_Subdirección de Gestión de Recursos Físicos _x000a_       _x000a__x000a_Subdirección de Gestión de Tecnologías de la información_x000a__x000a_REFORMULADO_x000a_30/09/2017_x000a_30/09/2018"/>
    <n v="1"/>
    <x v="0"/>
  </r>
  <r>
    <x v="0"/>
    <x v="0"/>
    <s v="32 Aud Auditoria Regular Dirección de Impuestos y Aduanas (F. Pagadora y Recaudadora) vig 2016"/>
    <s v="14 05 004"/>
    <s v="Hallazgo No. 32 Supervisión (D)_x000a_En la ejecución del contrato 115 de 2016 se observó (…) se remite oficio al contratista con asunto “Advertencia sobre incumplimiento de Acuerdo de Nivel de Servicio Contrato 00-115-2016” donde se expresa que existen 174 casos cerrados, 19 casos en responsabilidad de la DIAN y 33 casos pendientes por solucionar por el contratista con corte a 21 de noviembre de 2016, además manifiesta el incumplimiento en tiempo de solución de los Acuerdos de Niveles de Servicio – ANS, tanto para los pendientes como para los cerrados._x000a_(…) "/>
    <s v="(…) debilidades en la planeación presupuestal, las justificaciones para constituir las reservas objeto del hallazgo, no se enmarcan dentro de los presupuestos previstos en las normas vigentes y evidencian inobservancia del principio de anualidad."/>
    <s v="Advertir a los supervisores de contratos suscritos por la Entidad sobre las responsabilidades e implicaciones legales que conlleva el ejercicio de supervisión, de acuerdo con la normatividad vigente y el procedimiento PR-FI-0292 &quot;Supervisión e Interventoría&quot;"/>
    <s v="Expedir un memorando recordando el procedimiento y obligaciones legales de supervisores de contratos y convenios"/>
    <s v="Memorando expedido"/>
    <n v="1"/>
    <d v="2017-08-01T00:00:00"/>
    <d v="2017-09-30T00:00:00"/>
    <s v="NC-PRFI _x000a_Subdirección de Gestión de Recuros Físicos - Coordinación de Contratos."/>
    <n v="1"/>
    <x v="0"/>
  </r>
  <r>
    <x v="0"/>
    <x v="0"/>
    <m/>
    <m/>
    <m/>
    <m/>
    <s v="Fortalecer el conocimiento legal y técnico para el ejercicio de la actividad de supervisión"/>
    <s v="Capacitar a supervisores de contratos y convenios del Nivel Central y Direcciones Seccionales, sobre el procedimiento PR-FI-0292 &quot;Supervisión e Interventoría&quot;"/>
    <s v="Registro de asistencia a jornada de capacitación"/>
    <n v="1"/>
    <d v="2017-07-24T00:00:00"/>
    <d v="2017-09-30T00:00:00"/>
    <s v="NC-PRFI _x000a_Subdirección de Gestión de Recuros Físicos - Coordinación de Contratos."/>
    <n v="1"/>
    <x v="0"/>
  </r>
  <r>
    <x v="0"/>
    <x v="0"/>
    <s v="8.  Aud Regular Vig 2011 Primer Semestre 2012 Proceso Importacion de Mcias - A Bogota_x000a__x000a_AEF - Seguimiento PM 2014"/>
    <s v="19 02 002"/>
    <s v="Hallazgo No. 8 Control Mercancías-Modalidad de Importación Viajeros Nueva Terminal Aérea _x000a_La CGR en visita realizada el primero (1º) de noviembre de 2012, a la nueva Terminal del Aeropuerto El Dorado de Bogotá, a las instalaciones asignadas a la División de Gestión Control Viajeros, evidenció que ésta no cuenta con la infraestructura y logística básica para cumplir las funciones de Control al Ingreso y Salida de Equipajes de Viajeros y Control de Divisas (sistemas de información, computadores instalados, puntos de agua, fuente de energía adecuada, red telefónica, equipos de oficina suficientes), asignadas legalmente a esta división._x000a__x000a_Igualmente, evidenció desconocimiento total por parte de la Policía, de los funcionarios del operador aéreo y del personal de la empresa de seguridad privada, de la existencia de la oficina de control viajeros de la DIAN en la nueva terminal, no existe señalización que permita su ubicación, ni las oficinas cuentan con los distintivos propios de la entidad que los identifique como autoridad aduanera, lo que va en contravía de las políticas definidas en su plan estratégico 2010 – 2014, en relación con el servicio; el desarrollo organizacional; con los recursos; con la información y con el talento humano._x000a__x000a_En turnos críticos (2 p.m. - 10 p.m. en los que ingresan aproximadamente 25 vuelos y 6000 pasajeros, según las estadísticas que reporta el área), la función de la DIAN se limita a recibir las declaraciones de viajeros, sin realizar la entrevista que permite el perfilamiento del mismo, priorizando el flujo de los mismos en menoscabo de la función aduanera, lo que impide la verificación de la declaración de viajeros diligenciada en debida forma, de conformidad con lo dispuesto en el artículo 140 del Decreto 2685 de 1999. En prueba selectiva de estas declaraciones la comisión de la CGR estableció que aproximadamente en el 50% de éstas, su diligenciamiento es incompleto, erróneo, presentan tachones, enmendaduras o no tienen la firma del declarante._x000a__x000a_La DIAN no cuenta con la oficina para adelantar el trámite de devoluciones de IVA a los viajeros, la cual se encuentra en construcción por parte del operador, lo que genera que este proceso tenga que ser desarrollado en las antiguas instalaciones._x000a__x000a_Para el control de equipajes, la DIAN dispone de 6 scanner, los cuales no entran en operación al momento de arribo de los pasajeros, la comisión auditora evidenció que se encontraban en operación solo 3 de estos equipos y el scanner número 3 fue ubicado al lado de una columna lo cual lo inhabilita, por cuanto impide el paso del viajero y por ende del carro maletero, en perjuicio de la facultad de inspección y/o revisión de los equipajes que por su volumen o características lo ameritan._x000a__x000a_En el área de descargue de equipaje en rampa o Make Up, la DIAN tiene 4 puntos de control con escáner; sin embargo, los puntos i5 e i6, aún no se están utilizando, debido a las condiciones climáticas y a la contaminación ambiental y auditiva a la que tendrían que estar expuestos los funcionarios de la DIAN y a las cuales están sometidos los funcionarios que se encuentran operando los otros dos scanner._x000a__x000a_En la zona de emigración de la nueva terminal, la DIAN no cuenta con un punto de control para la salida de viajeros que permita realizar las labores de revisión e inspección sobre los equipajes y de esta forma evitar el flujo ilegal de divisas, salida de patrimonio cultural y demás mercancías objeto de control aduanero, incumpliendo lo previsto de esta forma en el artículo 41 en concordancia con el artículo 46 del Decreto 2685 de 1999 y el artículo 13 de la Resolución 009 del 4 de noviembre de 2008._x000a__x000a_Se evidenció que la DIAN tiene restricciones para el acceso a diferentes áreas del terminal aéreo, los funcionarios son sometidos a diferentes filtros y controles de seguridad por parte del operador, en los cuales les son decomisados sus herramientas de trabajo (bisturís) y objetos personales (cubiertos), situación que limita el ejercicio de sus funciones de Ley y que denota deslegitimación como autoridad administrativa y aduanera a nivel nacional._x000a_"/>
    <s v="No se cuenta con la infraestructura y logística básica. No existe señalización. Desconocimiento de las personas que deben cumplir la labor. La DIAN no cuenta con la oficina para adelantar el trámite de devoluciones de IVA a los viajeros. La DIAN no cuenta con un punto de control para la salida de viajeros que permita realizar las labores de revisión e inspección sobre los equipajes."/>
    <s v="Contratación de la Red telefónica para la Dirección Seccional de Aduanas Bogotá - División de Gestión Control Viajeros"/>
    <s v="Análisis técnico, económico y del sector, para la contratación de la Red telefónica que necesita la Dirección Seccional de Aduanas Bogotá - División de Gestión Control Viajeros."/>
    <s v="Documento de análisis"/>
    <n v="1"/>
    <d v="2015-03-13T00:00:00"/>
    <d v="2015-04-13T00:00:00"/>
    <s v="ABOG-PRFI _x000a_Subdirección de Gestión de Tecnología de Información y Telecomunicaciones/División Administrativa y Financiera DSAB"/>
    <n v="1"/>
    <x v="0"/>
  </r>
  <r>
    <x v="0"/>
    <x v="0"/>
    <m/>
    <m/>
    <m/>
    <m/>
    <m/>
    <s v="Análisis jurídico para la contratación de la Red telefónica que necesita la Dirección Seccional de Aduanas Bogotá - División de Gestión Control Viajeros"/>
    <s v="Documento de análisis"/>
    <n v="1"/>
    <d v="2015-03-13T00:00:00"/>
    <d v="2015-04-13T00:00:00"/>
    <s v="ABOG-PRFI _x000a_Subdirección de Gestión de Recursos Físicos/Coordinación Contratos"/>
    <n v="1"/>
    <x v="0"/>
  </r>
  <r>
    <x v="0"/>
    <x v="0"/>
    <m/>
    <m/>
    <m/>
    <m/>
    <m/>
    <s v="Elaboración de estudios técnico-económicos y tramite de Vigencias Futuras para contratar el servicio de telefonía IP y su integración con el Software de comunicaciones unificadas a nivel nacional"/>
    <s v="Estudios técnico-económicos"/>
    <n v="1"/>
    <d v="2015-08-18T00:00:00"/>
    <d v="2015-09-30T00:00:00"/>
    <s v="ABOG-PRFI _x000a_Subdirección de Gestión de Tecnología de Información y Telecomunicaciones/División Administrativa y Financiera DSAB"/>
    <n v="1"/>
    <x v="0"/>
  </r>
  <r>
    <x v="0"/>
    <x v="0"/>
    <m/>
    <m/>
    <m/>
    <m/>
    <m/>
    <s v="Publicación de pliego definitivo para contratar el servicio de telefonía IP"/>
    <s v="Pliego publicado"/>
    <n v="1"/>
    <d v="2015-10-01T00:00:00"/>
    <d v="2015-10-30T00:00:00"/>
    <s v="ABOG-PRFI _x000a_Subdirección de Gestión de Recursos Físicos/Coordinación Contratos"/>
    <n v="1"/>
    <x v="0"/>
  </r>
  <r>
    <x v="0"/>
    <x v="0"/>
    <m/>
    <m/>
    <m/>
    <m/>
    <m/>
    <s v="Implementación del servicio de telefonía IP a nivel nacional "/>
    <s v="Telefonía IP a nivel nacional"/>
    <n v="1"/>
    <d v="2016-01-31T00:00:00"/>
    <d v="2016-08-30T00:00:00"/>
    <s v="ABOG-PRFI _x000a_Subdirección de Gestión de Tecnología de Información y Telecomunicaciones/División Administrativa y Financiera DSAB"/>
    <n v="1"/>
    <x v="0"/>
  </r>
  <r>
    <x v="0"/>
    <x v="0"/>
    <s v="10 Aud Funcion recaudadora Vig  2014"/>
    <s v="12 02 004"/>
    <s v="Hallazgo No. 10 Gestión ambiental – Medellín_x000a_La Cartilla para Almacenamiento Temporal y Disposición Adecuada de Lámparas Fluorescentes y de Residuos de Aparatos Eléctricos y Electrónicos (RAEE´s), identificadas de la siguiente manera  CT-FI-0024 y CT-FI-0026, respectivamente, establecen que el lugar de almacenamiento contará en la entrada con la señalización: “Cuarto de almacenamiento temporal de residuos peligrosos” y restricción al personal no autorizado, no obstante, al realizar visita física al lugar de almacenamiento de éstos elementos se pudo constatar que ellos no se encuentran identificados de esta manera, y tampoco tienen restricción a personal no autorizado.  _x000a_Así mismo, las cartillas indican que para el almacenamiento de todos los residuos, es importante que se cumpla con la matriz de compatibilidad y que estén debidamente señalizados y separados, sin embargo, no se dispone de dicha matriz_x000a_"/>
    <s v="Debido a deficiencias en la aplicación de las recomendaciones e indicaciones de las Cartillas, con el riesgo que puedan generar daños ambientales, de salud y/o representar algún peligro al momento de manipular los elementos."/>
    <s v="Identificar, mediante placa de señalización, la puerta de acceso al lugar donde se almacenan temporalmente los RESPEL, indicando claramente la restricción al personal no autorizado"/>
    <s v="Identificar el lugar de almacenamiento, Señalizar y almacenar las lamparas fluorescentes de acuerdo con los  numerales 4.3, 4.4 y 4.5 de la Cartilla  CT-FI-0024 Almacenamiento Temporal y Disposición Adecuada de Lámparas"/>
    <s v="Cuarto de almacenamineto identificado y señalizado"/>
    <n v="2"/>
    <d v="2015-09-21T00:00:00"/>
    <d v="2015-10-30T00:00:00"/>
    <s v="IMED-PRFI _x000a_Dirección Seccional de Impuestos Medellín - División Administrativa  y Financiera de Medellín"/>
    <n v="1"/>
    <x v="0"/>
  </r>
  <r>
    <x v="0"/>
    <x v="0"/>
    <m/>
    <m/>
    <m/>
    <m/>
    <s v="Identificar, mediante placa de señalización, la puerta de acceso al lugar donde se almacenan temporalmente los RAEE´S, indicando claramente la restricción al personal no autorizado"/>
    <s v="Identificar el lugar de almacenamiento, Señalizar y almacenar los residuos de aparatos eléctricos y electrónicos de acuerdo con los  numerales 4.3, 4.4 y 4.5 de la Cartilla  CT-FI-0026 Almacenamiento Temporal y_x000a_Disposición Adecuada de Residuos_x000a_de Aparatos Eléctricos y Electrónicos_x000a_(Raee´S)"/>
    <s v="Cuarto de almacenamiento identificado y señalizado"/>
    <n v="2"/>
    <d v="2015-09-21T00:00:00"/>
    <d v="2015-10-30T00:00:00"/>
    <s v="IMED-PRFI _x000a_Dirección Seccional de Impuestos Medellín - División Administrativa  y Financiera de Medellín"/>
    <n v="1"/>
    <x v="0"/>
  </r>
  <r>
    <x v="0"/>
    <x v="0"/>
    <m/>
    <m/>
    <m/>
    <m/>
    <s v="Elaborar  la(s) matriz (es) de compatibilidad de residuos peligros"/>
    <s v=" Revisión, aprobación y divulgación de la Matriz de Compatibilidad"/>
    <s v="Matriz de Compatibilidad publicada"/>
    <n v="1"/>
    <d v="2015-10-01T00:00:00"/>
    <d v="2015-10-31T00:00:00"/>
    <s v="IMED-PRFI _x000a_Subdirección de Gestión de Recursos Físicos/Coord. De Infraestructura/Coordinación de Inventarios/Coordinación de Servicios Generales/ SGPC/Coord. Organización y Gestión de Calidad_x000a__x000a_"/>
    <n v="1"/>
    <x v="0"/>
  </r>
  <r>
    <x v="0"/>
    <x v="0"/>
    <m/>
    <m/>
    <m/>
    <m/>
    <s v="Solicitar la actualización de la(s) cartilla(s) - CT-FI-0026 – de conformidad con el procedimiento PR-IC-0001"/>
    <s v="Oficio de solicitud"/>
    <s v="Documento"/>
    <n v="1"/>
    <d v="2015-11-03T00:00:00"/>
    <d v="2015-11-03T00:00:00"/>
    <s v="IMED-PRFI _x000a_Subdirección de Gestión de Recursos Físicos_x000a_"/>
    <n v="1"/>
    <x v="0"/>
  </r>
  <r>
    <x v="0"/>
    <x v="0"/>
    <m/>
    <m/>
    <m/>
    <m/>
    <s v="Actualizar la(s) cartilla(s) - CT-FI-0026 "/>
    <s v="Revisión y actualización de la Cartilla "/>
    <s v="Cartilla(s) CT-FI-0026 actualizada"/>
    <n v="1"/>
    <d v="2015-11-04T00:00:00"/>
    <d v="2015-12-16T00:00:00"/>
    <s v="IMED-PRFI _x000a_SGPCL/Coordinación de Organización y Gestión de Calidad"/>
    <n v="1"/>
    <x v="0"/>
  </r>
  <r>
    <x v="0"/>
    <x v="0"/>
    <m/>
    <m/>
    <m/>
    <m/>
    <s v="Aprobación de las cartilla(s) - CT-FI-0026"/>
    <s v="Revisión y aprobación de la Cartilla(s) - CT-FI-0026"/>
    <s v="Cartilla(s) CT-FI-0026 aprobada y publicada"/>
    <n v="1"/>
    <d v="2015-12-18T00:00:00"/>
    <d v="2015-12-28T00:00:00"/>
    <s v="IMED-PRFI _x000a_Subdirección de Gestión de Recursos Físicos/Coord. De Infraestructura/Coordinación de Inventarios/Coordinación de Servicios Generales_x000a_"/>
    <n v="1"/>
    <x v="0"/>
  </r>
  <r>
    <x v="0"/>
    <x v="0"/>
    <s v="26 Aud Funcion Pagadora y Recaudadora Vig  2015"/>
    <s v="14 01 014"/>
    <s v="Hallazgo No. 26  Mayores valores pagados (F) (D) _x000a_&quot;En el expediente del proceso de contratación directa No. 104201235-0011-2015, cuyo objeto es (…)”, suscrito por la DIAN Seccional Bucaramanga con la firma (...) _x000a_La situación anterior muestra que la propuesta del contratista, sumaba $100.629.050 y la del oferente 1, $59.284.120. Una vez liquidado el contrato se evidencia que el valor pagado al contratista por la ejecución total del mismo, fue de  $99.424.300 y la que se hubiese podido pagar a los precios de la oferta más favorable del oferente 1, sería de $59.660.540, determinando un mayor valor pagado por $39.763.760.&quot;_x000a_"/>
    <s v="Lo anterior, se origina por deficiencias en los estudios y análisis de la información presentada en las cotizaciones, generando que la DIAN – Seccional Bucaramanga, pagara $39.763.760, más, por la destrucción de los residuos de las mercancías aprehendidas, suma que se considera un presunto detrimento fiscal de los recursos públicos. "/>
    <s v="Elaborar Informe de verificación con el fin de validar la información del cuadro comparativo de ofertas con los documentos soportes presentados por los oferentes, cada vez que se presente un proceso de contratación directa, con el fin de que sea revisado por el jefe de división."/>
    <s v="Documentar la revisión de ofertas presentadas en informe suscrito por los responsables, que permita evidenciar el analisis del cuadro comparativo de ofertas con los documentos soporte de las mismas, en los procesos de contratación directa."/>
    <s v="Informe"/>
    <n v="1"/>
    <d v="2016-07-31T00:00:00"/>
    <d v="2017-06-30T00:00:00"/>
    <s v="IABUC-PRFI _x000a_División de Gestión Administrativa y Financiera de la Dirección Seccional de Impuestos y Aduanas de Bucaramanga."/>
    <n v="1"/>
    <x v="0"/>
  </r>
  <r>
    <x v="0"/>
    <x v="0"/>
    <m/>
    <m/>
    <m/>
    <m/>
    <s v="Capacitar  a los funcionarios  responsables de la contratación en cuanto a los principios,  planeacion y estructuración de estudios previos para los procesos que por competencia deben adelantar las direcciones seccionales"/>
    <s v="Realizar una capacitación a funcionarios de la División de Gestión Administrativa y Financiera de la Seccional de Bucaramanga en materia de contratación y estructuración de procesos contractuales"/>
    <s v="Control de asistencia a la capacitación"/>
    <n v="1"/>
    <d v="2016-07-15T00:00:00"/>
    <d v="2016-08-30T00:00:00"/>
    <s v="IABUC-PRFI _x000a_Subdirección de Gestión de Recursos Físicos - Coordinación de Contratos."/>
    <n v="1"/>
    <x v="0"/>
  </r>
  <r>
    <x v="0"/>
    <x v="0"/>
    <m/>
    <m/>
    <m/>
    <m/>
    <m/>
    <s v="Realizar una capacitación a funcionarios de la División de Gestión Administrativa y Financiera de la Seccional de Bucaramanga en materia de contratación y estructuración de procesos contractuales"/>
    <s v="Temario de capacitación"/>
    <n v="1"/>
    <d v="2016-07-15T00:00:00"/>
    <d v="2016-08-30T00:00:00"/>
    <s v="IABUC-PRFI _x000a_Subdirección de Gestión de Recursos Físicos - Coordinación de Contratos."/>
    <n v="1"/>
    <x v="0"/>
  </r>
  <r>
    <x v="0"/>
    <x v="0"/>
    <m/>
    <m/>
    <m/>
    <m/>
    <s v="Realizar seguimiento en sitio a la Dirección Seccional de Impuestos  y Aduanas de Bucaramanga, para realizar la verificación del cumplimiento de los procedimientos y la normatividad vigente en los procesos contractuales adelantados por la seccional."/>
    <s v="Realizar dos visitas de seguimiento con el fin de verificar en  5 expedientes contractuales seleccionados,  el cumplimiento de requisitos legales en las etapas precontractual y  contractual."/>
    <s v="Informes de visitas"/>
    <n v="2"/>
    <d v="2016-09-01T00:00:00"/>
    <d v="2017-04-30T00:00:00"/>
    <s v="IABUC-PRFI _x000a_Subdirección de Gestión de Recursos Físicos - Coordinación de Contratos._x000a_División Administrativa y Financiera - Dirección Seccional de Impuestos y Aduanas de Bucaramanga."/>
    <n v="1"/>
    <x v="0"/>
  </r>
  <r>
    <x v="0"/>
    <x v="0"/>
    <m/>
    <m/>
    <m/>
    <m/>
    <m/>
    <s v="Realizar dos visitas de seguimiento con el fin de verificar en  5 expedientes contractuales seleccionados,  el cumplimiento de requisitos legales en las etapas precontractual y  contractual."/>
    <s v="Relación de Expedientes contractuales revisados"/>
    <n v="2"/>
    <d v="2016-09-01T00:00:00"/>
    <d v="2017-04-30T00:00:00"/>
    <s v="IABUC-PRFI _x000a_Subdirección de Gestión de Recursos Físicos - Coordinación de Contratos._x000a_División Administrativa y Financiera - Dirección Seccional de Impuestos y Aduanas de Bucaramanga."/>
    <n v="1"/>
    <x v="0"/>
  </r>
  <r>
    <x v="0"/>
    <x v="1"/>
    <s v="AUDITORÍA A LA CONTRATACIÓN ACO-2016011_x000a__x000a_H7_x000a__x000a_Periodo 30/01/2015 a 30/06/2016"/>
    <s v="ACO 2016011"/>
    <s v="Hallazgo 7 _x000a_Deficiencia en el control para la  liquidación de contratos por los supervisores. _x000a_   _x000a_Sobre una muestra de 20 contratos,  se  evidenció que en 8 de la vigencia 2014 y 12 de la vigencia 2015,  se presentan las siguientes situaciones: _x000a__x000a_a) Nueve (9) contratos no se encuentran liquidados,  a la fecha de la auditoría, incumpliendo con los   términos establecidos en el contrato  o en el  máximo señalado en la ley, debido a que ésta no se realizó en los (4) meses de forma bilateral, ni dentro de los (2) meses de forma unilateral, en los siguientes contratos: Nro. CMC-017-2015;  100215312-166-2015, 100215312-0169-2015, 100215312-0167-2015, 100215312-0232-2015, 100215312-0171-2015, 100215312-163-2015, 100215313-156-49-2014, 100215312-0173-2015, 100202205-062-9-2014. _x000a__x000a_b) Dos (2) contratos que no se han liquidado,  se encuentran próximos al vencimiento de los 2 años con que cuenta la entidad para efectuarla, corresponden a los siguientes contratos CMC-015-2014,  100214306-132-34-2014; y uno (1) relacionado con el  contrato Nro. 100207220-069-687-2014 fue liquidado faltando dos (2) meses  para cumplir con el mencionado término. _x000a__x000a_c) En tres (3) contratos la supervisión inició las gestiones correspondientes para llevar a cabo la liquidación de los mismos, los proyectos de acta de liquidación sin firmas, reposan en las carpetas contractuales, a la fecha de la auditoría han sobrepasado el término establecido en el contrato (6 meses) y los dos (2 meses) para su liquidación unilateral conforme a lo señalado en la norma. Corresponden a  los siguientes contratos Nro. 100215312-0196-2015, 100214306-132-34-2014, 100206215-228-34-2014._x000a__x000a__x000a__x000a_"/>
    <s v="Las situaciones descritas se originaron por deficientes controles de seguimiento a las obligaciones y responsabilidades de los supervisores e interventores en el proceso contractual e inobservancia del cumplimiento de las normas. "/>
    <s v="Expedir Memorando recordando a los supervisores la obligación de gestionar la liquidación de los contratos dentro de los términos legales. "/>
    <m/>
    <s v="Memorando Publicado y socializado"/>
    <s v="Un (1) memorando"/>
    <d v="2016-12-26T00:00:00"/>
    <d v="2017-03-31T00:00:00"/>
    <s v="NC-PRFI _x000a_Director de Gestión de Recursos y Administración Económica/Subdirecctor de Gestión de  Recursos Físicos / Jefe de Coordinación de Contratos                      "/>
    <n v="1"/>
    <x v="0"/>
  </r>
  <r>
    <x v="0"/>
    <x v="1"/>
    <s v="AUDITORIA GESTIÓN DOCUMENTAL EN NOTIFICACIONES _x000a__x000a_H1_x000a__x000a_Periodo _x000a_01/01/2016 al 30/06/2017"/>
    <s v="AGN 2017015"/>
    <s v="_x000a_Deficiencias en el control de Notificación de Actos Administrativos fuera de Bogotá D.C (F) (D)_x000a__x000a_Verificada la gestión de Notificación de los actos administrativos proferidos por la Subdirección de Gestión de Recursos Jurídicos y que son objeto de delegación a las Direcciones Seccionales para que se surta la Notificación Personal y en su defecto la subsidiaria, se evidenció que se presentan deficiencias en el control para la delegación y en el seguimiento a dichas delegaciones, así: _x000a__x000a_• La Resolución que decide el Recurso de Reconsideración No. 647-10656 del 28/10/2015 del Contribuyente (…) con NIT terminado en 414-4, proferida por la Subdirección de Gestión de Recursos Jurídicos, fue enviada a la Coordinación de Notificaciones con Planilla No. 360 del 28/10/2015 para su Notificación, área que por error delega dicha notificación a la Dirección Seccional de Impuestos y Aduanas de Buenaventura, quien informa a la Coordinación de Notificaciones el mismo 28/10/2015, que el trámite de notificación  del acto administrativo debe llevarse en la Dirección Seccional de Impuestos y Aduanas de Tuluá por ser la competente. (Ver anexo 1)._x000a__x000a_Al año y un mes de haberse enviado a notificar el acto administrativo, la Subdirección de Gestión de Recursos Jurídicos, los días 6/12/2016 y 19/12/2016, solicitó copia de los actos administrativos notificados a la Coordinación de Notificaciones, con lo cual dicha Coordinación establece que el acto administrativo quedó sin la Notificación que por ley corresponde._x000a__x000a_Asimismo, la Subdirección de Gestión de Recursos Jurídicos, mediante Resolución por la cual se decide una petición de Silencio Administrativo Positivo No. 001169 de 2017, accede a la solicitud de Reconocimiento de Silencio Administrativo Positivo respecto al recurso de reconsideración interpuesto con el No.000E2014070632 del 4 de diciembre de 2014, contra la Resolución No. 212412014000028 del 29/10/2014 y revoca la Resolución Sanción antes indicada “con la advertencia que solo opera frente a lo que constituye propiamente la sanción por devolución y/o compensación improcedente, esto es el pago del cincuenta por ciento (50%) de los intereses moratorios, y no abarca el  reintegro de los $4.160.325.000 más los intereses moratorios los cuales dependen del pronunciamiento de la jurisdicción contenciosa administrativa en demanda contra la Liquidación Oficial de Revisión No. 21241214000004 del 14 de febrero de 2014 y la Resolución que la confirmó 900.193 del 9 de marzo de 2015”, cuyo proceso de la rama judicial es Judicial  No. (…) 77700. (Ver anexo 2)._x000a__x000a_Por lo anterior, se establece un hallazgo con presunta incidencia fiscal y disciplinaria, atendiendo que se revocó la Resolución Sanción en los términos antes expuestos. _x000a__x000a_• Mediante correo electrónico del 13/11/2015, se delega a la Dirección Seccional de Impuestos y Aduanas de Pasto, la Notificación de la Resolución que decide el Recurso de Reconsideración No. 647-011198 del 12/11/2015, proferida por la Subdirección de Gestión de Recursos Jurídicos, y la seccional no efectuó la notificación del acto administrativo. Asimismo, se observa que se realiza seguimiento por parte de la Coordinación de Notificaciones, sobre la notificación del acto en mención, el día 26/02/2016, cuando el contribuyente ha solicitado que se declare el Silencio Administrativo Positivo (Radicado de fecha 22/02/2016). _x000a__x000a_Igualmente, se evidenció que la Subdirección de Gestión de Recursos Jurídicos, mediante Resolución No. 002043 del 16/03/2016 “Por la cual se decide una solicitud de Silencio Administrativo Positivo”, accede al silencio administrativo positivo respecto de la resolución por no enviar información No. 142412014000032 del 18/11/2014 por una cuantía de $376.980.000, objeto de recurso de reconsideración, fallado con la Resolución No.647-011198 del 12/11/2015 que confirmó, y ésta no fue notificada._x000a__x000a_Lo anterior, genera una presunta afectación al patrimonio público, lo que conlleva que se considere una presunta incidencia fiscal y disciplinaria._x000a__x000a_Se evidenció que la Subdirección de Gestión de Recursos Jurídicos, en reiteradas ocasiones en el año 2016, a través de correos electrónicos efectuó seguimiento, requiriendo a la Coordinación de Notificaciones, información sobre los actos administrativos pendientes de notificar, entre los cuales se encontraban los actos antes mencionados._x000a__x000a_Con lo anterior, se incumple con lo establecido en los artículos 6 y 209 de la Constitución Política, los numerales 1, 9, 11 y 13 del artículo 3 de la Ley 1437 de 2011, artículo 3 de la Ley 1712 de 2014, artículo 3 de la Ley 489 de 1998, artículo 732 del Estatuto Tributario, Procedimiento PR-FI-0159 Notificación, Comunicación y/o Publicación y las Actividades de Control del MECI."/>
    <s v="Lo que se ocasiona por deficiencias en la gestión de notificación, fallas en los controles para la delegación y seguimiento del trámite de notificación de los actos administrativos, que aseguren que éstos sean notificados en debida forma y dentro de los términos legales establecidos.  "/>
    <s v="Actualizar el procedimiento de acuerdo a lo establecido en el PR_IC_0001, con el fin de establecer el Seguimiento a través de correo electrónico a las delegaciones realizadas a otras direcciones Seccionales. Es de aclarar que el tiempo y el proceso para llevar a cabo esta actividad se encuentra en el procedimiento anteriormente citado. "/>
    <m/>
    <s v="PR-FI-0159"/>
    <n v="1"/>
    <d v="2018-03-01T00:00:00"/>
    <d v="2018-11-30T00:00:00"/>
    <s v="NC-PRFI _x000a_Subdirector de Gestión de Recursos Físicos_x000a__x000a_Jefe Coordinación Notificaciones_x000a_"/>
    <n v="1"/>
    <x v="0"/>
  </r>
  <r>
    <x v="0"/>
    <x v="1"/>
    <m/>
    <m/>
    <m/>
    <m/>
    <s v="La mesa de ayuda del aplicativo notificar generará dentro de los cinco (5) días hábiles siguientes al vencimiento de cada trimestre los libros radicadores de la Coordinación de Notificaciones del Nivel Central a través del aplicativo Notificar, los remitirá a los funcionarios notificadores, para identificar los registros pendientes por culminar el procedimiento de notificación, comunicación y/o publicación, para  elaborar informe, presentarlo dentro de los ocho (8) días hábiles siguientes al recibido de esta solicitud y enviarlo mediante correo electrónico al jefe de la Coordinación de Notificaciones."/>
    <m/>
    <s v="Correos electrónicos con los libros radicadores adjuntos"/>
    <n v="4"/>
    <d v="2018-01-01T00:00:00"/>
    <d v="2018-12-31T00:00:00"/>
    <s v="NC-PRFI _x000a_Jefe Coordinación Notificaciones_x000a__x000a__x000a_Mesa de Ayuda Aplicativo Notificar_x000a_"/>
    <n v="0"/>
    <x v="1"/>
  </r>
  <r>
    <x v="0"/>
    <x v="1"/>
    <s v="AUDITORIA A LA  CONTRATACION  - ACO 2017012_x000a__x000a_Período 01/01/2017 a 30/06/2017_x000a__x000a_H5_x000a_"/>
    <s v=" ACO 2017012"/>
    <s v="Hallazgo No. 5_x000a_Inconsistencia de información de la gestión contractual. _x000a_Al confrontar el reporte de contratos suscritos allegado por la Subdirección de Gestión de Recursos Físicos y los informes trimestrales de gestión contractual cargados en el Sistema de Rendición Electrónica de Cuentas e Informes SIRECI, se evidenció que persisten inconsistencias en la información que se entrega tanto a clientes internos como a los externos, así: _x000a_De un total de 323  registros correspondientes a los contratos suscritos en el primer semestre de 2017,  informados por la SGRFI a la OCI, 30 no fueron reportados en los informes trimestrales a la Contraloría General de la República, en el SIRECI._x000a_De los 301 contratos reportados en los dos trimestres en el SIRECI, se observó que dos (2) registros están repetidos y seis (6) no se reportan en la base de la SGRFI allegada a la OCI._x000a_Adicionalmente los resultados que arroja la consulta efectuada por la opción Contratos celebrados (ruta http://www.dian.gov.co/DIAN/Contrata.nsf/FormContratosDIAN?OpenForm-) que se presenta al buscar la ejecución contractual de la vigencia publicada en el Portal Web de la entidad no es consistente por cuanto se encuentran contratos suscritos en otras vigencias o información parcial de 2017. _x000a__x000a_Lo anterior contraviene lo dispuesto en la Resolución Orgánica 7350 de 2013 de la CGR,  la política de rendición de cuentas prevista en el Código de Buen Gobierno de la Entidad, los lineamientos de  transparencia de TIC para Gobierno Abierto de  la política de Gobierno Digital y el Artículo 10 de la Ley 1712 de 2014._x000a_"/>
    <s v="Deficiencias en la calidad, confiabilidad y oportunidad de la información."/>
    <s v="Memorando, enfatizando  la normatividad soporte de la responsabilidad legal que tienen los Directores Seccionales y de los funcionrios responsables de la actividad,  en la presentación de  reportes de información, los cuales deben ser coherentes, veraces  y oportunos. "/>
    <m/>
    <s v="(i) Memorando expedido y socializado"/>
    <n v="1"/>
    <d v="2018-02-15T00:00:00"/>
    <d v="2018-02-28T00:00:00"/>
    <s v="NC-PRFI _x000a_Director de Gestión de Recursos y Administración Económica/ Subdirector de Gestión de Recursos Físicos/jefe Coordinación Contratos"/>
    <n v="1"/>
    <x v="0"/>
  </r>
  <r>
    <x v="0"/>
    <x v="1"/>
    <m/>
    <m/>
    <m/>
    <m/>
    <s v="_x000a_(ii)  Revisiones aleatorias mensuales  y comparativas con la informción reportada en la plaforma  SECOP, la base de datos contractual de cada Dirección Seccional y la página WEB de la Entidad, con el fin de corrobarar la información reportada por las Direcciones Seccionales, con especial énfasis en el reporte SIRECI._x000a_"/>
    <m/>
    <s v="Informes Mensuales"/>
    <n v="11"/>
    <d v="2018-03-10T00:00:00"/>
    <d v="2019-01-10T00:00:00"/>
    <s v="NC-PRFI _x000a_Funcionario designado para la actividad en la Coordinación Contratos"/>
    <n v="0.27"/>
    <x v="1"/>
  </r>
  <r>
    <x v="0"/>
    <x v="1"/>
    <s v="AUDITORIA A LA  CONTRATACION  - ACO 2017012_x000a__x000a_Período 01/01/2017 a 30/06/2017_x000a__x000a_H7"/>
    <s v=" ACO 2017012"/>
    <s v="Hallazgo No 7_x000a_Deficiencias en las publicaciones de SIGEP_x000a__x000a_Verificada una muestra de diez contratos CPS (00-003-2017, 00-005-2017, 00-006-2017, 00-026-2017, 00-036-2017, 00-061-2017, 00-083-2017, 00-007-2017, BID 3155 OC CO 015 2017 y BID 3155 OC CO 016 2017), se observó:_x000a_En el contrato 00-036-2017 consultado en la ruta http://www.sigep.gov.co/hdv/-/directorio/M471606-0870-5/view, no se evidenciaron registros y efectuada la consulta en SIGEP por nombre y apellido tampoco se encuentra información._x000a_En el contrato 00-007-2017 se registra en la hoja de vida título de especialización en gerencia comercial cuyo soporte no obra en la carpeta contractual ni en lo cargado en la plataforma SIGEP._x000a_ _x000a_En consulta efectuada en la plataforma a 20 de octubre de 2017 no se obtienen resultados para los vinculados mediante contratos BID 3155 OC CO 015 2017 y BID 3155 OC CO 016 2017, evidenciándose que no se habían cargado en SIGEP las modificaciones (prórrogas y adiciones) a los mismos._x000a__x000a_En el contrato 00-026-2017 se observa en el acápite de experiencia laboral que de 14 registros, 11 consignan en el campo de cargos &quot;EMPLEO NO REPORTADO”, lo que evidencia falta de completitud de la información cargada por el contratista y de control por parte de la DIAN._x000a__x000a_Lo anterior afecta el cumplimiento de Ley de Transparencia respecto a la publicación de la información de contratistas de prestación de servicios profesionales y contraviene lo dispuesto en las actividades 8 a 10 del Procedimiento PR FI 0291 “Perfeccionamiento y Liquidación de contratos”."/>
    <s v="Insuficiencia en los controles."/>
    <s v="(i) Incluir en el procedimiento PR-FI-0284 &quot;Modalidad de Contratación Directa&quot; como punto de control, la actualización de la  hoja de vida en el SIGEP con cargue de documentos completos, como requisito para la solicitud de elaboración, modificación y/o cesión del contrato;"/>
    <m/>
    <s v="(i)  Procedimiento actualizado y publicado"/>
    <n v="1"/>
    <d v="2018-02-02T00:00:00"/>
    <d v="2018-12-31T00:00:00"/>
    <s v="NC-PRFI _x000a_Director de Gestión de Recursos y Administración Económica/ Subdirector de Gestión de Recursos Físicos/ Jefe Coordinación Contratos/Subdirección de Gestión de Competencia Laborales"/>
    <n v="0.5"/>
    <x v="1"/>
  </r>
  <r>
    <x v="0"/>
    <x v="1"/>
    <m/>
    <m/>
    <m/>
    <m/>
    <s v="(ii) Incluir en el procedimiento PR-FI-0284 &quot;Modalidad de Contratación Directa&quot; como punto de control, el registro de la prórroga y/o cesión del contrato, antes de su vencimiento;"/>
    <m/>
    <s v="(i)  Procedimiento actualizado y publicado"/>
    <n v="1"/>
    <d v="2018-02-02T00:00:00"/>
    <d v="2018-12-31T00:00:00"/>
    <s v="NC-PRFI _x000a_Director de Gestión de Recursos y Administración Económica/ Subdirector de Gestión de Recursos Físicos/ Jefe Coordinación Contratos/Subdirección de Gestión de Competencia Laborales"/>
    <n v="0.5"/>
    <x v="1"/>
  </r>
  <r>
    <x v="0"/>
    <x v="1"/>
    <m/>
    <m/>
    <m/>
    <m/>
    <s v="Verificación y/o actualización en el SIGEP, de las hojas de vida de los contratos de prestación de servicios profesionales y de apoyo a la gestión, vigentes, de acuerdo a las modificaciones contractuales del periodo"/>
    <m/>
    <s v="Informe trimestral "/>
    <n v="4"/>
    <d v="2018-04-10T00:00:00"/>
    <d v="2019-01-10T00:00:00"/>
    <s v="NC-PRFI _x000a_Funcionario designado para la actividad en la Coordinación Contratos"/>
    <n v="0.25"/>
    <x v="1"/>
  </r>
  <r>
    <x v="0"/>
    <x v="1"/>
    <s v="AUDITORIA A LA CONTRATACIÓN 2018 - ACO2018-006_x000a__x000a_H1_x000a__x000a_Periodo 1/07/2017 al _x000a_1/07/2017_x000a__x000a__x000a_Teniendo en cuenta que las situaciones evidenciadas en hallazgos identificados en las Auditorías a la Contratación en las vigencias 2015,2016 y 2017, persisten, conforme al resultado de la Auditoría de la Contratación 2018, estos se consolidan con el Hallazgo No. 1 vigencia 2018._x000a__x000a_AUDITORÍA A LA CONTRATACION 2015_x000a_ACO 2015004_x000a__x000a_Periodo 01/01/2015 a 31/08/2015_x000a__x000a_Hallazgo 2. Inconsistencia técnica de los estudios y documentos previos._x000a__x000a_AUDITORÍA A LA CONTRATACIÓN ACO-2016011_x000a__x000a_Periodo 30/01/2015 a 30/06/2016_x000a__x000a_Hallazgo 3 _x000a_Falta de coherencia entre las obligaciones del contrato, los estudios y documentos previos y las actividades ejecutadas por el contratista._x000a__x000a_AUDITORIA A LA CONTRATACION - ACO 2017012_x000a__x000a_Período 01/01/2017 a 30/06/2017_x000a__x000a_Hallazgo No. 1_x000a_Deficiencias en los estudios y documentos previos_x000a__x000a_Hallazgo No.9_x000a_Inconsistencia en los estudios y documentos previos_x000a_"/>
    <s v="ACO 2018006"/>
    <s v="Licitación Pública LP-00-005-2016 - Laboratorio de Aduanas_x000a__x000a_Hallazgo No. 1 Deficiencias en la planeación y elaboración de los Estudios y Documentos Previos _x000a__x000a_Verificada la ejecución del contrato 00-291-2016, se evidenció que se presentan deficiencias en la formulación de los requisitos que fueron establecidos en los estudios y documentos previos, toda vez que se establecieron compromisos que en la práctica presentaron dificultades para su implementación, generando riesgo de incumplimiento de éstos y de afectación de la calidad y oportunidad requerida._x000a__x000a_Lo anterior por cuanto, en el numeral 5.2 Criterios para ponderar las Ofertas de los Estudios y Documentos previos (Elementos de calidad), se estableció que las propuestas que sean evaluadas como hábiles para participar en el proceso, el contratista se comprometía con:_x000a__x000a_a. “Coordinación e implementación del proyecto en Software dinámico de Modelado de información de construcción (BIM)” definiéndose que era “para dar inicio a la fase previa o pre-constructiva, recogiendo integralmente la información disponible, contando o adquiriendo la capacidad tecnológica, para transferir la información del modelo BIM, y disponer del software con resultado en tiempo real; al igual que la capacidad para realizar simultáneamente la evaluación energética”.  y para la Fase Constructiva, se estableció “Para realizar la construcción con la información elaborada en la Fase pre-constructiva, y soportar los cortes de obra con base en el modelado de información de construcción en metodología BIM…”_x000a__x000a_Revisado el cumplimiento, se evidenció que la implementación del BIM, no inició desde la fase previa o pre-constructiva, y no se cuenta con su disposición con resultado en tiempo real, tal como quedó establecido en el criterio definido para ponderar las ofertas, siendo el BIM un proceso que permite generar economía en términos de dinero, tiempo, precisión en los diseños y en los resultados finales de la obra._x000a__x000a_De igual forma se establecieron seis (6) etapas para la implementación del BIM, sin definir un cronograma que permitiera exigir su cumplimiento de manera oportuna y con las especificaciones requeridas._x000a__x000a_b. En cuanto a la “Actualización tecnológica, electrónica y electromecánica para aprovechamiento en el proyecto de equipos de transporte vertical existentes”: en el Formato No. 12 Ponderación Elementos de Calidad se determinó que frente al ascensor OTIS: Modelo MW1-0610-8ª – Eléctrico sin cuarto de Máquinas, se estableció que “Este ascensor se utilizará en el sitio del ascensor No. 1 o en el del Montacargas No. 2 del proyecto (ver figura 1) para ello deberá consultar al fabricante del ascensor.”_x000a__x000a_De igual forma, frente al Ascensor Montacargas existente OTIS – Modelo: Tipo Microlift Eléctrico / MDL2, se estableció que: “Este montacargas se utilizará en el sitio del ascensor No. 1 o en el del Montacargas No. 2 del proyecto (ver figura 1) para ello deberá consultar al fabricante del ascensor.”_x000a__x000a_Revisado el cumplimiento de ello, se evidenció que la interventoría autoriza al Contratista de obra “colocar todos los equipos de ascensores y montacargas nuevos y retirar los dos equipos existentes de la obra como solución acorde al concepto emitido por la asesora jurídica de la interventoría”; opción no contemplada en el Pliego de Condiciones definitivo._x000a__x000a_Lo anterior se evidenció en la Licitación Pública LP-00-005-2016 – Laboratorio de Aduanas, contrato 00-291-2016._x000a_ _x000a_Lo evidenciado desatiende lo establecido en Artículo 25 de la Ley 80 de 1993 , principio de planeación; la Sección 2 Subsección I Art 2.2.1.1.2.1.1 y Art 2.2.1.1.2.1.3 del Decreto 1082 de 2015   y el Procedimiento PR FI 0281 ; Componente monitoreo y supervisión continua de la 7ª Dimensión: Control Interno del Modelo Integrado de Planeación y Gestión – MIPG"/>
    <s v="Debido a deficiencias  en el estudio de la viabilidad y capacidad técnica para el establecimiento e implementación de  requisitos y ausencia de cronogramas en las etapas señaladas para la implementación del BIM."/>
    <s v="Modificar los formatos de Estudios Previos FT-FI-2050,  FT-FI-2061, FT-FI-2068, y  FT-FI-2072   para incluir en el numeral de Análisis del Sector, redacción que obligue a las Areas de Origen a que cuando realicen este análisis, verifiquen en el mercado cuáles son las condiciones en las que necesariamente puede ser ejecutado el contrato, para evitar la inclusión de requisitos u obligaciones que no puedan ser cumplidas"/>
    <m/>
    <s v="FT-FI-2050, FT-FI-2061,  FT-FI-2068 y FT-FI-2072 ajustados,  publicados y socializados"/>
    <n v="4"/>
    <d v="2019-03-01T00:00:00"/>
    <d v="2019-04-30T00:00:00"/>
    <s v="NC-PRFI  Subdirector de Gestión de Recursos Físicos/Jefe de la Coordinación de Contratos/ Jefe de la Coordinación de Organización de Gestión y Calidad de la Subdirección de Gestión de Competencias Laborales_x000a__x000a_"/>
    <n v="0"/>
    <x v="1"/>
  </r>
  <r>
    <x v="0"/>
    <x v="1"/>
    <s v="AUDITORIA A LA CONTRATACIÓN 2018 - ACO2018-006_x000a__x000a_H2_x000a__x000a_Periodo 1/07/2017 al _x000a_1/07/2017_x000a__x000a_Teniendo en cuenta que las situaciones evidenciadas en hallazgos identificados en las Auditorías a la Contratación en las vigencias 2015,2016 y 2017, persisten, conforme al resultado de la Auditoría de la Contratación 2018, estos se consolidan con el Hallazgo No. 2 vigencia 2018._x000a__x000a_AUDITORÍA A LA CONTRATACION 2015_x000a_ACO 2015004_x000a__x000a_Periodo 01/01/2015 a 31/08/2015_x000a__x000a_Hallazgo 6 Fallas en los controles de supervisión _x000a__x000a_AUDITORÍA A LA CONTRATACIÓN ACO-2016011_x000a__x000a_Periodo 30/01/2015 a 30/06/2016_x000a__x000a_Hallazgo 1. Fallas en el control de revisión y aplicación de normas y procedimientos._x000a__x000a_Hallazgo 2 _x000a_Deficiencias en el ejercicio de la supervisión. _x000a__x000a__x000a_AUDITORIA A LA CONTRATACION - ACO 2017012_x000a__x000a_Período 01/01/2017 a 30/06/2017_x000a__x000a_Hallazgo No. 4_x000a_Insuficiencia en los registros de ejecución y supervisión_x000a_"/>
    <s v="ACO 2018006"/>
    <s v="Licitación Pública LP-00-001-2018 - Centro de Computo Principal – Nivel Central_x000a_Contrato de Obra 00- 129 -2018 y Contrato de Interventoría 00-140-2018_x000a__x000a_Hallazgo No. 2 Deficiencias en el seguimiento y control de la ejecución de los contratos por parte de la interventoría y del supervisor (D)_x000a__x000a_Verificado el control frente a las obligaciones especiales del contratista y de los requisitos previos para dar inicio a la ejecución del contrato de Modernización y Remodelación del Centro de Cómputo de la Dian, se evidenciaron deficiencias en el control de evaluación, revisión y aprobación por parte del interventor de las reglas establecidas en el proceso de contratación. Así como también, en el seguimiento y control de la ejecución de los contratos por parte de la interventoría y del supervisor, toda vez que se presentan situaciones como:_x000a__x000a_a. No se evidenció que se hayan revisado y aprobado por parte de la interventoría, como requisito para la firma del acta de inicio del contrato, las hojas de vida del equipo mínimo de trabajo requerido para la ejecución del contrato de modernización y remodelación del Centro de Cómputo que fueron allegadas por el Contratista, con el fin de garantizar el cumplimiento de los perfiles mínimos requeridos y el compromiso de disponibilidad mínimo durante toda la ejecución del contrato. Por otra parte, el Contratista de obra no allegó la documentación que acreditara la experiencia laboral exigida al equipo de trabajo, para su aprobación por la Interventoría._x000a__x000a_b. Deficiencias en el control de los requerimientos técnicos mínimos establecidos en el numeral 2.2 Diseños definitivos , por cuanto el Contratista hace entrega de las Fichas Técnicas a la interventoría, y no se evidencia en el expediente que hayan sido revisadas y aprobadas por el interventor, con el fin de verificar que cumplan con las condiciones de cantidad y calidad exigidas en el contrato._x000a__x000a_c. En el expediente de la interventoría, no se evidenció documento que indique que se haya revisado y aprobado por el interventor, el cronograma de ejecución del contrato, de acuerdo con el objeto y las obligaciones del mismo._x000a__x000a_d. De igual forma, no se ha documentado la revisión y aprobación de la Planeación del Proyecto (Ingeniería de detalle y programación), que garantice la trazabilidad de las observaciones, recomendaciones, solicitudes, instrucciones, órdenes y autorizaciones técnicas impartidas al Contratista, las cuales deben constar por escrito en el expediente._x000a__x000a_e. No se constató la idoneidad, cualificación y experiencia del equipo operativo por cuanto no se entregaron las certificaciones, permisos, programas y autorizaciones necesarias para tareas críticas de izaje de cargas, trabajo en caliente y en alturas, plan de suministros de materiales, protocolo de reporte de accidentes de trabajo, requeridos para la suscripción del acta de inicio y/o ejecución del contrato de obra._x000a__x000a_f. En igual sentido, se presentan deficiencias en la labor de supervisión del contrato de la interventoría, no se evidenciaron informes de supervisión sobre el control y seguimiento realizado a la ejecución del contrato, fallas en el control de calidad de los informes del interventor y en la vigilancia para que las carpetas de interventoría contengan todos los documentos soportes, que informen del desarrollo y ejecución del contrato, toda vez que existen cuatro (4) Actas del Comité de Obra sin número, sin fecha y sin firma en los Contratos 00-129-2018 y 00-140-2018. _x000a__x000a_Lo anterior se evidenció en la Licitación Pública LP-00-001-2018, contrato 00- 129 -2018, y contrato 00-140-2018._x000a__x000a_Con lo anterior, se incumple con lo establecido en el artículo 4 de la Ley 80 de 1993, artículos 83 y 84 de la Ley 1474 de 2011 , el artículo 2.2.1.1.2.1.3 del Decreto 1082 de 2015, numeral 7.7.1 Obligaciones Generales del Contratista del Pliego de Condiciones de la Licitación Pública LP-00-001-2018, numeral 4 -Plazo de Ejecución de las Cláusulas Contractuales del Contrato 00-140-2018, numerales 7.6, 7.7 y 7.9 del Manual de Contratación MN-FI-0013 y el Procedimiento PR- FI-0292 , Componentes de Actividades de Control y Monitoreo y Supervisión Continua de la 7ª Dimensión: Control Interno del Modelo Integrado de Planeación y Gestión – MIPG"/>
    <s v="Debido a deficiencias en la interventoría del contrato y en la supervisión de ésta, que garantice que se cumplan los requisitos previos establecidos para dar inicio a la ejecución del contrato de obra, con la oportunidad, calidad,  especificaciones técnicas y rendimientos esperados; "/>
    <s v="(i) Revisar los informes periódicos presentados por el Supervisor o supervisores del contrato de obra 00-129-2018 para verificar que contengan la información mínima requerida en el MN-FI-013 Manual de Contratos y remitir solicitudes de alcance o corrección que se requieran"/>
    <m/>
    <s v="Comunicación de retroalimentación enviada al Supervisor o supervisores del contrato de obra 00-129-2018 y al superior inmediato de éstos. Informe de la revisión realizada"/>
    <n v="1"/>
    <d v="2019-03-01T00:00:00"/>
    <d v="2019-05-15T00:00:00"/>
    <s v="NC-PRFI _x000a_ Subdirector de Gestión de Recursos Físicos/ Jefe de Coordinación de Contratos"/>
    <n v="0"/>
    <x v="1"/>
  </r>
  <r>
    <x v="0"/>
    <x v="1"/>
    <m/>
    <m/>
    <m/>
    <m/>
    <s v="(ii) Modificar el FT-FI-2085- Acta de Inicio-, para incluir redacción que obligue al Supervisor o Interventor a dejar constancia de la verifiación de los requisitos de ejecución establecidos en el contrato "/>
    <m/>
    <s v="FT-FI-2085 Acta de Inicio modificada,  publicada y socializada"/>
    <n v="1"/>
    <d v="2019-03-01T00:00:00"/>
    <d v="2019-05-15T00:00:00"/>
    <s v="NC-PRFI  _x000a_ Subdirector de Gestión de Recursos Físicos/Jefe de la Coordinación de Contratos/ Jefe de la Coordinación de Organización de Gestión y Calidad de la Subdirección de Gestión de Competencias Laborales"/>
    <n v="0"/>
    <x v="1"/>
  </r>
  <r>
    <x v="0"/>
    <x v="1"/>
    <m/>
    <m/>
    <m/>
    <m/>
    <s v="(iii) Revisar informes periódicos de supervisión o interventoría del 2% de los contratos en ejecución adjudicados a través de procesos de convocatoria pública de valor superior a la mínima cuantía, para verificar que hayan sido publicados de manera oportuna en SECOP II y contengan la información mínima requerida en el MN-FI-013 Manual de Contratos y remitir solicitudes de alcance o corrección que se requieran"/>
    <m/>
    <s v="Comunicaciones de retroalimentación enviadas a los Supervisores o interventores con copia a sus superiores  inmediatos.                                                                                                                                                                                       Informes de la revisión realizada"/>
    <n v="10"/>
    <d v="2019-03-01T00:00:00"/>
    <d v="2019-12-30T00:00:00"/>
    <s v="NC-PRFI  _x000a_Jefe de la Coordinación de Contratos, Subdirector de Gestión de Recursos Físicos"/>
    <n v="0"/>
    <x v="1"/>
  </r>
  <r>
    <x v="0"/>
    <x v="1"/>
    <s v="AUDITORIA A LA CONTRATACIÓN 2018 - ACO2018-006_x000a__x000a_H3_x000a__x000a_Periodo 1/07/2017 al _x000a_1/07/2017_x000a__x000a_Teniendo en cuenta que las situaciones evidenciadas en hallazgos identificados en las Auditorías a la Contratación en las vigencias 2015,2016 y 2017, persisten, conforme al resultado de la Auditoría de la Contratación 2018, estos se consolidan con el Hallazgo No. 2 vigencia 2018._x000a__x000a_AUDITORÍA A LA CONTRATACION 2015_x000a_ACO 2015004_x000a__x000a_Periodo 01/01/2015 a 31/08/2015_x000a__x000a_Hallazgo 6 Fallas en los controles de supervisión _x000a__x000a_AUDITORÍA A LA CONTRATACIÓN ACO-2016011_x000a__x000a_Periodo 30/01/2015 a 30/06/2016_x000a__x000a_Hallazgo 1. Fallas en el control de revisión y aplicación de normas y procedimientos._x000a__x000a_Hallazgo 2 _x000a_Deficiencias en el ejercicio de la supervisión. _x000a__x000a__x000a_AUDITORIA A LA CONTRATACION - ACO 2017012_x000a__x000a_Período 01/01/2017 a 30/06/2017_x000a__x000a_Hallazgo No. 4_x000a_Insuficiencia en los registros de ejecución y supervisión_x000a_"/>
    <s v="ACO 2018006"/>
    <s v="Contrato 00-0267-2016 – Prestación de Servicios y de Apoyo a la Gestión_x000a_ _x000a_Hallazgo No. 3 Inoportunidad y deficiencias en la elaboración de los informes de Supervisión en el Contrato de Prestación de Servicios_x000a__x000a_Verificados los informes de supervisión del contrato 00-0267-2016, se evidenció que se presentan deficiencias en su elaboración, dado que en ellos no se relacionan las actuaciones adelantadas por el supervisor que den cuenta del control y seguimiento realizado a la ejecución del contrato, especialmente cuando se presentan situaciones que ameritan decisiones de la administración para declarar el incumplimiento, imponer multa o hacer efectiva la cláusula penal pactada en el contrato. Lo anterior se evidenció así:_x000a__x000a_a. Los informes de los meses de abril, mayo y junio de 2018, fueron suscritos extemporáneamente por el Supervisor del contrato (15/08/2018), éstos fueron elaborados cuando ya se había dado inicio al proceso administrativo sancionatorio en contra de la Contratista, con audiencia realizada el 31/05/2018; el cual fue solicitado por el Supervisor mediante oficio 100220377-029 de fecha 25/04/2018, por la no prestación de los servicios a la DIAN de los meses de enero a 25 de abril de 2018.   _x000a__x000a_b. En los informes de supervisión de los meses de abril, mayo y junio de 2018, se hace referencia a actuaciones y correos enviados por el Supervisor en el mes de agosto (Oficio No. 100220377-049 del 10/08/2018). De igual forma, no se observa en dichos informes, las acciones de seguimiento y control ejecutadas en estos periodos, pese a la posible materialización del riesgo de incumplimiento desde enero de 2018._x000a__x000a_c. En los informes de supervisión mencionados en el párrafo anterior, no se señala que se hayan realizado llamadas de atención a la Contratista, por la posible materialización del riesgo y/o situaciones anormales presentadas en la ejecución del contrato, situación que resulta contraria con lo evidenciado en el expediente, donde consta exhortaciones mediante correos electrónicos remitidos para que entregara los informes, cronogramas proyectados, ejecutados y entregables._x000a__x000a_d. En el capítulo de “Actividades de Tratamiento y Monitoreo a la Matriz de Riesgos del Contrato” de los informes de supervisión de enero a junio de 2018, no es clara la observación del supervisor frente a la posible materialización del Riesgo, lo que puede conllevar a que se presenten deficiencias en la gestión frente al tratamiento a implementar y la oportunidad del mismo._x000a__x000a_e. Se indican en el acápite de actas, documentos que no corresponden, tales como correos de solicitud de inicio del proceso administrativo sancionatorio contra la Contratista._x000a__x000a_f. El informe del mes de Abril de 2018, se suscribe como Jefe de Coordinación para el Apoyo a los Sistemas de Información y no como  Jefe de la Coordinación de Desarrollo de Sistemas de la Información,   pese a que mediante Resolución No. 2686 del 04 de abril de 2018, le revocaron las funciones como Jefe de la Coordinación de Apoyo a los Sistemas de  Información._x000a__x000a_Con lo anterior, se incumple con lo establecido en el numeral 11 del acápite 7.6.4 Supervisión de Carácter Legal del Manual de Contratación MN-FI-0013, Procedimiento PR-FI-0292 Supervisión e Interventoría, Componentes de Actividades de Control y Monitoreo y Supervisión Continua de la 7ª Dimensión: Control Interno del Modelo Integrado de Planeación y Gestión – MIPG; "/>
    <s v="Debido a fallas en el control de calidad de los informes, elaborados por el supervisor sobre el avance del contrato; "/>
    <s v="Revisar informes periódicos de supervisión o interventoría del 2% de los contratos en ejecución adjudicados a través de procesos de convocatoria pública de valor superior a la mínima cuantía, para verificar que hayan sido publicados de manera oportuna en SECOP II y contengan la información mínima requerida en el MN-FI-013 Manual de Contratos y remitir solicitudes de alcance o corrección que se requieran"/>
    <m/>
    <s v="Comunicaciones de retroalimentación enviadas a los Supervisores o interventores con copia a sus superiores  inmediatos.  Informe de la revisión realizada"/>
    <n v="10"/>
    <d v="2019-03-01T00:00:00"/>
    <d v="2019-12-30T00:00:00"/>
    <s v="NC-PRFI  _x000a_Jefe de la Coordinación de Contratos, Subdirector de Gestión de Recursos Físicos"/>
    <n v="0"/>
    <x v="1"/>
  </r>
  <r>
    <x v="0"/>
    <x v="1"/>
    <s v="AUDITORIA A LA CONTRATACIÓN 2018 - ACO2018-006_x000a__x000a_H4_x000a__x000a_Periodo 1/07/2017 al _x000a_1/07/2017_x000a__x000a__x000a_Teniendo en cuenta que las situaciones evidenciadas en hallazgos identificados en las Auditorías a la Contratación en las vigencias 2015,2016 y 2017, persisten, conforme al resultado de la Auditoría de la Contratación 2018, estos se consolidan con el Hallazgo No. 4 vigencia 2018._x000a__x000a_AUDITORÍA A LA CONTRATACION 2015_x000a_ACO 2015004_x000a__x000a_Periodo 01/01/2015 a 31/08/2015_x000a__x000a_Fallas en la identificación y monitoreo de los riesgos del proceso de contratación _x000a__x000a_AUDITORÍA A LA CONTRATACIÓN ACO-2016011_x000a__x000a_Periodo 30/01/2015 a 30/06/2016_x000a__x000a_Hallazgo 4. Insuficiente identificación, tratamiento y monitoreo de riesgos. _x000a__x000a_AUDITORIA A LA CONTRATACION - ACO 2017012_x000a__x000a_Período 01/01/2017 a 30/06/2017_x000a__x000a_Hallazgo No. 2 Fallas en la identificación de riesgos del contrato_x000a__x000a_Hallazgo No.9_x000a_Inconsistencia en los estudios y documentos previos_x000a_"/>
    <s v="ACO 2018006"/>
    <s v="Contratos 00-152-2017, 00-142-2017, 00-194-2017 y 00-288-2016 Contratación Directa y 00- 0291-2016 – Licitación Pública _x000a__x000a_Hallazgo No. 4 Fallas en la identificación, monitoreo y seguimiento de los riesgos del contrato_x000a__x000a_Verificada la ejecución de los contratos objeto de la muestra, los estudios y documentos previos, los riesgos identificados en la matriz para cada una de las etapas del proceso de contratación y los controles para mitigarlos, se evidenciaron deficiencias en la identificación de los riesgos, en cuanto a la cobertura, controles, monitoreo, tratamiento y la trazabilidad correspondiente, los cuales afectaron la ejecución, ocasionando suspensión del contrato y modificaciones en tiempo. Lo anterior, se evidenció así:_x000a__x000a_a. En los contratos 00-152-2017 y 00-142-2017, desde los estudios y documentos previos, se previó la necesidad de realizar operaciones conjuntas para el embalaje y transporte de los Equipos de Laboratorio, sin embargo, no se realizó de manera oportuna la contratación de la empresa transportadora, generándose retrasos en la ejecución de los contratos._x000a__x000a_b. En los contratos 00-152-2017, 00-142-2017 y 00-194-2017, no se previó si estaban dadas las condiciones en cuanto al sistema de suministro de corriente regulada de las nuevas instalaciones del laboratorio en la avenida 68, lo que impedía las operaciones de instalación, verificación y mantenimiento. Adicionalmente, en el Contrato 00-152-2017, se generó suspensión del mismo por 52 días calendarios, mediante Acta de suspensión de fecha 12/02/2018 y el Contratista mediante oficio de fecha 02/02/2018, acepta el nuevo plazo de ejecución del contrato hasta el 30/05/2018, advirtiendo de la generación de costos no contemplados inicialmente._x000a__x000a_c. En los contratos 00- 0291-2016 de obra del laboratorio de aduanas y el de interventoría 00-288-2016, se observa que la matriz de riesgos del contrato de interventoría es la misma del contrato de obra, desconociéndose los riesgos propios del contrato de la interventoría. Asimismo, no se identificaron los riesgos y controles frente al posible incumplimiento en la “Coordinación e implementación del proyecto en Software dinámico de Modelado de información de construcción (BIM)” y de los equipos de desplazamiento vertical, que garantizara su implementación en los términos y condiciones previstas._x000a__x000a_d. Se presenta incumplimiento en la aplicación de los controles definidos en la matriz de riesgos, toda vez que no se logró evidenciar en el expediente documentos que den cuenta que el Supervisor frente al riesgo No. 1, haya verificado &quot;la experiencia de la persona propuesta por el contratista para realizar las operaciones de mantenimiento y acepta o rechaza de acuerdo a la experiencia (…)”. Contrato 00-152-2017._x000a__x000a_Con lo anterior, se desatiente lo dispuesto en el Manual para la identificación y cobertura del riesgo en los Procesos de Contratación (CCE), el artículo 2.2.1.1.1.6.3 del Decreto 1082 de 2015, y la actividad 31 de los Procedimientos PR- FI - 0280  y PR-FI-0281, Componentes de Gestión de los Riesgos Institucionales y Actividades de Control de la 7ª Dimensión: Control Interno del Modelo Integrado de Planeación y Gestión – MIPG; "/>
    <s v="Debido a deficiencias en la identificación de los riesgos y en el tratamiento para la mitigación de los mismos en los procesos contractuales."/>
    <s v="Revisar informes periódicos de supervisión o interventoría del 2% de los contratos en ejecución adjudicados a través de procesos de convocatoria pública de valor superior a la mínima cuantía, para verificar que se realice seguimiento a la matriz de riesgos"/>
    <m/>
    <s v="Comunicaciones de retroalimentación enviadas a los Supervisores o interventores con copia a sus superiores  inmediatos.                                                                                                                                                                           Informes de la revisión realizada"/>
    <n v="10"/>
    <d v="2019-03-01T00:00:00"/>
    <d v="2019-12-30T00:00:00"/>
    <s v="NC-PRFI  _x000a_Jefe de la Coordinación de Contratos, Subdirector de Gestión de Recursos Físicos"/>
    <n v="0"/>
    <x v="1"/>
  </r>
  <r>
    <x v="0"/>
    <x v="1"/>
    <s v="AUDITORIA A LA CONTRATACIÓN 2018 - ACO2018-006_x000a__x000a_H5_x000a__x000a_Periodo 1/07/2017 al _x000a_1/07/2017_x000a__x000a_Teniendo en cuenta que las situaciones evidenciadas en hallazgos identificados en las Auditorías a la Contratación en las vigencias 2015,2016 y 2017, persisten, conforme al resultado de la Auditoría de la Contratación 2018, estos se consolidan con el Hallazgo No. 5 vigencia 2018._x000a__x000a_AUDITORÍA A LA CONTRATACION 2015_x000a_ACO 2015004_x000a__x000a_Periodo 01/01/2015 a 31/08/2015_x000a__x000a_Hallazgo 6. Fallas en los controles de supervisión_x000a__x000a_AUDITORÍA A LA CONTRATACIÓN ACO-2016011_x000a__x000a_Periodo 30/01/2015 a 30/06/2016_x000a__x000a_Hallazgo 1. Fallas en el control de revisión y aplicación de normas y procedimientos._x000a__x000a_Hallazgo 2 _x000a_Deficiencias en el ejercicio de la supervisión._x000a__x000a__x000a_AUDITORIA A LA CONTRATACION - ACO 2017012_x000a__x000a_Período 01/01/2017 a 30/06/2017_x000a__x000a_Hallazgo No. 4_x000a_Insuficiencia en los registros de ejecución y supervisión_x000a_"/>
    <s v="ACO 2018006"/>
    <s v="Contratos 00-152-2017, 00-142-2017, 00-288-2016, - Contratación Directa; 00-140-2018 – Concurso de Méritos; 00-129-2018, 00-291-2016 – Licitación Pública; 00-141-2017, 00-135-2017 - Subasta Inversa. _x000a__x000a_Hallazgo No. 5. Deficiencias en la Supervisión de los contratos_x000a__x000a_Verificada la ejecución de los contratos de la muestra objeto de auditoría y el control frente a las obligaciones especiales del contratista en cuanto a las condiciones requeridas para la ejecución de los contratos, se evidenciaron deficiencias de evaluación, revisión y aprobación por parte del supervisor, de las reglas establecidas en el proceso de contratación. Asimismo, fallas en la elaboración de los informes de supervisión, toda vez que se presentan situaciones como:_x000a__x000a_a. No reposan en el expediente de contratación las certificaciones de capacitación y de experiencia exigidas para acreditar la prestación del servicio con personal debidamente calificado. De igual forma, no se logró evidenciar que el contratista haya informado al Supervisor o que éste haya requerido al Contratista, los nombres de los responsables de realizar las operaciones técnicas y/o de mantenimiento con los soportes exigidos por la entidad. Contratos 00-152-2017 y 00-142-2017._x000a__x000a_b. Se presentan deficiencias y/o confusiones en la elaboración de los informes de supervisión del contrato cuando existe la figura de interventoría y de supervisión, dado que el Supervisor en los informes presentados, indica todo lo relacionado con la ejecución del contrato de obra, señalando las actividades realizadas por la interventoría del contrato sin indicar las que fueron ejecutadas como supervisor frente al contrato de la interventoría. De igual forma, frente al acápite de monitoreo de riesgos se limita a adjuntar la matriz de riesgos del contrato de obra. Contratos 00-288-2016 y 00-140-2018_x000a__x000a_c. Desatención a lo establecido en el Manual de Contratación MN-FI-0013, numeral 7.5, en lo referente a la periodicidad de los Informes de Supervisión cuando no se establece en los Estudios y Documentos Previos y/o Contrato la periodicidad de los mismos. Contrato 00-141-2017 (SASI-00-006-2017)  y en el contrato 00-135-2017 no se evidenciaron los informes de Supervisión._x000a__x000a_Con lo anterior, se incumple con lo establecido en el Manual de Contratación MN-FI-0013, Procedimiento PR-FI-0292 Supervisión e Interventoría, Componente de Monitoreo y Supervisión Continua de la 7ª Dimensión: Control Interno del Modelo Integrado de Planeación y Gestión – MIPG; "/>
    <s v="Debido a fallas en el control de calidad de los informes elaborados por el supervisor sobre el avance del contrato que le corresponde; y por el desconocimiento, confusión u omisión de la normatividad del   proceso de contratación en materia de supervisión "/>
    <s v="(i) Incluir en  los contratos de interventoría que se suscriban, como obligación del supervisor,  la revisión mensual de las carpetas de la interventoría para garantizar que se ajusten a las normas de archivo  y el cumplimiento de las obligaciones de verificación establecidas en el contrato de interventoría y de obra objeto de interventoría"/>
    <m/>
    <s v="Inclusión de la obligación en el anexo de cláusulas contractuales"/>
    <n v="1"/>
    <d v="2019-03-01T00:00:00"/>
    <d v="2019-12-31T00:00:00"/>
    <s v="NC-PRFI  _x000a_Subdirector de Gestión de Recursos Físicos /Jefe de la Coordinación de Contratos"/>
    <n v="0"/>
    <x v="1"/>
  </r>
  <r>
    <x v="0"/>
    <x v="1"/>
    <m/>
    <m/>
    <m/>
    <m/>
    <s v="(ii) Incluir en el MN-FI-013 Manual de Contratos, como función de los supervisores de interventoría, la revisión mensual de las carpetas de interventoría para garantizar que se ajusten a las normas de archivo  y el cumplimiento de las obligaciones de verificación establecidas en el contrato de interventoría y de obra objeto de interventoría"/>
    <m/>
    <s v="MN-FI-013 Manual de Contratos ajustado, publicado y socializado"/>
    <n v="1"/>
    <d v="2019-03-01T00:00:00"/>
    <d v="2019-06-30T00:00:00"/>
    <s v="NC-PRFI  _x000a_ Subdirector de Gestión de Recursos Físicos/Jefe de la Coordinación de Contratos/ Jefe de la Coordinación de Organización de Gestión y Calidad de la Subdirección de Gestión de Competencias Laborales"/>
    <n v="0"/>
    <x v="1"/>
  </r>
  <r>
    <x v="0"/>
    <x v="1"/>
    <m/>
    <m/>
    <m/>
    <m/>
    <s v="(iii) Remitir oficio a los supervisores de los contratos de interventoría vigentes,  solicitando la revisión mensual de las carpetas de interventoría para garantizar que se ajusten a las normas de archivo  y el cumplimiento de las obligaciones de verificación establecidas en el contrato de interventoría y de obra objeto de interventoría"/>
    <m/>
    <s v="Oficios entregados"/>
    <n v="1"/>
    <d v="2019-03-01T00:00:00"/>
    <d v="2019-04-15T00:00:00"/>
    <s v="NC-PRFI  _x000a_ Subdirector de Gestión de Recursos Físicos/Jefe de la Coordinación de Contratos "/>
    <n v="0"/>
    <x v="1"/>
  </r>
  <r>
    <x v="0"/>
    <x v="1"/>
    <s v="AUDITORIA A LA CONTRATACIÓN 2018 - ACO2018-006_x000a__x000a_H6_x000a__x000a_Periodo 1/07/2017 al _x000a_1/07/2017"/>
    <s v="ACO 2018006"/>
    <s v="Actualización del Plan Anual de Adquisiciones – PAA vigencia 2018_x000a__x000a_Hallazgo No. 6 Incumplimiento de actividades de control en la actualización del Plan Anual de Adquisiciones_x000a__x000a_Verificadas las actualizaciones al Plan Anual de Adquisición de Bienes y Servicios - PAA, realizadas entre los meses de enero a agosto de 2018, el seguimiento y los informes periódicos, se evidenciaron deficiencias de control por parte de las áreas de origen, en cuanto a la oportunidad de radicación de los documentos para dar inicio a los procesos contractuales. De otra parte, los informes para la evaluación de la ejecución mensual y mensual acumulada del plan anual de adquisiciones no contienen todos los requisitos establecidos en el procedimiento. Lo anterior, por cuanto se presentan situaciones como:_x000a__x000a_a. En el año 2018, no se expidió circular informativa impartiendo las instrucciones para la actualización del PAA. _x000a__x000a_b. La Subdirección de Gestión de Recursos Físicos, no remite a la Subdirección de Gestión de Análisis Operacional las solicitudes de:  creación, modificación o eliminación de líneas que están con cargo a recursos de inversión, para garantizar que las actualizaciones solicitadas correspondan a lo formulado en los proyectos de inversión. _x000a__x000a_c. Si bien la Administradora del PAA - Nivel Central, realiza seguimiento a la ejecución del Plan Anual de Adquisiciones de manera estadística donde se registra el comportamiento del mismo, no se evidencia el cumplimiento de todos los requisitos que debe contener el informe establecido en la actividad 18 del numeral 8.2.2, del Procedimiento PR-FI-278 , el cual debe estar suscrito por los Subdirectores de Gestión de Recursos Físicos y de Recurso Financieros, donde se formulen &quot;recomendaciones que optimicen la ejecución, incluyendo la identificación de saldos disponibles potenciales a ser liberados&quot; y su remisión a la Dirección de Gestión de Recursos y Administración Económica._x000a__x000a_d. Deficiencias en la planeación para la adquisición de bienes y servicios en las áreas de origen y en la oportunidad de radicación de los estudios y documentos previos por parte de las mismas, ocasionando que, durante los meses de enero a agosto de 2018, se realizaron actualizaciones al PAA inicial así: se crearon 260 líneas, se eliminaron 66; se modificaron 232 por conceptos como: adición de valor, reducción de valor, fecha inicial de contratación, fecha de ejecución, cambio de código, modalidad de contratación, entre otros._x000a__x000a_Las situaciones descritas evidencian el incumplimiento de los numerales 1, 6, 7, 8, 15, 18 y 19 del numeral 8.2.2. del Procedimiento PR-FI-0278 Elaboración y Actualización del Plan Anual de Adquisiciones, numeral 6.5 del Memorando 312 del 20 de octubre de 2017  y los componentes de Actividades de Control y Monitoreo y Supervisión Continua de la 7ª Dimensión: Control Interno del Modelo Integrado de Planeación y Gestión – MIPG; "/>
    <s v="Lo que obedece a la falta de actualización del Procedimiento PR-FI-0278, incumplimiento de los plazos para radicar los estudios y documentos previos por las áreas de origen y de los controles definidos en el procedimiento. _x000a__x000a_"/>
    <s v="(i) Actualizar el PR-FI-0278 ELABORACIÓN Y ACTUALIZACIÓN DEL PLAN ANUAL DE ADQUISICIONES, para diferenciar el trámite de actualización de líneas de funcionamiento del trámite de actualización de líneas de inversión para que la decisión de crear, modificar o eliminar líneas sea avalada en el caso de recursos de inversión por las Subdirecciones de Análisis Operacional, de Recursos Financieros y de Recursos Físicos, y en el caso de recursos de funcionamiento, por las Subdirecciones de Recursos Financieros y de Recursos Físicos."/>
    <m/>
    <s v="Procedimiento actualizado y publicado"/>
    <n v="1"/>
    <d v="2019-03-15T00:00:00"/>
    <s v="30/6/2019"/>
    <s v="NC-PRFI  _x000a_ Subdirector de Gestión de Recursos Físicos/Jefe de la Coordinación de Contratos/ Jefe de la Coordinación de Organización de Gestión y Calidad de la Subdirección de Gestión de Competencias Laborales"/>
    <n v="0"/>
    <x v="1"/>
  </r>
  <r>
    <x v="0"/>
    <x v="1"/>
    <m/>
    <m/>
    <m/>
    <m/>
    <s v="(ii) Modificar el FT-FI- 0247 &quot;Actualización PAA&quot; para que la creación, modificación o eliminación de líneas del PAA financiadas con recursos de inversión, cuente  con la aprobación previa del Subdirector de Gestión de Análisis Operacional"/>
    <m/>
    <s v="Formato actualizado y publicado"/>
    <n v="1"/>
    <d v="2019-03-15T00:00:00"/>
    <s v="30/6/2019"/>
    <s v="NC-PRFI _x000a_Subdirector de Gestión de Recursos Físicos /Jefe de la Coordinación de Contratos,/Jefe de la Coordinación de Organización de Gestión y Calidad de la Subdirección de Gestión de Competencias Laborales"/>
    <n v="0"/>
    <x v="1"/>
  </r>
  <r>
    <x v="0"/>
    <x v="1"/>
    <m/>
    <m/>
    <m/>
    <m/>
    <s v="(iii) Presentar a la Dirección de Gestión de Recursos y Administración Económica  informes mensuales sobre la ejecución del PAA"/>
    <m/>
    <s v="Informe mensual de ejecución del PAA"/>
    <n v="10"/>
    <d v="2019-03-01T00:00:00"/>
    <s v="30/11/2019"/>
    <s v="NC-PRFI _x000a_Subdirector de Gestión de Recursos Físicos/jefe de Coordinación de Contratos/  Administrador del PAA"/>
    <n v="0"/>
    <x v="1"/>
  </r>
  <r>
    <x v="0"/>
    <x v="1"/>
    <s v="AUDITORIA GESTIÓN DOCUMENTAL EN NOTIFICACIONES _x000a__x000a_H2_x000a__x000a_Periodo _x000a_01/01/2016 al 30/06/2017"/>
    <s v="AGN 2017015"/>
    <s v="Actos administrativos pendientes de culminar la notificación y/o ejecutoria._x000a__x000a_Verificada la culminación en la notificación, comunicación y/o ejecutoria y la consistencia de la información en el Aplicativo Notificar, en 45 actos administrativos que presentan estado Notificado en el Sistema, se evidenciaron situaciones como:_x000a__x000a_1. Actos administrativos en físico donde no se evidencia la certificación de notificación, interposición de recursos ni de ejecutoria. (Ver anexo 3). _x000a__x000a_2. Actos administrativos que cuentan con la certificación de ejecutoria, pero las fechas de ejecutoria no han sido ingresadas al Aplicativo Notificar. (Ver anexo 4)._x000a__x000a_3. Actos administrativos que se encuentran ejecutoriados, fueron notificados a varios interesados, pero la fecha de ejecutoria no ha sido ingresada en el Aplicativo Notificar a todos los usuarios notificados. (Ver anexo 5)._x000a__x000a_4. Actos administrativos pendientes de ejecutoria en el Aplicativo Notificar. (Ver anexo 6)._x000a__x000a_Las anteriores situaciones, evidencian incumplimiento del artículo 3 de la Ley 1712 de 2014, Procedimiento PR-FI-0159 Notificación, Comunicación y/o Publicación y de las Actividades de Control del MECI, "/>
    <s v="Debido a deficiencias en los controles de revisión de las actividades para la identificación de diferencias e inconsistencias que garanticen que toda la información producida sea oportuna, completa y se actualice en tiempo real el Aplicativo Notificar. "/>
    <s v="1. Generar el libro radicador en archivo plano del Aplicativo Notificar, reportando los actos administrativos pendientes por culminar el proceso de notificación,comunicación y/o publicación     _x000a_"/>
    <m/>
    <s v="Informe bimensual al jefe del G.I.T.  Correspondeencia y Notificaciones por parte de los notificadores."/>
    <n v="6"/>
    <d v="2018-03-01T00:00:00"/>
    <d v="2019-03-01T00:00:00"/>
    <s v="ABOG-PRFI _x000a_Jefes de la División de Gestión Administrativa y Financiera, G.I.T. Correspondencia y Notificaciones y funcionarios Notificadores."/>
    <n v="0.33"/>
    <x v="1"/>
  </r>
  <r>
    <x v="0"/>
    <x v="1"/>
    <m/>
    <m/>
    <m/>
    <m/>
    <s v="                                                                                                                                                                                                                          2 y 3.  Depuración de la información reportada por el rol corregir del libro radicador en archivo plano, reportando los actos administrativos pendientes por culminar el proceso de notificación,comunicación y/o publicación y devolución a las áreas técnicas de los actos administrativos, alimentado  por parte de cada uno de los funcionarios Notificadores, mediante la emisión de las certificaciones de notificación y ejecutoria de los actos administrativos dando cumplimiento al artículo 3 de la Ley 1712 de 2014, Procedimiento PR-FI-0159 Notificación, Comunicación y/o Publicación y de los controles del MECI."/>
    <m/>
    <s v="Informe trimestral al jefe del G.I.T.  Correspondeencia y Notificaciones por parte del rol corregir."/>
    <n v="4"/>
    <d v="2018-03-01T00:00:00"/>
    <d v="2019-03-01T00:00:00"/>
    <s v="ABOG-PRFI _x000a_Jefes de la División de Gestión Administrativa y Financiera, G.I.T. Correspondencia y Notificaciones y funcionarios Notificadores."/>
    <n v="0.25"/>
    <x v="1"/>
  </r>
  <r>
    <x v="0"/>
    <x v="1"/>
    <s v="AUDITORIA GESTIÓN DOCUMENTAL EN NOTIFICACIONES _x000a__x000a_H3_x000a__x000a_Periodo _x000a_01/01/2016 al 30/06/2017"/>
    <s v="AGN 2017015"/>
    <s v="Inconsistencias en la información y desactualización del Aplicativo Notificar _x000a__x000a_Verificada la información reflejada en el Aplicativo Notificar, se evidenció que se presentan inconsistencias y desactualización en el estado de la notificación de los actos administrativos de acuerdo al trámite adelantado en la notificación. Lo anterior, se observó así:_x000a__x000a_1. En el Aplicativo Notificar se indica que los actos administrativos se encuentran en Planilla de Correspondencia y éstos ya fueron notificados y ejecutoriados de acuerdo al acto en físico. (Ver anexo 7)._x000a__x000a_2.  Actos administrativos notificados por Estado en página Web y en el Aplicativo se refleja que están capturados en el área técnica. (Ver anexo 8).  _x000a__x000a_3. Actos administrativos que presentan en el Aplicativo Notificar estados de: Capturado en el área Técnica, Asignado, Aceptado y en planilla de Devolución al Área Técnica, que fueron doblemente capturados por el área técnica con distinto número del acto, lo que no permite que se refleje información consistente y confiable en el aplicativo. (Ver anexo 9)._x000a__x000a_4. Asimismo, se evidencia que el Aplicativo Notificar contiene los campos de cuantía y número del expediente, los cuales no son diligenciados por las áreas de origen del acto administrativo, ocasionando pérdida de la trazabilidad del acto frente al expediente que corresponde._x000a__x000a_Con lo anterior, se incumple con el artículo 3 de la Ley 1712 de 2014, artículo 3 de la Ley 489 de 1998, Procedimiento PR-FI-0159 Notificación, Comunicación y/o Publicación y las actividades de control del MECI. "/>
    <s v="Debido a deficiencias en los controles que aseguren la calidad de la información, agilidad en el trámite y en la gestión administrativa. "/>
    <s v="1,2 y 3. Generar el libro radicador en archivo plano del Aplicativo Notificar, reportando los actos administrativos pendientes por culminar el proceso de notificación,comunicación y/o publicación     "/>
    <m/>
    <s v="Informe bimensual al jefe del G.I.T.  Correspondeencia y Notificaciones por parte de los notificadores."/>
    <n v="6"/>
    <d v="2018-03-01T00:00:00"/>
    <d v="2019-03-01T00:00:00"/>
    <s v="ABOG-PRFI _x000a_Jefes de la División de Gestión Administrativa y Financiera, G.I.T. Correspondencia y Notificaciones y funcionarios Notificadores."/>
    <n v="0.33"/>
    <x v="1"/>
  </r>
  <r>
    <x v="0"/>
    <x v="1"/>
    <m/>
    <m/>
    <m/>
    <m/>
    <s v="                                                                                                                                                                                                                          4. Depuración y actualización de la información reportada por el rol corregir del libro radicador en archivo plano, reportando los actos administrativos pendientes por culminar el proceso de notificación,comunicación y/o publicación y devolución a las áreas técnicas de los actos administrativos, alimentado  por parte de cada uno de los funcionarios Notificadores, mediante la emisión de las certificaciones de notificación y ejecutoria de los actos administrativos dando cumplimiento al artículo 3 de la Ley 1712 de 2014, Procedimiento PR-FI-0159 Notificación, Comunicación y/o Publicación y de los controles del MECI."/>
    <m/>
    <s v="Informe trimestral al jefe del G.I.T.  Correspondeencia y Notificaciones por parte del rol corregir."/>
    <n v="4"/>
    <d v="2018-03-01T00:00:00"/>
    <d v="2019-03-01T00:00:00"/>
    <s v="ABOG-PRFI _x000a_Jefes de la División de Gestión Administrativa y Financiera, G.I.T. Correspondencia y Notificaciones y funcionarios Notificadores."/>
    <n v="0.25"/>
    <x v="1"/>
  </r>
  <r>
    <x v="0"/>
    <x v="1"/>
    <s v="AUDITORIA GESTIÓN DOCUMENTAL EN NOTIFICACIONES _x000a__x000a_H4_x000a__x000a_Periodo _x000a_01/01/2016 al 30/06/2017"/>
    <s v="AGN 2017015"/>
    <s v="Deficiencias en el control de expedición de los actos administrativos por parte del área técnica_x000a__x000a_Verificado el control de numeración y expedición de actos administrativos, se evidenció que: 1) se profirieron dos (2) actos administrativos que niegan la solicitud de revocatoria directa contra las mismas Resoluciones Sanciones. 2). Se expidió, numeró, y se firmó un acto administrativo, el cual fue enviado para su notificación, y de forma posterior se ordena devolver el acto, toda vez que se debía cambiar el sentido del fallo, quedando los dos actos expedidos y registrados en el Aplicativo Notificar. Lo anterior, se evidenció de la siguiente forma:_x000a__x000a_1. Resolución por medio de la cual se resuelve la solicitud de Revocatoria Directa No. 03-236-408-603-0989 del 4 de noviembre de 2016, que niega dicha solicitud presentada contra las resoluciones No. 1-03-238-421-636-0000163 del 18/01/2016 y 03-236-408-601-0426 del 6/05/2016, notificada el 15/11/2016 y ejecutoriada el 16/11/2016._x000a__x000a_Resolución por medio de la cual se resuelve la solicitud de Revocatoria Directa No. 03-236-408-603-0998 del 8/11/2016, que niega la revocatoria de las mismas resoluciones No. 1-03-238-421-636-0000163 del 18/01/2016 y 03-236-408-601-0426 del 6/05/2016 antes indicadas; que se encuentra en el Aplicativo Notificar en estado “Planilla de Correspondencia”, con No. 5217 del 30 de noviembre de 2016, acto administrativo que a la fecha de la auditoría se encontraba vigente._x000a__x000a_2. El Acto administrativo 1139 del 14/12/2016, archivado en el área de Correspondencia y Notificaciones y en el Aplicativo Notificar presenta estado “Planilla de Devolución al Área Técnica”, con motivo de devolución “Razón a que se Falló de manera errada y se debe cambiar el Fallo”, fue reemplazado por el acto administrativo 601-1161 del 19/12/2016, el cual reposa en el expediente y presenta en el Aplicativo estado ejecutoriado del 23/12/2016; por tanto, se  expidieron y capturaron dos actos administrativos en el Aplicativo Notificar, y uno de ellos se encuentra en estado devuelto al área técnica._x000a__x000a_Las anteriores situaciones, evidencian incumplimiento de las Actividades de Control del MECI; "/>
    <s v="Debido a fallas en los controles de revisión gerencial sobre los actos administrativos expedidos, para asegurar que en su momento se cumplieron con las condiciones establecidas e identificando inconsistencias frente a lo señalado en la norma."/>
    <s v="1. Generar lista de chequeo del consecutivo de los actos administrativos registrados en la base del aplicativo interno  por cada  área técnica e incorporados en el aplicativo el notificar con el fin de garantizar que la captura de la informacion sea veraz.                                                                                                                                                                                                                                                                                                                                                                                      "/>
    <m/>
    <s v="1.  Informe bimensual del Jefe del G.I.T. de Correspondencia y Notificaciones a todas las áreas técnicas.                                                                                                                                                                                                                                                                                                                                                                                                             2. Planillas de remisión de actos administrativos de las áreas tecnicas."/>
    <n v="6"/>
    <d v="2018-03-01T00:00:00"/>
    <d v="2019-03-01T00:00:00"/>
    <s v="ABOG-PRFI _x000a_Jefe GIT de Via Gubernativa, funcionario encargado de la numeración de actos administrativos y captura en el Notificar y funcionario encargado del Archivo de los expedientes del GIT Via Gubernativa "/>
    <n v="0.33"/>
    <x v="1"/>
  </r>
  <r>
    <x v="0"/>
    <x v="1"/>
    <m/>
    <m/>
    <m/>
    <m/>
    <s v="2. Generar el libro radicador de la información incorporada en el aplicativo interno y aplicativo Notificar de todos los actos administrativos expedidos por la Dirección Seccional, con el fin de garantizar que se encuentren capturados una sola vez en dichos aplicativos y se correlacione el físico frente a los aplicativos  con en el fin de evitar que se refleje información inexacta dando cumplimiento al artículo 3 de la Ley 1712 de 2014, Procedimiento PR-FI-0159 Notificación, Comunicación y/o Publicación y de los controles del MECI."/>
    <m/>
    <s v="Informe trimestral al jefe del G.I.T.  Correspondencia y Notificaciones por parte del rol corregir."/>
    <n v="4"/>
    <d v="2018-03-01T00:00:00"/>
    <d v="2019-03-01T00:00:00"/>
    <s v="ABOG-PRFI _x000a_Jefe GIT de Via Gubernativa, funcionario encargado de la numeración de actos administrativos y captura en el Notificar y funcionario encargado del Archivo de los expedientes del GIT Via Gubernativa "/>
    <n v="0.25"/>
    <x v="1"/>
  </r>
  <r>
    <x v="0"/>
    <x v="1"/>
    <s v="AUDITORIA GESTIÓN DOCUMENTAL EN NOTIFICACIONES _x000a__x000a_H5_x000a__x000a_Periodo _x000a_01/01/2016 al 30/06/2017"/>
    <s v="AGN 2017015"/>
    <s v="Deficiencias en el control de los soportes de la notificación en el expediente_x000a__x000a_Verificados los antecedentes de la notificación de los actos administrativos para establecer que los mismos hayan surtido la notificación y ejecutoria dentro de los términos legales, se evidenció que en el expediente PF (…) 4378 no reposan los soportes respectivos de la notificación del acto 636-4808 del 06/09/2016; de igual forma, en el acto administrativo original que reposa en el área de correspondencia y notificaciones, no se observaron las certificaciones de notificación, interposición de recursos, ni de ejecutoria; y de acuerdo con el Registro Único de Procesos de Gestión Jurídica – RUPGJ presenta recurso de reconsideración de fecha 01/02/2017. (Ver anexo 10)._x000a__x000a_Por otra parte, frente al mismo acto se observó que fue enviado a notificar a dos direcciones diferentes para la misma razón social, donde el enviado a la dirección Calle 50 (…) Antioquia, fue devuelto por causal de devolución de dirección errada y consultado el acto en el Aplicativo Notificar se observa que este acto administrativo presenta prueba de entrega No. 130003488841 en el registro con dirección errada. (Ver anexo 11)._x000a__x000a_Con lo anterior, se incumple con lo establecido en el artículo 3 de la Ley 1712 de 2014, Procedimiento PR-FI-0159 Notificación, Comunicación y/o Publicación y las actividades de control del MECI."/>
    <s v="Debido a deficiencias en los controles de verificación de soportes de la notificación de los actos administrativos, que garanticen que la información y/o constancia de la notificación se encuentre incluida en los expedientes y que las certificaciones del aplicativo contengan información real. "/>
    <s v="1. Envío y seguimiento a los documentos soporte al área técnica para ser anexados al expediente respectivo con la información pertinente.                                                                                                                "/>
    <m/>
    <s v="Planillas de remisión del aplicativo notificar, evidenciando la devolución de todos los antecedentes de la notificación a las respectivas áreas técnicas y formato FT-FI-2401 con el cual se anexa a los actos administrativos originales los documentos soprte de la notificación (certificación de notificación y ejecutoria) el cual se realizará mediante un informe que contenga el resultado de la revisión efectuada, equivalente al 5%, el cual se realizará bimestral.                                                                                                                                                                                                                                             "/>
    <n v="6"/>
    <d v="2018-03-01T00:00:00"/>
    <d v="2019-03-01T00:00:00"/>
    <s v="ABOG-PRFI _x000a_Jefes de la División de Gestión Administrativa y Financiera y  G.I.T. Correspondencia y Notificaciones y fincionarios notificadores."/>
    <n v="0"/>
    <x v="1"/>
  </r>
  <r>
    <x v="0"/>
    <x v="1"/>
    <m/>
    <m/>
    <m/>
    <m/>
    <s v="2.  Generar el libro radicador en archivo plano del Aplicativo Notificar, reportando los actos administrativos pendientes por culminar el proceso de notificación,comunicación y/o publicación, a las áreas técnicas que profieren actos administrativos susceptibles de ser notificados y ejecutoriados vía correo electrónico la información relativa a los actos administrativos que despues de 45 días hábiles no hayan sido devueltos correctamente tramitados"/>
    <m/>
    <s v="Informe trimestral al jefe del G.I.T.  Correspondeencia y Notificaciones por parte del rol corregir."/>
    <n v="4"/>
    <d v="2018-03-01T00:00:00"/>
    <d v="2019-03-01T00:00:00"/>
    <s v="ABOG-PRFI _x000a_Jefes de la División de Gestión Administrativa y Financiera y  G.I.T. Correspondencia y Notificaciones y fincionarios notificadores."/>
    <n v="0.25"/>
    <x v="1"/>
  </r>
  <r>
    <x v="0"/>
    <x v="1"/>
    <s v="AUDITORIA GESTIÓN DOCUMENTAL EN NOTIFICACIONES _x000a__x000a_H8_x000a__x000a_Periodo _x000a_01/01/2016 al 30/06/2017"/>
    <s v="AGN 2017015"/>
    <s v="Deficiencias en la captura y registro de actos administrativos _x000a__x000a_Verificada la expedición y el registro de los actos administrativos, con el fin de establecer que los mismos hayan surtido la notificación, se evidenció que se presentan errores y/o diferencias entre el acto capturado en el Aplicativo Notificar con el acto efectivamente notificado y que reposa en el expediente, así: _x000a__x000a_En la División de Gestión Jurídica, se captura erróneamente en el Aplicativo Notificar el Auto por medio del cual se corrige, aclara o modifica un acto No. 1208 del 26/12/2016 y el acto administrativo notificado, de acuerdo con el expediente, es la Resolución por medio de la cual se resuelve el recurso de Reconsideración No. 601-1208 del 26/12/2016._x000a__x000a_Las anteriores situaciones, evidencian incumplimiento del artículo 3 de la Ley 1712 de 2014 en cuanto al principio de Calidad de la Información, actividades de control del MECI y del Procedimiento PR-FI-0159 Notificación, Comunicación y/o Publicación."/>
    <s v="Debido a fallas en los controles que permitan identificar diferencias e inconsistencias en la información registrada en los Aplicativos. "/>
    <s v="Revisión y seguimiento al registro de la información captura en el aplicativo notificar contra el físico (mediante el rol recibir acto/detalle) por parte de las areas técnicas de los actos administrativos susceptibles de ser notificados."/>
    <m/>
    <s v="Informe mensual a las áreas técnicas de las planillas de devolución generadas a través del Aplicativo Notificar con las diferentes causales de devolución."/>
    <n v="12"/>
    <d v="2018-03-01T00:00:00"/>
    <d v="2019-03-01T00:00:00"/>
    <s v="ABOG-PRFI _x000a_Jefes de la División de Gestión Administrativa y Financiera y  G.I.T. Correspondencia y Notificaciones y funcionarios Notificadores."/>
    <n v="0.25"/>
    <x v="1"/>
  </r>
  <r>
    <x v="0"/>
    <x v="1"/>
    <s v="AUDITORIA GESTIÓN DOCUMENTAL EN NOTIFICACIONES _x000a__x000a_H9_x000a__x000a_Periodo _x000a_01/01/2016 al 30/06/2017"/>
    <s v="AGN 2017015"/>
    <s v="Deficiencias en el control de la notificación de los actos administrativos_x000a__x000a_Verificada la oportunidad y celeridad  para la notificación de los actos administrativos a las direcciones indicadas en el acto, el control frente a los actos notificados en el expediente y los tiempos transcurridos entre la fecha de expedición, captura del acto, remisión e introducción al correo, se evidenció que: 1) para un mismo interesado, con dos direcciones en el acto administrativo, no se surte la notificación de manera simultánea; 2) entre la fecha de expedición, captura, generación de la planilla de remisión y planilla de correspondencia en el Aplicativo Notificar, transcurren entre 7 y 58 días hábiles, así: _x000a__x000a_1. La Resolución de Decomiso No.636 - 270 del 26/01/2016, obran dentro del acto administrativo, para el interesado identificado con NIT terminado en 362, dos direcciones de notificación, una en la ciudad de Bogotá y otra en Neiva, se envió para notificación por correo, mediante planilla de remisión No. 153 del 26/01/2016, a la Dirección CL 53 (…) URB SANTA CECILIA en la ciudad de Bogotá, la cual presentó certificación de devolución el 28/01/2016 y se procedió a la notificación subsidiaria de aviso en página Web, la cual se surtió el día 09/02/2016. (Ver anexo 18)._x000a__x000a_Para la otra dirección de la ciudad de Neiva, indicada en el acto administrativo, se envió a notificar el 22/02/2016, después de haber transcurrido 19 días hábiles desde el envío de la primera notificación a la ciudad de Bogotá, y que de acuerdo con la certificación de Inter Rapidísimo cuenta con Prueba de Entrega._x000a__x000a_2. Para el expediente PF (…) 1486, se evidencia que para el interesado “Logística (…)”, se fijaron y desfijaron dos Estados, con fechas diferentes, para notificar la misma “Acta de aprehensión No. 03 (…) Polfa del 16/02/2016”, notificación que fue solicitada al área de notificaciones, utilizando el mismo oficio identificado con el No. 01 – 03- 249 – 00795 del 25/02/2016, como consta a folios 15 y 21 del expediente. (Ver anexo 19)._x000a__x000a_3. La Resolución No. 6165 - 4927 por medio de la cual se revoca un acto administrativo de oficio del 09/09/2016, fue capturado en el Aplicativo Notificar el 09/09/2016, y se envió mediante planilla de remisión 05/10/2016; es decir, 18 días hábiles después de haberse proferido el acto administrativo._x000a__x000a_4. Para los siguientes actos, entre la fecha de expedición, captura, generación de la planilla de remisión y planilla de correspondencia en el Aplicativo Notificar, transcurren entre 7 y 58 días hábiles. (Ver anexo 20)._x000a__x000a_Con lo anterior, se incumple con lo establecido en el artículo 3 de la Ley 1437 de 2011, artículo 3 de la Ley 1712 de 2014, artículo 3 de la Ley 489 de 1998, Procedimiento PR-FI-0159 Notificación, Comunicación y/o Publicación y las actividades de control del MECI."/>
    <s v="Debido a la insuficiencia de controles de revisión de los actos que contienen más de una dirección de notificación para un mismo interesado, como también de las acciones de control que permitan notificar el acto dentro de los términos establecidos, garantizando a las partes o interesados el conocimiento de las actuaciones administrativas con oportunidad y celeridad."/>
    <s v="1.   Verificación de las direcciones capturadas en el Aplicativo Notificar frente a lo establecido e la parte resolutiva del acto administrativo.                     2. Capacitación a las áreas técnicas sobre la captura y remisión del acto administrativo, tanto físico como lo virtual cumpliendo  lo establecido en el art. 68 de la ley 1437 de 2011, el procedimiento PR-FI-0159 Notificación, Comunicación y/o Publicación, el instructivo IN-FI-0025 y el memorando 09 del 10/01/2018 y de los controles del MECI."/>
    <m/>
    <s v="Informe bimensual a través de los libros radicadores del aplicativo notificar para realizar seguimiento y autocontrol a los actos administrativos entregados al área para surtir la notificación,, así como también a los registros que se encuentren pendientes de culminar su proceso de notificación,comunicación y/o publicación"/>
    <n v="6"/>
    <d v="2018-03-01T00:00:00"/>
    <d v="2019-03-01T00:00:00"/>
    <s v="ABOG-PRFI _x000a__x000a_Jefes de la División de Gestión Administrativa y Financiera y  G.I.T. Correspondencia y Notificaciones y funcionarios Notificadores."/>
    <n v="0.5"/>
    <x v="1"/>
  </r>
  <r>
    <x v="0"/>
    <x v="1"/>
    <s v="AUDITORIA GESTIÓN DOCUMENTAL EN NOTIFICACIONES _x000a__x000a_H10_x000a__x000a_Periodo _x000a_01/01/2016 al 30/06/2017"/>
    <s v="AGN 2017015"/>
    <s v="Deficiencias en el seguimiento y control de los actos administrativos en trámite de notificación y de la información del Aplicativo Notificar._x000a__x000a_Verificado el cumplimiento de las actividades establecidas por la entidad, para el control y seguimiento del trámite de la notificación de los actos administrativos, proferidos dentro de las actuaciones adelantadas en los procesos auditados, se evidenció que en la Dirección Seccional de Aduanas de Cali, se generan parcialmente por parte del funcionario con el rol corregir del Aplicativo Notificar, los reportes trimestrales de los libros radicadores por procesos y su respectivo envío mediante correo electrónico con copia al buzón de conservación, con el fin de culminar con las actividades pendientes para la notificación, comunicación y/o publicación de los actos administrativos._x000a__x000a_Así mismo, se denota incumplimiento en la elaboración del formato FT-FI-2403 – “Reporte de actos administrativos pendientes por culminar el procedimiento de notificación y/o ejecutoria en el aplicativo notificar”, vigente desde el 18 de enero de 2017, y por consiguiente deficiencias en el seguimiento y autocontrol al Aplicativo Notificar._x000a__x000a_Con lo anterior, se incumple con lo establecido en el artículo 3 de la Ley 1712 de 2014, actividad 58 del Procedimiento PR-FI-0159 “Notificación, comunicación y/o publicación”, Versión 2 (Vigente desde el 30/07/2016 al 17/01/2017) ibídem con la actividad 59 de la Versión 3, del procedimiento en comento, vigente desde el 18/01/2017, el Instructivo IN-FI-0035 – “Seguimiento y Autocontrol Información Aplicativo Notificar”, Resolución No.000159 de 2012 y las actividades de control del MECI."/>
    <s v="Lo anterior, debido deficiencias en el seguimiento y control de los actos administrativos en trámite de Notificación y de la información del Aplicativo Notificar, que garanticen el cumplimiento de las normas y controles definidos en los procedimientos, instructivos y directrices de los Sistemas de Gestión. _x000a__x000a_"/>
    <s v="Generar los libros radicadores desde el Aplicativo Notificar  &quot;Reporte de Actos Administrativos pendientes por culminar el procedimietno de notificación&quot; ."/>
    <m/>
    <s v="Informe semestral y diligenciamiento formato FT-FI-2403 y FT-CI-1996 direccionado a los interedsados según lo establece el numeral &quot;4.3. Elaborar informe con el rol corregir del instructivo&quot; IN-FI-0035."/>
    <n v="2"/>
    <d v="2018-01-01T00:00:00"/>
    <d v="2018-12-31T00:00:00"/>
    <s v="ABOG-PRFI _x000a_Despacho Director Seccional de Aduanas de Bogotá"/>
    <n v="0.5"/>
    <x v="1"/>
  </r>
  <r>
    <x v="0"/>
    <x v="1"/>
    <s v="AUDITORIA GESTIÓN DOCUMENTAL EN NOTIFICACIONES _x000a_AGN2017015_x000a__x000a_H17_x000a__x000a_Periodo _x000a_01/01/2016 al 30/06/2017"/>
    <s v="AGN2017015"/>
    <s v="Deficiencias en la depuración de roles en el Aplicativo Notificar_x000a__x000a_Verificados los controles frente a la asignación de roles en el Aplicativo Notificar en la Dirección Seccional y la inactivación de los mismos por situaciones administrativas de los funcionarios, se evidenció que:_x000a__x000a_1. Tres (3) funcionarios identificados con CC No. terminadas en 348, 764 y 390, ubicados actualmente en las Divisiones de Operación Aduanera, Control Viajeros y Control Cambiario, tienen asignados roles denominados: “Notificador, Recibir actos, Notificar Reparto y Notificar Ejecutor”, que son exclusivos del área de documentación, toda vez que los roles de las áreas misionales se circunscriben a los roles de captura y consulta. (Ver anexo 21)._x000a__x000a_Con lo anterior, se incumple con lo establecido en el Procedimiento PR-SI-0142 “Gestión de Roles de los Sistemas de Información”, Manual de Usuario del Aplicativo Notificar MN – FI – 0025 y las Actividades de Control del MECI."/>
    <s v="Debido a deficiencias en los controles por parte de los responsables involucrados en el procedimiento de asignación de Roles Informáticos y a fallas en el control de revisión y depuración por parte de las áreas responsables, que garanticen la correcta administración de roles en los sistemas informáticos."/>
    <s v="Generar, revisar y realizar seguimiento a los roles de la respectiva Seccional y efectuar  la depuración de roles por parte del Despacho del Director Seccional de Aduanas de Bogotá. "/>
    <m/>
    <s v="Informe mensual a todos los procedimientos productores de actos administrativos, dando cumplimiento al numeral &quot;4,4 Informe de roles&quot; del instructivo IN-FI-0035."/>
    <n v="12"/>
    <d v="2018-03-01T00:00:00"/>
    <d v="2019-03-01T00:00:00"/>
    <s v="ABOG-PRFI _x000a_Despacho Director Seccional de Aduanas de Bogotá"/>
    <n v="0"/>
    <x v="1"/>
  </r>
  <r>
    <x v="0"/>
    <x v="1"/>
    <s v="AUDITORIA A LA  CONTRATACION  - ACO 2017012_x000a__x000a_Período 01/01/2017 a 30/06/2017_x000a__x000a__x000a_H10"/>
    <s v=" ACO 2017012"/>
    <s v="Hallazgo No. 10_x000a_Deficiencias en el perfeccionamiento y legalización de los contratos _x000a__x000a_En el Contrato 03 002 2017 no se cumple con la constitución de la Garantía relacionada con “Responsabilidad Civil Extracontractual a favor de la DIAN” solicitada conforme al análisis realizado en los Estudios y Documentos Previos, Ítem 10. “Garantías”._x000a_ _x000a_En el Contrato 03-003-2017 se observa:_x000a_- Se utilizan formatos no previstos en el procedimiento PR FI 0280, como el FT-FI-2076, FT FI 2064 y FT FI 2065 los cuales corresponden al procedimiento de CMC. _x000a_- La verificación de antecedentes fiscales del futuro contratista es posterior a la firma del contrato._x000a_- No obra la aprobación de la Garantía de Responsabilidad Civil Extracontractual otorgada por el contratista ni el seguimiento por parte del supervisor del contrato._x000a_ - En el documento de aprobación de garantías se refieren términos de vigencia diferentes a las que se establecen en la póliza y en los estudios previos._x000a_ _x000a_En el Contrato 03 004 2017 se evidencia:_x000a_- No obran soportes de consulta de antecedentes judiciales, fiscales, ni disciplinarios, de la persona jurídica ni de su representante legal._x000a_ - La garantía de cumplimiento aprobada registra fecha de vigencia anterior a su expedición, aun cuando en las instrucciones de legalización se señala expresamente que esto no sería aceptado._x000a_- La aprobación de la garantía registra observación sobre la necesidad de un ajuste para la cobertura de Calidad y Correcto Funcionamiento, el cual no es evidente en la documentación posterior y para esta misma cobertura se consigna una vigencia que no corresponde con la prevista en la póliza._x000a_ - El supervisor suscribe el Acta de inicio antes de que se expida la comunicación de legalización que lo designa para ejercer funciones de supervisión._x000a_Con lo anterior se incumple el procedimiento PR FI 0291, perfeccionamiento y legalización."/>
    <s v="Insuficiencia en la implementación de controles de verificación."/>
    <s v="(I) Capacitar a las servidores públicos del Subproceso de adquisición de bienes y servicios de las Direcciones Seccionales, en planeación, gestión de riesgos, seguros y en  los Procedimientos PR FI 0291  “Perfeccionamiento y Legalización de Contratos”  y PR-FI-0292 &quot;Supervisión e Interventoría&quot; y el Manual de Contratación MN-FI- 0013 "/>
    <m/>
    <s v="Listado de asistencia, Registro de temas tratados durante la capacitación "/>
    <n v="1"/>
    <d v="2018-08-02T00:00:00"/>
    <d v="2018-06-30T00:00:00"/>
    <s v="ABOG-PRFI _x000a_Subdirector de Gestión de Recursos Físicos/Jefe Coordinación de Contratos"/>
    <n v="1"/>
    <x v="0"/>
  </r>
  <r>
    <x v="0"/>
    <x v="1"/>
    <m/>
    <m/>
    <m/>
    <m/>
    <s v="Revisión mensual de los procesos  de contratación adelantados en el periodo correspondiente, por la Dirección Seccional de Aduanas de Bogotá"/>
    <m/>
    <s v="Informe mensual enviado a la Coordinación de Contratos de la Subdorección de Gestión de Recuross Físicos"/>
    <n v="11"/>
    <d v="2018-03-05T00:00:00"/>
    <d v="2019-01-10T00:00:00"/>
    <s v="ABOG-PRFI _x000a_Jefe de la División Financiera y Administrativa de la Dirección seccional de Aduanas de Bogotá"/>
    <n v="0.27"/>
    <x v="1"/>
  </r>
  <r>
    <x v="0"/>
    <x v="1"/>
    <m/>
    <m/>
    <m/>
    <m/>
    <s v="(II) Socializar hallazgos entre servidores públicos del Subproceso de Adquisiciones Bienes y Servicios de la Dirección Seccional "/>
    <m/>
    <s v=" Ayuda de memoria"/>
    <n v="1"/>
    <d v="2018-02-02T00:00:00"/>
    <d v="2018-04-30T00:00:00"/>
    <s v="ABOG-PRFI _x000a_Director Seccional/ Jefe Financiera y Administrativa de la Dirección seccional de Aduanas de Bogotá"/>
    <n v="1"/>
    <x v="0"/>
  </r>
  <r>
    <x v="0"/>
    <x v="1"/>
    <s v="AUDITORIA GESTIÓN DOCUMENTAL EN NOTIFICACIONES _x000a__x000a_H12_x000a__x000a_Periodo _x000a_01/01/2016 al 30/06/2017"/>
    <s v="AGN2017015"/>
    <s v="Actos administrativos pendientes de culminar la notificación y/o ejecutoria._x000a__x000a_Verificada la culminación de la notificación, comunicación y/o ejecutoria y la consistencia de la información en el Aplicativo Notificar, en 27 actos administrativos que presentan estado Notificado en el Sistema, se evidenciaron situaciones como:_x000a__x000a_1. Actos administrativos que cuentan con la certificación de ejecutoria, pero las fechas de ejecutoria no han sido ingresadas al Aplicativo Notificar. (Ver anexo 22)._x000a_ _x000a_2. Actos administrativos que se encuentran ejecutoriados, fueron notificados a varios interesados, pero la fecha de ejecutoria no ha sido ingresada en el Aplicativo Notificar a todos los usuarios notificados. (Ver anexo 23). _x000a__x000a_3. Acto administrativo donde no se evidencia certificación de notificación, interposición de recursos, ni de ejecutoria en el acto original No. 636- 1533 del 18/04/2016._x000a__x000a_4. Desactualización en el estado de la notificación del acto administrativo, de acuerdo al trámite adelantado para su notificación, atendiendo que el Aplicativo Notificar indica que el acto administrativo se encuentra en estado “Capturado en el Área Técnica” Acto No. 707-2079 de fecha 28/07/2016._x000a__x000a_Las anteriores situaciones, evidencian incumplimiento del artículo 3 de la Ley 1712 de 2014, actividades de Control del MECI y del Procedimiento PR-FI-0159 Notificación, Comunicación y/o Publicación."/>
    <s v="Debido a deficiencias en los controles relacionados con:  revisión de las actividades ejecutadas para asegurar que se han cumplido con las normas y controles definidos en los procedimientos,  la actualización en tiempo real del Aplicativo Notificar, la identificación de diferencias e inconsistencias en la información registrada, y la culminación en el trámite de la notificación de los actos administrativos. "/>
    <s v="Alimentar el aplicativo NOTI20, con las fechas reales de notificacion y ejecutoria en acto administrativo señadado, asignar un funcionario para que  realice la trazabilidad a los actos administrativos recibidos para su notificación."/>
    <m/>
    <s v="Por parte del GIT de  Documentación se debe realizar seguimiento bimensual descargando al libro radicador del aplicativo Noti20 que a su vez se complementara con seguimiento trimestral realizado por el funciomnario que tiene a cargo el rol corregir y acuerdo  al isntructivo IN_FI_0035.     "/>
    <n v="6"/>
    <d v="2018-03-01T00:00:00"/>
    <d v="2019-03-01T00:00:00"/>
    <s v="ACAL-PRFI _x000a_GIT Documentación"/>
    <n v="0.1"/>
    <x v="1"/>
  </r>
  <r>
    <x v="0"/>
    <x v="1"/>
    <s v="AUDITORIA GESTIÓN DOCUMENTAL EN NOTIFICACIONES _x000a__x000a_H13_x000a__x000a_Periodo _x000a_01/01/2016 al 30/06/2017"/>
    <s v="AGN2017015"/>
    <s v="Dilaciones en la Notificación Subsidiaria_x000a__x000a_Verificada la oportunidad en el trámite de la notificación de los actos administrativos por parte del área de origen, con respecto a los mecanismos subsidiarios de notificación, una vez agotada la notificación principal, se evidenció que se presentan dilaciones hasta de 49 días hábiles para proceder con la notificación subsidiaria. Lo anterior, se evidencia en los siguientes actos administrativos. (Ver anexo 24)._x000a__x000a_Con lo anterior, se incumple con lo establecido en el artículo 665 del Decreto 390 de 2016, en los numerales 9, 11 y 13 del artículo 3 de la Ley 1437 de 2011, artículo 3 de la Ley 1712 de 2014, artículo 3 de la Ley 489 de 1998, Procedimiento PR-FI-0159 Notificación, Comunicación y/o Publicación, y las Actividades de Control del MECI,"/>
    <s v="Debido a fallas en los controles dentro del proceso, que garanticen que los actos administrativos se notifiquen con oportunidad y celeridad, en cumplimiento de los principios de la administración pública. "/>
    <s v="Realizar mayores autocontroles  y seguimiento a los actos administrativos proferidos, sean de trámite o de fondo para establecer su debida y oportuna notificación. Dejando como evidencia actas de seguimiento y acuerdos de evacuación y controles"/>
    <m/>
    <s v="En cumplimiento de lo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es correcta.2.-  En caso positivo, osea que la dirección es correcta,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citada en el acto frente a la establecida en la investigación, MAXIMO, al día siguiente de recibido la información , el funcionario debe enviar correo al GIT de Secretaría con copia al de Documentación, informando que se cometió un error e indicando la dirección correcta a la que debe ser enviado el acto amd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un control mensual a los actos administrativos proferidos, verificando la oportunidad y debida notificacion . Evidencia Seguimiento   "/>
    <n v="12"/>
    <d v="2018-03-01T00:00:00"/>
    <d v="2019-03-01T00:00:00"/>
    <s v="ACAL-PRFI _x000a_Jefe GIT y Grupo informal Operativo de la Division Gestion de Fiscalizacion Aduanera"/>
    <n v="0.5"/>
    <x v="1"/>
  </r>
  <r>
    <x v="0"/>
    <x v="1"/>
    <s v="AUDITORIA GESTIÓN DOCUMENTAL EN NOTIFICACIONES _x000a__x000a_H14_x000a__x000a_Periodo _x000a_01/01/2016 al 30/06/2017"/>
    <s v="AGN2017015"/>
    <s v="Fallas en el control de revisión de los actos administrativos devueltos por dirección errada por parte del área técnica_x000a__x000a_Verificadas las devoluciones de correo de la empresa de mensajería expresa con causal de la devolución dirección errada, se evidenció que se presentan deficiencias en el control de revisión de la dirección para establecer si efectivamente el acto administrativo fue enviado a una dirección que no corresponde con la registrada en el RUT o si procede la Notificación Subsidiaria por publicación del aviso en Página WEB. De igual forma, se generan desgastes administrativos y costos por actos notificados con prueba de entrega, enviándose a notificar a otra dirección que presenta devolución de correo, así:_x000a__x000a_1. En el expediente PF (…) 1045, la resolución de decomiso No. 1477 del 14/04/2016, ordena notificar a Nancy (…) en calidad de Destinatario, a la dirección del RUT BRR MERCADO (…); la empresa de mensajería expresa realiza devolución de correo por causal de devolución dirección errada el 27/04/2016; y verificada la Dirección del RUT del destinatario, se constató que no existe error en la dirección consignada en el acto administrativo, por lo que la entidad debía proceder a la Notificación Subsidiaria de Publicación del aviso en Página Web, la cual no ha sido realizada. (Ver anexo 25)._x000a__x000a_De igual forma, en el expediente no se evidenció la prueba de entrega del acto de la empresa de mensajería expresa, recibida en la División de Gestión Jurídica, como consta en la planilla, atendiendo que el expediente se encuentra en esta área, porque cursaba un recurso de reconsideración contra la resolución de decomiso._x000a__x000a_2. La Resolución de decomiso de mercancía No. 636 – 1650 del 21/04/2016, mediante planilla de remisión No. 799 del 22/04/2016, se envía a notificar por correo a dos direcciones para el interesado Narváez (…), con NIT terminado en 599, la dirección del RUT CL 72 (…) BRR FLORALIA - Cali, presentó prueba de acuse de recibo No. 130003183905 y la enviada a la dirección a la CRA 9 (…) - Cali, fue devuelta al área técnica con planilla No. 404 del 11/05/2016, por causal de dirección errada. Con Planilla de remisión No. 989 del 20/05/2016, se solicita nuevamente la notificación por correo a la dirección CRA 9 (…), de la cual existía una devolución por dirección errada; es decir, no se procedió a verificar si procedía la notificación subsidiaria de aviso en página web, enviándose por segunda vez a notificar por correo a la misma dirección, donde la empresa de mensajería nuevamente lo devuelve por la misma causal. (Ver anexo 26)._x000a__x000a_Finalmente, mediante planilla de remisión No. 1085 del 03/06/2016, se solicita la notificación por aviso en página web, para quedar notificado efectivamente el acto administrativo en mención el día 04/06/2016._x000a__x000a_3. Acto administrativo devuelto por dirección errada por la empresa de mensajería, y revisada la dirección establecida en el RUT se evidencia que el nombre del corregimiento no corresponde, indicándose Abonuco y lo correcto es Obonuco. De igual forma, se presenta diferencias entre el encabezado del acto – Datos Generales y el Resuelve, donde el nombre del transportador no corresponde, Acto No. 636-1806 del 27/04/2016._x000a__x000a_Con lo anterior, se incumple con lo establecido en los numerales 1, 9,11 y 13 del artículo 3 de la Ley 1437 de 2011, Artículo 3 de la Ley 1712 de 2014, artículo 3 de la Ley 489 de 1998 y en las Actividades de Control del MECI, "/>
    <s v="Debido a las deficiencias en los controles de revisión de los actos administrativos devueltos por la empresa de mensajería, que garanticen a las partes o interesados, el conocimiento de las actuaciones administrativas adelantadas en los procesos.  "/>
    <s v="Realizar permanentes autocontroles, revisión y seguimiento a todos los actos administrativos proferidos, para verificar su debida diligenciamiento de cada uno de los datos de los vinculados, así como su correcta  y oportuna notificación. Además de verificar que la forma de notificación corresponda a la contemplada en la norma, de acuerdo a las circunstancias particulares que se presentan. Dejar actas de trabajo con acuerdos de evacuación y control."/>
    <m/>
    <s v="En cumplimiento de los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y demás datos del acto amdinistrativo son  correctos.2.-  En caso positivo, osea que la dirección y otros datos son correctos ,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y/o algún otro dato del acto administrativo  frente a la establecida en la investigación, MAXIMO, al día siguiente de recibido la información , el funcionario debe enviar correo al GIT de Secretaría con copia al de Documentación, informando que se cometió un error e indicando la dirección y/o dato correcto al  que debe ser enviado el acto adm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controles bimensuales equivalentes al 5% de las devolucones presentadas, de los actos administrativos proferidos, verificando la oportunidad y debida notificacion . Evidencia Seguimiento  "/>
    <n v="3"/>
    <d v="2018-01-02T00:00:00"/>
    <d v="2018-06-30T00:00:00"/>
    <s v="ACAL-PRFI _x000a_Jefe GIT y Grupo informal Operativo de la Division Gestion de Fiscalizacion Aduanera"/>
    <n v="1"/>
    <x v="0"/>
  </r>
  <r>
    <x v="0"/>
    <x v="1"/>
    <m/>
    <s v="AGN2017015"/>
    <m/>
    <m/>
    <s v="Realizar control y seguimiento en la entrega oportuna por parte del GIT de Secretaria de los actos devueltos por el correo mediante planilla de remision, asi como de la entrega por parte del funcionario dejando constancia en la Guia de devolucion, su firma, fecha y hora para su notificacion subsidiria"/>
    <m/>
    <s v="En cumplimiento de los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y demás datos del acto amdinistrativo son  correctos.2.-  En caso positivo, osea que la dirección y otros datos son correctos ,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y/o algún otro dato del acto administrativo  frente a la establecida en la investigación, MAXIMO, al día siguiente de recibido la información , el funcionario debe enviar correo al GIT de Secretaría con copia al de Documentación, informando que se cometió un error e indicando la dirección y/o dato correcto al  que debe ser enviado el acto adm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controles bimensuales equivalentes al 5% de las devolucones presentadas, de los actos administrativos proferidos, verificando la oportunidad y debida notificacion . Evidencia Seguimiento  "/>
    <n v="6"/>
    <d v="2018-03-01T00:00:00"/>
    <d v="2019-03-01T00:00:00"/>
    <s v="ACAL-PRFI _x000a_GIT de Secretaria"/>
    <n v="0.75"/>
    <x v="1"/>
  </r>
  <r>
    <x v="0"/>
    <x v="1"/>
    <m/>
    <s v="AGN2017015"/>
    <m/>
    <m/>
    <s v="Realizar el registro de los actos administrativos y correspondencia a notificar en el aplicativo preservando la calidad, veracidad y oportunidad de la informacion, minimizando el desgaste administrativo por errores de digitacion y por ende demoras en el proceso de notificacion."/>
    <m/>
    <s v="En cumplimiento de los establecido en los instructivos  PR-PL-0159 y IN-FI-0025  Inmediatamente el funcionario sustanciador  y el Jefe del GIT de Definición de Situación Jurídica reciban del  GIT de Documentación correo en el que se les informa que un acto administrativo enviado a notificar fue devuelto por el correo, debe: 1.-  verificar el expediente para establecer si la dirección a la que se envió éste a notificar y demás datos del acto amdinistrativo son  correctos.2.-  En caso positivo, osea que la dirección y otros datos son correctos , MAXIMO al día siguiente de reciibida la información,  debe enviar correo a l Jefe del GIT de Secretaría de la División de Gestión de Fiscalización con copia al GIT de Documentación  para que lo notifique por la forma subsidiraria que contempla la norma. 3.-  En el evento en que haya error de transcripción en la  direccón y/o algún otro dato del acto administrativo  frente a la establecida en la investigación, MAXIMO, al día siguiente de recibido la información , el funcionario debe enviar correo al GIT de Secretaría con copia al de Documentación, informando que se cometió un error e indicando la dirección y/o dato correcto al  que debe ser enviado el acto administrativo. Los respectivos correos deben reposar en el expediente como prueba de trazabilidad .  Igualmente, tanto al Jefe de Grupo de DSJ  como la  la revisora, mensualmente, al efectuar el seguimiento a las investigaciones, verificarán, entre otras, la devolucioón de actos administratibos y el trámite y oportunidad con que actuó el investigador.                                                                                                                                                                   El Jefe  de  la Division hara controles bimensuales equivalentes al 5% de las devolucones presentadas, de los actos administrativos proferidos, verificando la oportunidad y debida notificacion . Evidencia Seguimiento  "/>
    <n v="6"/>
    <d v="2018-03-01T00:00:00"/>
    <d v="2019-03-01T00:00:00"/>
    <s v="ACAL-PRFI _x000a_Jefe GIT de Secretaria y Jefe Grupo Informal Operativo"/>
    <n v="0.1"/>
    <x v="1"/>
  </r>
  <r>
    <x v="0"/>
    <x v="1"/>
    <s v="AUDITORIA GESTIÓN DOCUMENTAL EN NOTIFICACIONES _x000a__x000a_H15_x000a__x000a_Periodo _x000a_01/01/2016 al 30/06/2017"/>
    <s v="AGN2017015"/>
    <s v="Demoras en la solicitud y en el seguimiento a la gestión de notificación _x000a__x000a_Verificada la gestión de notificación de los actos administrativos que son objeto de delegación a las Direcciones Seccionales para que se surta la Notificación Personal y en su defecto la subsidiaria, se evidenciaron demoras en la solicitud y en el seguimiento a la gestión de notificación, con dilaciones hasta de 3 meses para que se lleve a cabo la notificación del acto administrativo, así: _x000a__x000a_• El Acta de Aprehensión No.707–1629 del 28/06/2016, se envió para notificación personal a la interesada (…) en la ciudad de Medellín, observándose en el Aplicativo Notificar planilla de remisión del 08/07/2016 y un mes después, mediante oficio electrónico No. 1938 del 25/08/2016, se solicitó al GIT Documentación de Medellín, que se notificara personalmente a la interesada. De forma posterior, mediante correo electrónico del 28/09/2016, el funcionario notificador de la Dirección Seccional de Aduanas de Cali, solicita información sobre el estado de la notificación del acta, la cual según se registra en el Aplicativo Notificar, se surtió el día 06/10/2016. (Ver anexo 27)._x000a__x000a_Con lo anterior, se incumple con lo establecido en los numerales 1, 9,11 y 13 del artículo 3 de la Ley 1437 de 2011, artículo 3 de la Ley 1712 de 2014, artículo 3 de la Ley 489 de 1998, Procedimiento PR-FI-0159 Notificación, Comunicación y/o Publicación y las Actividades de Control del MECI,"/>
    <s v="Debido a fallas en los controles sobre las notificaciones personales de los actos administrativos que deban surtirse con delegación en otras Direcciones Seccionales, para que el desarrollo de la notificación se realice bajo el principio de celeridad procesal. "/>
    <s v="Asignación de  un funcionario para realizar las labor de notificacion personal y hacerle seguimiento permanente y requerir a la seccional competente indique el estado del proceso."/>
    <m/>
    <s v="Para realizar la notificación personal delegadas por otras seccionales hay asignado un funcionario el cual lleva una base en excel donde registra los actos desde su recibo hasta la remisión del acto debdamente notificado a la seccional correspondiente  y en forma permanente se envian correos solicitando el estado en el que va la notificación, presentara un informe bimensual al jefe de GIT de Notificaciones donde se establesca el estado de cada acto administrativo. "/>
    <n v="6"/>
    <d v="2018-03-01T00:00:00"/>
    <d v="2019-03-01T00:00:00"/>
    <s v="ACAL-PRFI _x000a_GIT Documentación"/>
    <n v="0.5"/>
    <x v="1"/>
  </r>
  <r>
    <x v="0"/>
    <x v="1"/>
    <s v="AUDITORIA GESTIÓN DOCUMENTAL EN NOTIFICACIONES _x000a__x000a_H16_x000a__x000a_Periodo _x000a_01/01/2016 al 30/06/2017"/>
    <s v="AGN2017015"/>
    <s v="Deficiencias en el seguimiento y control de los actos administrativos en trámite de notificación y de la información del Aplicativo Notificar._x000a__x000a_Verificado el cumplimiento de las actividades establecidas por la entidad, para el control y seguimiento del trámite de la notificación de los actos administrativos, proferidos dentro de las actuaciones adelantadas en los procesos auditados, se evidenció que en la Dirección Seccional de Aduanas de Cali, se generan parcialmente por parte del funcionario con el rol corregir del Aplicativo Notificar, los reportes trimestrales de los libros radicadores por procesos y su respectivo envío mediante correo electrónico con copia al buzón de conservación, con el fin de culminar con las actividades pendientes para la notificación, comunicación y/o publicación de los actos administrativos._x000a__x000a_Así mismo, se denota incumplimiento en la elaboración del formato FT-FI-2403 – “Reporte de actos administrativos pendientes por culminar el procedimiento de notificación y/o ejecutoria en el aplicativo notificar”, vigente desde el 18 de enero de 2017, y por consiguiente deficiencias en el seguimiento y autocontrol al Aplicativo Notificar._x000a__x000a_Con lo anterior, se incumple con lo establecido en el artículo 3 de la Ley 1712 de 2014, actividad 58 del Procedimiento PR-FI-0159 “Notificación, comunicación y/o publicación”, Versión 2 (Vigente desde el 30/07/2016 al 17/01/2017) ibídem con la actividad 59 de la Versión 3, del procedimiento en comento, vigente desde el 18/01/2017, el Instructivo IN-FI-0035 – “Seguimiento y Autocontrol Información Aplicativo Notificar”, Resolución No.000159 de 2012 y las actividades de control del MECI."/>
    <s v="Lo anterior, debido deficiencias en el seguimiento y control de los actos administrativos en trámite de Notificación y de la información del Aplicativo Notificar, que garanticen el cumplimiento de las normas y controles definidos en los procedimientos, instructivos y directrices de los Sistemas de Gestión. _x000a__x000a_"/>
    <s v="En los meses de enero y julio de cada año generar los libros radicadores para ser enviados a las áreas,  para su depuración y con base en dicha depuracion generar  el formato FT-FI-2403 para remitir a nivel Central."/>
    <m/>
    <s v="Trimestralmene se  generaran los libros radicadores para ser enviados a las áreas,  para su depuración y con base en dicha depuracion generar  el formato FT-FI-2403 para remitir a nivel Central. Las áreas deberán remitir trimestralmente al responsable del rol corregir, los libros radicadores con las observaciones de las actuacones administrativas que por situación técnica no les es posible corregir, para que a su vez sean remitidos a la Coordinación de Notificaciones del Nivel Central, para su correspondiente depuración."/>
    <n v="4"/>
    <d v="2018-01-01T00:00:00"/>
    <d v="2018-12-31T00:00:00"/>
    <s v="ACAL-PRFI _x000a_Responsable rol corregir"/>
    <n v="0.5"/>
    <x v="1"/>
  </r>
  <r>
    <x v="0"/>
    <x v="1"/>
    <s v="AUDITORIA GESTIÓN DOCUMENTAL EN NOTIFICACIONES _x000a__x000a_H17_x000a__x000a_Periodo _x000a_01/01/2016 al 30/06/2017"/>
    <s v="AGN2017015"/>
    <s v="Deficiencias en la depuración de roles en el Aplicativo Notificar_x000a__x000a_Verificados los controles frente a la asignación de roles en el Aplicativo Notificar en la Dirección Seccional y la inactivación de los mismos por situaciones administrativas de los funcionarios, se evidenció lo siguiente:_x000a__x000a_1. Tres (3) funcionarios identificados con CC No. terminadas en 260, 930 y 078, ubicados actualmente en las Divisiones de Gestión de Operación Aduanera y de Fiscalización, tienen asignados roles denominados: “Notificar Ejecutor, Notificar Notificador, Notificar Reparto y Notificar Recibir Acto”, que son exclusivos del área de documentación, toda vez que los roles de las áreas misionales se circunscriben a los roles de captura y consulta. (Ver anexo 28)._x000a__x000a_Con lo anterior, se incumple con lo establecido en el Procedimiento PR-SI-0142 “Gestión de Roles de los Sistemas de Información”, Manual de Usuario del Aplicativo Notificar MN-FI-0025 y las Actividades de Control del MECI."/>
    <s v="Debido a deficiencias en los controles por parte de los responsables involucrados en el procedimiento de asignación de Roles Informáticos y a fallas en el control de revisión y depuración por parte de las áreas responsables, que garanticen la correcta administración de roles en los sistemas informáticos. "/>
    <s v="Generar mensualmente el listado de roles del aplicativo NOTIFICAR, para ser remitidos a las áreas, para que se realice la actualización de los roles del aplicativo por parte de las mismas. "/>
    <m/>
    <s v="El responsable del rol Corregir generara mensualmente el listado de roles del aplicativo NOTIFICAR, y lo remitira a las áreas, para que se realice la actualización de los roles del aplicativo por parte del Jefe de la Dependencia, quien solicitará mediante el formato 1639  a soporte TIC la inactivación del rol exclusivo del área de Documentación que no deba tener el funcionario, lo cual sera verificado en el reporte de roles del mes siguiente. "/>
    <n v="12"/>
    <d v="2018-03-01T00:00:00"/>
    <d v="2019-03-01T00:00:00"/>
    <s v="ACAL-PRFI _x000a_Responsable del rol corregir"/>
    <n v="0.45"/>
    <x v="1"/>
  </r>
  <r>
    <x v="0"/>
    <x v="1"/>
    <s v="AUDITORIA GESTIÓN DOCUMENTAL EN NOTIFICACIONES _x000a__x000a_H18_x000a__x000a_Periodo _x000a_01/01/2016 al 30/06/2017"/>
    <s v="AGN2017015"/>
    <s v="Actos administrativos sin constancia de ejecutoria_x000a__x000a_Verificada la notificación, comunicación y/o ejecutoria de la muestra seleccionada de actos administrativos proferidos por las Divisiones de Gestión de Liquidación y Jurídica, con el fin de determinar que éstas se hayan surtido dentro de los términos establecidos, se evidenció demoras en la ejecutoria de los actos y ausencia e incoherencia de la certificación de interposición o no de recursos, así:_x000a__x000a_1. Actos administrativos frente a los cuales el contribuyente no interpuso recurso, encontrándose sin ejecutoria tanto el acto administrativo en físico como en el Aplicativo Notificar. Situación evidenciada para los siguientes casos. (Ver anexo 29)._x000a_ _x000a_2. Actos administrativos con notificación internacional, que presentan estado “Notificado” en el Aplicativo Notificar, respecto de los cuales se evidenció que la notificación fue realizada en las fechas 20/07/2016, 14/02/2017, 06/03/2017, 03/04/2017 y 22/06/2017, y frente a los mismos no se presentó recursos en sede administrativa; sin embargo, los actos se encuentran sin ejecutoria en el Aplicativo. Situación evidenciada en los actos. (Ver anexo 30). _x000a__x000a_3. Actos administrativos frente a los cuales no se evidenció la certificación de interposición o no de recursos. Situación evidenciada para los siguientes casos. (Ver anexo 31)._x000a__x000a_4. Fecha de certificación de interposición de recursos en el acto administrativo en físico que no corresponde con la fecha de radicación del recurso por parte del interesado. Situación evidenciada en el siguiente caso: Resolución Sanción 116 del 14/04/2016, NIT terminado en 128 consta certificación de interposición del recurso de fecha 02/06/2016, lo que no corresponde con la fecha de interposición del recurso de reposición del 02/05/2016, como consta en los folios 56 al 59 del expediente. (Ver anexo 31)._x000a__x000a_Con lo anterior, se incumple con lo establecido artículo 3 de la Ley 1712 de 2014,  Procedimiento PR-FI-0159 Notificación, Comunicación y/o Publicación, artículo 829 del Estatuto Tributario y las actividades de control del MECI; "/>
    <s v="Debido a fallas en los controles de  seguimiento de actividades ejecutadas para asegurar que se han cumplido con las normas y controles definidos, que garanticen que los actos administrativos notificados cuenten con su respectiva ejecutoria y que las certificaciones expedidas de interposición de recursos correspondan a la realidad. "/>
    <s v="Revisar mensualmente el 5% del total de las ejecutorias realizadas en el mes anterior, para verificar que se haya descargado la notificación y ejecutoria por el aplicativo notificar. "/>
    <m/>
    <s v="Documento que contenga el resultado de la revisión efectuada, equivalente al 5% "/>
    <n v="12"/>
    <d v="2018-03-01T00:00:00"/>
    <d v="2019-03-01T00:00:00"/>
    <s v="IBOG-PRFI _x000a_Jefe G.I.T. Documentación"/>
    <n v="0.33"/>
    <x v="1"/>
  </r>
  <r>
    <x v="0"/>
    <x v="1"/>
    <s v="AUDITORIA GESTIÓN DOCUMENTAL EN NOTIFICACIONES _x000a__x000a_H19_x000a__x000a_Periodo _x000a_01/01/2016 al 30/06/2017"/>
    <s v="AGN2017015"/>
    <s v="Desactualización de la información registrada en el Aplicativo Notificar_x000a__x000a_Verificada la consistencia de la información reflejada en el Aplicativo Notificar, se evidenció que se presenta desactualización en el estado de los actos administrativos de acuerdo al trámite, situaciones observadas, así:_x000a__x000a_1. Acto administrativo que cuenta con certificación de no interposición de recursos, presentando estado ejecutoriado en físico y estado Notificado en el Aplicativo Notificar. Situación evidenciada en el siguiente caso. (Ver anexo 32). _x000a__x000a_2. Resoluciones que fallan los recursos sin ejecutoria en el aplicativo Notificar, las cuales fueron proferidas para los siguientes actos. (Ver anexo 32). _x000a_ _x000a_Las anteriores situaciones, evidencian incumplimiento del artículo 3 de la Ley 1712 de 2014, actividades de control del MECI y del Procedimiento PR-FI-0159 Notificación, Comunicación y/o Publicación."/>
    <s v="Debido a deficiencias en los controles relacionados con: la revisión de las actividades ejecutadas para asegurar que se han cumplido con las normas y controles definidos, la identificación de diferencias e inconsistencias en la información registrada y actualización en tiempo real del Aplicativo Notificar. "/>
    <s v="Revisar mensualmente el 5% del total de las ejecutorias realizadas en el mes anterior, para verificar que se haya descargado la notificación y ejecutoria por el aplicativo notificar. "/>
    <m/>
    <s v="Documento que contenga el resultado de la revisión efectuada, equivalente al 5% "/>
    <n v="6"/>
    <d v="2018-03-01T00:00:00"/>
    <d v="2019-03-01T00:00:00"/>
    <s v="IBOG-PRFI _x000a_Jefe G.I.T. Documentación"/>
    <n v="0.33"/>
    <x v="1"/>
  </r>
  <r>
    <x v="0"/>
    <x v="1"/>
    <s v="AUDITORIA GESTIÓN DOCUMENTAL EN NOTIFICACIONES _x000a__x000a_H20_x000a__x000a_Periodo _x000a_01/01/2016 al 30/06/2017"/>
    <s v="AGN2017015"/>
    <s v="Dilaciones en la Notificación Subsidiaria_x000a__x000a_Verificada la oportunidad en el trámite de la notificación de los actos administrativos por parte del área de origen, con respecto a los mecanismos subsidiarios de notificación una vez agotada la notificación principal, se evidenció que se presentan dilaciones entre 15 y 70 días hábiles para proceder con la notificación subsidiaria. Lo anterior, se evidencia en los siguientes actos administrativos. (Ver anexo 33)._x000a__x000a_Con lo anterior, se incumple con lo establecido en el artículo 568 del Estatuto Tributario, numerales 9,11 y 13 del artículo 3 de la Ley 1437 de 2011, artículo 3 de la Ley 1712 de 2014, Procedimiento PR-FI-0159 Notificación, Comunicación y/o Publicación y Actividades de Control del MECI."/>
    <s v=" Lo anterior, debido a deficiencias en los controles de revisión de actos devueltos por la empresa de mensajería, que garanticen que los actos administrativos sean notificados con oportunidad y celeridad dentro del proceso. "/>
    <s v="1, Realizar Retroalimentación sobre los procedimientos PR-FI-0159 Y PR-FI-0157.                                                        2, Generar mensualmente el libro radicador del Aplicativo Notificar, con el fin de realizar seguimiento a los actos que se encuentren pendientes de notificar,  y elaborar y presentar documento con los resultados  al jefe de la División; en cumplimiento del instructivo IN_FI_0035."/>
    <m/>
    <s v="1. Registro en el formato 1674, libros radicadores e informe semestral.                  2. documento que contenga el resultado del seguimiento efectuado. (6 por cada División)"/>
    <n v="2"/>
    <d v="2018-03-01T00:00:00"/>
    <d v="2019-03-01T00:00:00"/>
    <s v="IBOG-PRFI _x000a_Jefes de la Divisiones de Gestión de Liquidación, Fiscalización Personas Jurídicas, Fiscalización Personas Naturales, Jurídica"/>
    <n v="0.3"/>
    <x v="1"/>
  </r>
  <r>
    <x v="0"/>
    <x v="1"/>
    <s v="AUDITORIA GESTIÓN DOCUMENTAL EN NOTIFICACIONES _x000a__x000a_H21_x000a__x000a_Periodo _x000a_01/01/2016 al 30/06/2017"/>
    <s v="AGN2017015"/>
    <s v="Demora en el envío del acto administrativo para su notificación_x000a__x000a_Verificado el cumplimiento de los plazos en la entrega del acto administrativo por parte del área de origen al área de documentación y/o notificaciones, se evidenció que se presentan demoras entre las fechas de generación, la captura del acto en el área técnica y la generación de la planilla de remisión para su envío al área de notificaciones, transcurriendo hasta 32 días hábiles. Situación evidenciada en los siguientes actos. (Ver anexo 34)._x000a__x000a_Con lo anterior, se incumple con lo establecido numerales 9,11 y 13 del artículo 3 de la Ley 1437 de 2011, artículo 3 de la Ley 1712 de 2014, artículo 3 de la Ley 489 de 1998, Procedimiento PR-FI-0159 Notificación, Comunicación y/o Publicación y las Actividades de Control del MECI. "/>
    <s v="Debido a deficiencias en los controles para que el trámite de la notificación de los actos administrativos se realice una vez éstos sean proferidos, garantizando a los contribuyentes el conocimiento de las actuaciones administrativas con oportunidad y celeridad."/>
    <s v="1. Realizar Retroalimentación sobre los procedimientos PR-FI-0159 Y PR-FI-0157.                                                      2. Generar mensualmente el libro radicador del Aplicativo Notificar, con el fin de realizar seguimiento a los actos que se encuentren pendientes de notificar,  y elaborar y presentar documento con los resultados  al jefe de la División; en cumplimiento del instructivo IN_FI_0035."/>
    <m/>
    <s v="1.  Registro en el formato 1674.                 2. documento que contenga el resultado del seguimiento efectuado. (6 por cada División)"/>
    <n v="1"/>
    <d v="2018-03-01T00:00:00"/>
    <d v="2019-03-01T00:00:00"/>
    <s v="IBOG-PRFI _x000a_Jefes de la Divisiones de Gestión de Liquidación, Fiscalización Personas Jurídicas, Fiscalización Personas Naturales, Jurídica"/>
    <n v="0"/>
    <x v="1"/>
  </r>
  <r>
    <x v="0"/>
    <x v="1"/>
    <s v="AUDITORIA GESTIÓN DOCUMENTAL EN NOTIFICACIONES _x000a__x000a_H22_x000a__x000a_Periodo _x000a_01/01/2016 al 30/06/2017"/>
    <s v="AGN2017015"/>
    <s v="Deficiencias en el cumplimiento de requisitos que deben contener los actos administrativos para su notificación_x000a__x000a_Verificado el cumplimiento de los requisitos mínimos que deben contener los actos administrativos que fueron notificados, se evidenció que:_x000a__x000a_• En el expediente ND (…) 2107 del Contribuyente (…), el acto administrativo Liquidación Oficial de Aforo No. (…) del 26/02/2016, en el anexo explicativo a partir de la hoja No. 2 y hasta la hoja No. 8 en el epígrafe se consigna número de expediente y nombre del contribuyente que no corresponde con el del proceso, de la siguiente forma: expediente ND (…) 1636 del contribuyente (…). (Ver anexo 36)._x000a__x000a_• Expediente IK (…) 2243 a folio 58, en el literal 3 del anexo explicativo de la Resolución Sanción (…) del 15/03/2017 ordena notificar al contribuyente (…), señalando dos NIT diferentes, donde uno de ellos no corresponde a la sociedad objeto de notificación del acto administrativo. (Ver anexo 37)._x000a__x000a_• Expediente IH (…) 00107, en el acto administrativo Resolución Sanción 900001 del 13 de enero de 2017, se evidencia que la segunda hoja no incluye en el encabezado el objeto por el cual se expide el acto correspondiente con su respectivo número y fecha; asimismo, en la hoja donde se encuentra la firma del funcionario que lo profiere no contiene parte del texto del mismo. (Ver anexo 38)._x000a__x000a_Las anteriores situaciones, evidencian incumplimiento del Memorando 390 de 2013 “Requisitos Mínimos que debe contener un acto administrativo susceptible de Notificación y/o Comunicación”, y las Actividades de Control del MECI."/>
    <s v="Debido a fallas en los controles de revisión, que garanticen que todos los actos administrativos expedidos cumplen con las condiciones establecidas y se identifiquen diferencias e inconsistencias en la información registrada en ellos."/>
    <s v="Revisar mensual y aleatoriamente el 3% del total de los actos administrativos generados en la dependencia previo envío a notificar, para garantizar que los actos cumplan con los requisitos mínimos para notificarse"/>
    <m/>
    <s v="Informe de la revisión efectuada, (6 por cada División )"/>
    <n v="1"/>
    <d v="2018-03-01T00:00:00"/>
    <d v="2019-03-01T00:00:00"/>
    <s v="IBOG-PRFI Jefes de la Divisiones de Gestión de Liquidación, Fiscalización Personas Jurídicas, Fiscalización Personas Naturales, Jurídica y los respectivos Jefes de Grupo Interno de Trabajo."/>
    <n v="0"/>
    <x v="1"/>
  </r>
  <r>
    <x v="0"/>
    <x v="1"/>
    <s v="AUDITORIA GESTIÓN DOCUMENTAL EN NOTIFICACIONES _x000a__x000a_H23_x000a__x000a_Periodo _x000a_01/01/2016 al 30/06/2017"/>
    <s v="AGN2017015"/>
    <s v="Deficiencias en el seguimiento y control de los actos administrativos en trámite de notificación y de la información del Aplicativo Notificar._x000a__x000a_Verificado el cumplimiento de las actividades establecidas por la entidad, para el control y seguimiento del trámite de la notificación de los actos administrativos proferidos dentro de las actuaciones adelantadas en los procesos auditados, se evidenció que en la Dirección Seccional de Impuestos de Bogotá no se está generando por parte del funcionario con el rol corregir del Aplicativo Notificar, los reportes trimestrales de los libros radicadores por procesos y su respectivo envío mediante correo electrónico con copia al buzón de conservación, con el fin de culminar con las actividades pendientes para la notificación, comunicación y/o publicación de los actos administrativos._x000a__x000a_Así mismo, si bien el funcionario con el rol corregir viene reportando a la Coordinación de Notificaciones los informes relacionados con el seguimiento al proceso de notificación, comunicación y/o ejecutoria de los actos administrativos, se denota incumplimiento en la utilización del formato FT-FI-2403 “Reporte de actos administrativos pendientes por culminar el procedimiento de notificación y/o ejecutoria en el aplicativo notificar”, vigente desde el 18 de enero de 2017._x000a__x000a_Con lo anterior, se incumple con el artículo 3 de la Ley 1712 de 2014, actividad 58 del Procedimiento PR-FI-0159 “Notificación, comunicación y/o publicación”, Versión 2 (Vigente desde el 30/07/2016 al 17/01/2017) ibídem con la actividad 59 de la Versión 3, del procedimiento en comento, vigente desde el 18 de enero de 2017, el Instructivo IN-FI-0035 “Seguimiento y Autocontrol Información Aplicativo Notificar”, Resolución No. 000159 de 2012 y las actividades de control del MECI. "/>
    <s v="Lo anterior, debido deficiencias en el seguimiento y control de los actos administrativos en trámite de notificación y de la información del Aplicativo Notificar, que garanticen el cumplimiento de las normas y controles definidos en los procedimientos, instructivos y directrices del Sistema de Gestión de Calidad. _x000a__x000a_"/>
    <s v="Revisar trimestralmente el cumplimiento de la actividad 59 del procedimiento PR-FI-0159 y el diligenciamiento del formato FT-FI-2403"/>
    <m/>
    <s v="Documento que contenga el resultado de la verificación"/>
    <n v="1"/>
    <d v="2018-03-01T00:00:00"/>
    <d v="2019-03-01T00:00:00"/>
    <s v="IBOG-PRFI Despacho Director(a) Seccional"/>
    <n v="0"/>
    <x v="1"/>
  </r>
  <r>
    <x v="0"/>
    <x v="1"/>
    <s v="AUDITORIA GESTIÓN DOCUMENTAL EN NOTIFICACIONES _x000a__x000a_H24_x000a__x000a_Periodo _x000a_01/01/2016 al 30/06/2017"/>
    <s v="AGN2017015"/>
    <s v="Deficiencias en la depuración de roles en el Aplicativo Notificar_x000a__x000a_Verificados los controles frente a la asignación de roles en el Aplicativo Notificar en la Dirección Seccional y la inactivación de los mismos por situaciones administrativas de los funcionarios, se evidenció que: Dos (2) funcionarios identificados con CC No terminadas en 374 y 742 ubicados actualmente en la División de Gestión de Recaudo, tienen asignado el Rol denominado “Notificar Notificador”, que es exclusivo del área de documentación, toda vez que los roles de las áreas misionales se circunscriben a los roles de captura y consulta. (Ver anexo 39)._x000a__x000a_Con lo anterior, se incumple con lo establecido en el Procedimiento PR-SI-0142 “Gestión de Roles de los Sistemas de Información”, Manual de Usuario del Aplicativo Notificar MN-FI-0025 y las Actividades de Control del MECI. "/>
    <s v="Lo anterior, debido a deficiencias en los controles por parte de los responsables involucrados en el procedimiento de asignación de Roles Informáticos y a fallas en el control de revisión y depuración por parte de las áreas responsables, que garanticen la correcta administración de roles en los sistemas informáticos."/>
    <s v="Realizar trimestralmente la depuración de los roles del Aplicativo Notificar, en las dependencias auditadas. De acuerdo con las actividades 16 y 17 del procedimiento PS-SI-0142"/>
    <m/>
    <s v="Documento que contenga el resultado de la Depuración (2 por cada División)"/>
    <n v="1"/>
    <d v="2018-03-01T00:00:00"/>
    <d v="2019-03-01T00:00:00"/>
    <s v="IBOG-PRFI Jefes de la Divisiones de Gestión de Liquidación, Fiscalización Personas Jurídicas, Fiscalización Personas Naturales, Jurídica y los respectivos Jefes de Grupo Interno de Trabajo Y rol corregir del Aplicativo Notificar. "/>
    <n v="0"/>
    <x v="1"/>
  </r>
  <r>
    <x v="0"/>
    <x v="1"/>
    <s v="AUDITORIA TRÁMITES MANUALES Y/O DE CONTINGENCIAS_x000a_ATM 2015002_x000a__x000a_H13_x000a__x000a_Periodo_x000a_01/01/2013 al 30/04/2015"/>
    <s v="ATM 2015002"/>
    <s v="Resoluciones Pendientes de Ejecutoria en Notificar_x000a_En la Revisión de  Documental de los Registros del Libro Radicador del Aplicativo NOTIFICAR  de las Resoluciones con Códigos Nos. 622, 624, 627, 647, 649, 673, 6117 de los años 2013, 2014, y 2015, Fallos de Recursos de Reconsideración, se observó que están pendiente actualización en la inclusión en el sistema la fecha de ejecutoria de Resoluciones que agotan la instancia administrativa y que por ende quedan en firme; esta situación se evidencia de la siguiente manera: año 2013 numero de  Resoluciones 258; año 2014 Resoluciones 389  y año 2015 Resoluciones 32, por lo  cual al no estar  finalizada la actuación del Notificar se impide la migración de Gestor a Obligación Financiera.  _x000a_Lo anterior,  requiere una labor de coordinación y verificación entre el Grupo de   Documentación y  Secretaria de la División Jurídica para la depuración y actualización del aplicativo Notificar."/>
    <m/>
    <s v="1. Verificar uno a uno los 679 actos administrativos del hallazgo determinando la causa y clasificándolos, entre otros: Falta fecha de ejecutoria, demanda, sin incluir en el gestor, error en los datos nit, expediente etc.  Y enviar a la División de Gestión Jurídica listado con las observaciones para lo de su competencia_x000a__x000a_"/>
    <m/>
    <s v="1. Reporte mensual_x000a__x000a_"/>
    <s v="1. Seis (6) Reportes enviados_x000a_"/>
    <d v="2015-08-03T00:00:00"/>
    <d v="2016-01-31T00:00:00"/>
    <s v="IBOG-PRFI _x000a_1. Jefe GIT de Documentación_x000a_"/>
    <n v="1"/>
    <x v="0"/>
  </r>
  <r>
    <x v="0"/>
    <x v="1"/>
    <m/>
    <m/>
    <m/>
    <m/>
    <s v="2. Incluir fechas de ejecutoria para los clasificados como Falta Fecha ejecutoria y de los actos que informe la División de Gestión Jurídica que ya se capturaron o corrigieron_x000a_"/>
    <m/>
    <s v="2. Informe mensual indicando los actos administrativos y las fechas en la cual se capturó la fecha de ejecutoria._x000a_"/>
    <s v="2. Seis (6) Informes_x000a_"/>
    <d v="2015-08-03T00:00:00"/>
    <d v="2019-06-30T00:00:00"/>
    <s v="IBOG-PRFI _x000a_Divisiones de Gestión Juridica y Administrativa y Financiera de Bogota  Reformulada el 28/11/2018 remitido por el jefe de la División Admon y Financiera "/>
    <n v="0"/>
    <x v="1"/>
  </r>
  <r>
    <x v="0"/>
    <x v="1"/>
    <m/>
    <m/>
    <m/>
    <m/>
    <s v="3. Revisar y capturar y/o corregir los actos administrativos reportados por el GIT de Documentación e informar a dicho grupo."/>
    <m/>
    <s v="_x000a_3. Reporte mensual Verificado y enviado a GIT Documentación_x000a_"/>
    <s v="3. Seis (6) Reportes verificados_x000a_"/>
    <d v="2015-09-01T00:00:00"/>
    <d v="2016-02-28T00:00:00"/>
    <s v="IBOG-PRFI _x000a_3. Jefe GIT de Secretaría de la División de Gestión Jurídica_x000a_"/>
    <n v="1"/>
    <x v="0"/>
  </r>
  <r>
    <x v="0"/>
    <x v="1"/>
    <m/>
    <m/>
    <m/>
    <m/>
    <s v="4. Verificar mensualmente la inclusión de la fecha de ejecutoria de los actos_x000a_"/>
    <m/>
    <s v="_x000a_4. Reporte mensual Verificado_x000a_"/>
    <s v="_x000a_4. Seis (6) Reportes_x000a_"/>
    <d v="2015-08-03T00:00:00"/>
    <d v="2016-01-31T00:00:00"/>
    <s v="IBOG-PRFI _x000a_4. Jefe GIT de Secretaría de la División de Gestión Jurídica_x000a_"/>
    <n v="1"/>
    <x v="0"/>
  </r>
  <r>
    <x v="0"/>
    <x v="1"/>
    <s v="AUDITORIA A LA  CONTRATACION  - ACO 2017012_x000a__x000a_Período 01/01/2017 a 30/06/2017_x000a__x000a_H8_x000a__x000a_"/>
    <s v=" ACO 2017012"/>
    <s v="Hallazgo No. 8_x000a_Fallas en la identificación de riesgos del contrato_x000a_ _x000a_Verificados cuatro procesos de contratación de Mínima Cuantía correspondientes a los contratos Nos: IMC 29 001 2017; IMC-29-002-2017;IMC-29-003-2017;IMC-29-005-2017;  se observó que:_x000a_ _x000a_Solo se establecen riesgos para la etapa de ejecución del contrato, no obra análisis que permita establecer los riesgos y su mitigación en las etapas precontractual y pos contractual._x000a_En el contrato Nro. IMC 29 001 2017 la matriz de riesgos está incompleta, no se establece con claridad la fecha de inicio y término del tratamiento del riesgo; respecto del &quot;monitoreo y revisión&quot; establecido en la matriz se referencia &quot;en la ocurrencia del evento&quot; lo que no permite inferir como se realizará, ni su periodicidad. _x000a_En el contrato IMC 29 005 2017 no hay claridad en lo consignado en las casillas “descripción de qué puede pasar y cómo puede ocurrir” y “consecuencia” que se registra en la matriz de riesgo._x000a_En el contrato IMC-29-002-2017 se identifican riesgos pero no se involucra a todos los partícipes en su tratamiento, dejando como único responsable al supervisor cuando de su descripción se desprende que no está bajo la gobernabilidad solo de éste._x000a_Al revisar los documentos virtuales enviados por la Dirección Seccional y los que reposan publicados en el SECOP I,  no se observa evidencia del monitoreo de los riesgos efectuado._x000a__x000a_Lo anterior afecta el cumplimiento de lo dispuesto en el artículo 2.2.1.1.1.6.3  del Decreto 1082 de 2015 y la actividad 31 del Procedimiento PR FI 0279._x000a_"/>
    <s v="Desconocimiento frente a la definición de riesgos y controles de los procesos contractuales."/>
    <s v="(i) Capacitar a las servidores públicos del Subproceso de Adquisición de bienes y servicios de las Direcciones Seccionales, en planeación contractual, gestión de riesgos y seguros en procesos  contractuales"/>
    <m/>
    <s v="(i) Listado de asistencia, Registro de temas tratados durante la capacitación "/>
    <n v="1"/>
    <d v="2018-02-02T00:00:00"/>
    <d v="2018-06-30T00:00:00"/>
    <s v="IABMEJA-PRFI _x000a_Subdirector de Gestión de Recursos Físicos/jefe Coordinación contratos "/>
    <n v="1"/>
    <x v="0"/>
  </r>
  <r>
    <x v="0"/>
    <x v="1"/>
    <m/>
    <m/>
    <m/>
    <m/>
    <s v="(ii) Socializar hallazgos entre servidores públicos del Subproceso de Adquisiciones Bienes y Servicios de la Dirección Seccional "/>
    <m/>
    <s v="(ii) Ayuda de memoria"/>
    <n v="1"/>
    <d v="2018-02-02T00:00:00"/>
    <d v="2018-04-30T00:00:00"/>
    <s v="IABMEJA-PRFI _x000a_Director Seccional"/>
    <n v="1"/>
    <x v="0"/>
  </r>
  <r>
    <x v="0"/>
    <x v="1"/>
    <m/>
    <m/>
    <m/>
    <m/>
    <s v="Revisión bimensual de los procesos publicados y acompañamiento en la estructuración de los estudios previos a aperutar en el periodo correspondiente por la Dirección Seccional de Impuestos y Aduanas de Barrancabermeja, de acuerdo a la programación del PAA"/>
    <m/>
    <s v="Informes de Seguimiento bimensual"/>
    <n v="5"/>
    <d v="2018-03-15T00:00:00"/>
    <d v="2018-12-15T00:00:00"/>
    <s v="IABMEJA-PRFI _x000a_Funcionario designado para la actividad en la Coordinación Contratos"/>
    <n v="0.4"/>
    <x v="1"/>
  </r>
  <r>
    <x v="0"/>
    <x v="2"/>
    <s v="Visita de Inspección y Vigilancia Archivo general de la Nación _x000a_H 1"/>
    <s v="H1"/>
    <s v="Con base en la evaluación de las carpetas contentivas de los procesos judiciales, conciliaciones y contratos, se evidenció que los documentos no cuentan con foliación consecutiva y en orden cronológico, como tampoco figuran algunos folios, hay duplicidad de escritos, se encuentran documentos con asuntos diferentes a los del expediente, no hay unidad documental y no se observan en algunos casos el producto de las obligaciones contractuales cumplidas"/>
    <m/>
    <s v="Fortalecer el conocimiento y la apropiación de los procedimientos de Gestión Documental en los funcionarios de la Coordinación de Contratos, y la Subdirección de Gestión de Representación Externa, en la organización de archivos de gestión y conformación de expedientes de acuerdo con las normas legales vigentes."/>
    <m/>
    <s v="Realizar dos (2) Talleres teórico - prácticos sobre normas legales vigentes para la conformación de expedientes y organización de documentos en archivos de gestión, orientado a: i) un taller para los funcionarios de la Coordinación de Contratos, y ii) un taller para los funcionarios de la Subdirección de Gestión de Representación Externa."/>
    <s v="Dos (2) Talleres realizados_x000a__x000a_Evidencia_x000a_Dos (2) registros de asistencia (Uno por cada taller)._x000a_Copia del material desarrollado para cada taller."/>
    <d v="2017-09-01T00:00:00"/>
    <d v="2017-10-31T00:00:00"/>
    <s v="NC-PRFI _x000a_Subdirección de Gestión de Recursos Físicos - Coordinación de Comunicaciones Oficiales y Control de Registros"/>
    <n v="1"/>
    <x v="0"/>
  </r>
  <r>
    <x v="0"/>
    <x v="2"/>
    <m/>
    <m/>
    <m/>
    <m/>
    <s v="Verificar  la aplicación de las normas  legales vigentes en los archivos  de  la  Coordinación de contratos  y  en  la Subdirección de Representación Externa.  "/>
    <m/>
    <s v="Realizar Mesa  de  Trabajo  Trimestral para adelantar seguimiento  al  cumplimiento de  la aplicacion  de  las  normas legales vigentes, sobre  la organización  de  documentos en  archivos de gestión. "/>
    <s v="Tres (3) mesas de trabajo realizadas_x000a__x000a_Evidencia_x000a_Tres (3) actas de reunión._x000a_Tres (3) registros de asistencia"/>
    <d v="2017-08-28T00:00:00"/>
    <d v="2018-06-15T00:00:00"/>
    <s v="NC-PRFI _x000a_Subdirección de Gestión de Recursos Físicos - Subdirección de Gestión de Representación Externa"/>
    <n v="1"/>
    <x v="0"/>
  </r>
  <r>
    <x v="0"/>
    <x v="2"/>
    <m/>
    <m/>
    <m/>
    <m/>
    <s v="Adelantar actividades de control y seguimiento al subproceso de Gestión Documental, orientadas al aseguramiento de los procedimientos vigentes en materia de conformación de expedientes."/>
    <m/>
    <s v="Realizar la evaluación en sitio, por parte de la  Coordinación de Comunicaciones Oficiales y  control de  Registros, a través de selección aleatoria de expedientes, sobre el cumplimiento de los lineamientos y políticas vigentes en materia de gestión documental, en lo referente a la conformación de expedientes y organización de documentos en archivos de gestión, en la la Coordinación de Contratos, y de la Subdirección de Gestión de Representación Externa."/>
    <s v=" (2) Informes trimestrales de evaluación"/>
    <d v="2017-11-01T00:00:00"/>
    <d v="2018-06-30T00:00:00"/>
    <s v="NC-PRFI _x000a_Subdirección de Gestión de Recursos Físicos - Coordinación de Comunicaciones Oficiales y Control de Registros"/>
    <n v="1"/>
    <x v="0"/>
  </r>
  <r>
    <x v="0"/>
    <x v="2"/>
    <m/>
    <m/>
    <m/>
    <m/>
    <m/>
    <m/>
    <s v="Establecer e implementar las acciones de ajuste para la corrección de las fallas identificadas en el informe trimestral de evaluación dentro del  proceso de aseguramiento, conducentes a mitigar la ocurrencia futura de acciones reincidentes sobre los hallazgos y observaciones presentadas por Entes de Control."/>
    <s v="Dos (2) informes de acciones de ajuste implementadas"/>
    <d v="2017-12-01T00:00:00"/>
    <d v="2018-06-30T00:00:00"/>
    <s v="NC-PRFI _x000a_Subdirección de Gestión de Recursos Físicos - Coordinación de Contratos y  Subdirección de Representación Externa "/>
    <n v="1"/>
    <x v="0"/>
  </r>
  <r>
    <x v="0"/>
    <x v="2"/>
    <s v="Visita de Inspección y Vigilancia Archivo general de la Nación _x000a_H2"/>
    <s v="H2"/>
    <s v="Gestión documental.  Los documentos de las carpetas no cuentan con foliación consecutiva, no están en orden cronológico, existe duplicidad de  escritos, no se encuentran algunos documentos importantes y existen documentos con asuntos diferentes, en blanco o sin diligenciar en carpetas sin identificar."/>
    <m/>
    <s v="Mejorar la gestión documental en la organización, control y consulta de los documentos a cargo de la Subdirección en especial los relacionados con procesos judiciales, conciliaciones y contratos  de la Subdirección de  Representación Externa"/>
    <m/>
    <s v="Diligenciar por parte de los abogados un formato en el que deben verificar, entre otros aspectos, que en la carpeta se encuentran los soportes mínimos necesarios según se trate de un asunto de conciliaciones, representación externa o  contratos, que están en orden cronológico, que no se encuentran duplicados  y que cuentan con la foliación respectiva."/>
    <s v="Un (1) formato por carpeta_x000a__x000a_Evidencia_x000a_Formatos incorporados en las carpetas"/>
    <d v="2017-08-15T00:00:00"/>
    <d v="2018-08-12T00:00:00"/>
    <s v="NC-PRFI _x000a_Jefes Jurídicos de las Seccionales o quien haga sus veces/ Jefe Coordinación de Conciliaciones / Jefe Coordinación de Secretaría_x000a_Jefe Coordinación de Contratos / Jefe de Coordinación de Comunicaciones Oficiales y Control de Registros/Apoderados judiciales"/>
    <n v="1"/>
    <x v="0"/>
  </r>
  <r>
    <x v="0"/>
    <x v="2"/>
    <m/>
    <m/>
    <m/>
    <m/>
    <m/>
    <m/>
    <s v="En Reunión de Unificación de Criterios de Representación Externa y Precomité de Conciliaciones, socializar a los abogados y funcionarios de apoyo, el formato que debe ser diligenciado con el fin de que los documentos cuenten con foliación consecutiva, estén organizados cronológicamente y contengan las piezas más importantes. Igualmente a través de Memorando socializarlo con las Direcciones Seccionales"/>
    <s v="(2) Reuniones de Unificación de Criterios de Representación Externa y de Precomité de Conciliaciones.   (1) Memorando para las Direcciones Seccionales_x000a_-----_x000a_Evidencia (2) Actas de reunión                           (1) Memorando"/>
    <d v="2017-08-15T00:00:00"/>
    <d v="2017-09-30T00:00:00"/>
    <s v="NC-PRFI _x000a_Subdireción de Gestión de Representación Externa"/>
    <n v="1"/>
    <x v="0"/>
  </r>
  <r>
    <x v="1"/>
    <x v="0"/>
    <s v="18  Aud vig 2012 Función pagadora y vig 2013 contable"/>
    <s v="18 04 001"/>
    <s v="Hallazgo N° 18: Diferencias conciliadas Otros Activos - Intangibles_x000a__x000a_Si bien se evidencia la realización de las conciliaciones entre los aplicativos contable SIIF y el ALINV, que maneja los bienes muebles de propiedad de la DIAN, los ajustes originados por esta, no se realizan oportunamente. _x000a_Lo anterior evidencia falta de control y seguimiento a los bienes de propiedad de la DIAN, así como denota falta de gestión en la depuración oportuna de los saldos reflejados en los estados financieros y genera riesgo de pérdidas de los bienes y patrimonio de la Entidad._x000a_"/>
    <s v="Falta de control y seguimiento a los bienes de propiedad de la DIAN"/>
    <s v="Realizar seguimiento y control  a los saldos de las cuentas de Propiedades Planta y Equipo. "/>
    <s v=" Realizar conciliaciones mensuales de los saldos contables reflejados en el SIIF Nación y los saldos del sistema de información SICOB."/>
    <s v="Conciliación "/>
    <n v="4"/>
    <d v="2018-10-01T00:00:00"/>
    <d v="2019-02-28T00:00:00"/>
    <s v="NC-PRFN _x000a_Coordinación de Contabilidad_x000a__x000a_REFORMULADO INFORME F PAGADORA Y RECAUDADORA VIG 2015_x000a_"/>
    <n v="0.5"/>
    <x v="1"/>
  </r>
  <r>
    <x v="1"/>
    <x v="0"/>
    <s v="24  Aud vig 2012 Función pagadora y vig 2013 contable"/>
    <s v="22 02 001"/>
    <s v="Hallazgo No. 24: Aplicativos y Registros manuales_x000a__x000a_Para la captura, registro, procesamiento y reporte de la información contable, la U.A.E. de la DIAN utiliza varios aplicativos SIIF, SHR (nómina), ALVIN10 (inventarios de muebles) y una base de datos de los inmuebles; los cuales no se encuentran integrados o en interface. Por lo tanto, es necesario efectuar registros manuales para realizar y contabilizaciones relacionadas con:_x000a__x000a_ Ajustes al Efectivo; Deudores; Propiedad, Planta y Equipo; Otros Activos; Cuentas por Pagar; Pasivos Estimados. _x000a_ Calculo y registro de la depreciación de los bienes muebles e inmuebles de propiedad de la DIAN_x000a_ Liquidación de la nómina de forma manual_x000a_ Registro de provisiones, valorizaciones, desvalorizaciones y amortizaciones de gastos pagados por anticipado y cargos diferidos_x000a__x000a_Esta situación genera alto riesgo en la captura de la información fuente para el procesamiento y reporte de la información financiera e incide en la calidad de los reportes base para la consolidación de los estados financieros._x000a__x000a_De otra parte, el aplicativo SIIF no permite la consulta de los saldos de las cuentas contables a nivel de terceros a una fecha determinada._x000a_"/>
    <s v="Debilidades del aplicativo SIIF II, donde se registra la información financiera de la DIAN – FUNCION Pagadora."/>
    <s v="Verificar la información fuente, previo al registro contable manual."/>
    <s v="Verificar la información suministrada por otras áreas, previo al registro contable manual."/>
    <s v="Documento"/>
    <n v="4"/>
    <d v="2018-10-01T00:00:00"/>
    <d v="2019-02-28T00:00:00"/>
    <s v="NC-PRFN_x000a_ Subdirección de Gestión de Recursos  Financieros- Coordinación de Contabilidad General_x000a__x000a_REFORMULADO INFORME F PAGADORA Y RECAUDADORA VIG 2015_x000a_"/>
    <n v="0.75"/>
    <x v="1"/>
  </r>
  <r>
    <x v="1"/>
    <x v="0"/>
    <s v="25  Aud vig 2012 Función pagadora y vig 2013 contable"/>
    <s v="22 05 001"/>
    <s v="Hallazgo N° 25: Integridad Rendición Cuenta fiscal 2013 (PAS)_x000a__x000a_Inconsistencias en la información de la cuenta fiscal rendida por la entidad en SIRECI, en casos tales como:_x000a__x000a_• Gestión Contractual_x000a_• Inventario de mercancías_x000a_• Gastos de Bodegaje _x000a_• Procesos judiciales_x000a_"/>
    <s v="• Debilidades en la validación y reporte de la información a través del SIRECI._x000a__x000a_• Falencias en la supervisión y control de la rendición de cuentas._x000a_"/>
    <s v="Establecer  un mecanismo para la  RENDICION DE LA CUENTA FISCAL ANUAL en el sistema SIRECI, para la información  de la DIAN. "/>
    <s v="Implementar  la plataforma Sistema Electrónico de Contratación Pública (SECOP II) en el Nivel Central, en las modalidades de  Selección Abreviada, Licitación Publica y Concurso de Méritos.diferente a Obra Pública."/>
    <s v="Contratación de la DIAN a través de SECOP II"/>
    <n v="1"/>
    <d v="2018-02-01T00:00:00"/>
    <d v="2018-12-31T00:00:00"/>
    <s v="NC-PRFN  Subdirección de Gestión de Recursos Físicos - Coordinación de Contratos_x000a__x000a_REFORMULADO INFORME F PAGADORA Y RECAUDADORA VIG 2015_x000a_"/>
    <n v="1"/>
    <x v="0"/>
  </r>
  <r>
    <x v="1"/>
    <x v="0"/>
    <m/>
    <m/>
    <m/>
    <m/>
    <m/>
    <s v="Implementar la plataforma Sistema Electrónico de Contratación Pública (SECOP II) en las modalidades de contratación directa y mínima cuantía. en las Direcciones Seccionales  de Aduanas de  Barranquilla, Cartagena y  Medellín, y Direcciones Seccionales de Impuestos y Aduanas de Ibagué, Ipiales y Villavicencio, que adelantan procesos contractuales."/>
    <s v="Contratación de la DIAN a través de SECOP II"/>
    <n v="1"/>
    <d v="2019-01-02T00:00:00"/>
    <d v="2019-03-30T00:00:00"/>
    <s v="NC-PRFN  Subdirección de Gestión de Recursos Físicos - Coordinación de Contratos_x000a__x000a_REFORMULADO INFORME F PAGADORA Y RECAUDADORA VIG 2015_x000a_"/>
    <n v="0"/>
    <x v="1"/>
  </r>
  <r>
    <x v="1"/>
    <x v="0"/>
    <m/>
    <m/>
    <m/>
    <m/>
    <m/>
    <s v="Capacitar  en el Sistema Electrónico de Contratación Pública (SECOP II)  Las Dirección Seccionales  de Impuestos y Aduanas de  Arauca, Armenia, Barrancabermeja, Bucaramanga, Buenaventura, Florencia, Girardot, Leticia, Maicao,  Manizales  Dirección Seccional de Impuestos de Bogotá, de Grandes Contribuyentes y  Direcciones Seccionales de Aduanas de   Cali, Cúcuta, en las modalidades de selección de mínima cuantía y contratación directa."/>
    <s v="Lista de asistencia a  capacitación"/>
    <n v="1"/>
    <d v="2018-09-01T00:00:00"/>
    <d v="2018-12-31T00:00:00"/>
    <s v="NC-PRFN  Subdirección de Gestión de Recursos Físicos - Coordinación de Contratos_x000a__x000a_REFORMULADO INFORME F PAGADORA Y RECAUDADORA VIG 2015_x000a_"/>
    <n v="1"/>
    <x v="0"/>
  </r>
  <r>
    <x v="1"/>
    <x v="0"/>
    <m/>
    <m/>
    <m/>
    <m/>
    <m/>
    <s v="Implementar la plataforma Sistema Electrónico de Contratación Pública (SECOP II) en las modalidades de contratación directa y mínima cuantía en las Dirección Seccionales  de   Barrancabermeja, Girardot, Buenaventura, Florencia, Palmira, Tuluá Pereira  adelantan procesos contractuales."/>
    <s v="Contratación de la DIAN a través de SECOP II"/>
    <n v="1"/>
    <d v="2019-01-02T00:00:00"/>
    <d v="2019-04-30T00:00:00"/>
    <s v="NC-PRFN  Subdirección de Gestión de Recursos Físicos - Coordinación de Contratos_x000a__x000a_REFORMULADO INFORME F PAGADORA Y RECAUDADORA VIG 2015_x000a_"/>
    <n v="0"/>
    <x v="1"/>
  </r>
  <r>
    <x v="1"/>
    <x v="0"/>
    <m/>
    <m/>
    <m/>
    <m/>
    <m/>
    <s v="Implementar la plataforma Sistema Electrónico de Contratación Pública (SECOP II) en las modalidades de contratación directa y mínima cuantía en las Dirección Seccionales  de Impuestos Bogotá, Aduanas Bogotá, Grandes Contribuyentes, Leticia, Tunja Armenia, Pasto, Sogamoso que adelantan procesos contractuales."/>
    <s v="Procesos Contractuales realizados en SECOP II"/>
    <n v="1"/>
    <d v="2019-01-02T00:00:00"/>
    <d v="2019-04-30T00:00:00"/>
    <s v="NC-PRFN  Subdirección de Gestión de Recursos Físicos - Coordinación de Contratos_x000a__x000a_REFORMULADO INFORME F PAGADORA Y RECAUDADORA VIG 2015_x000a_"/>
    <n v="0"/>
    <x v="1"/>
  </r>
  <r>
    <x v="1"/>
    <x v="0"/>
    <m/>
    <m/>
    <m/>
    <m/>
    <m/>
    <s v="Capacitar  en el Sistema Electrónico de Contratación Pública (SECOP II)  Las Dirección Seccionales  de Impuestos y Aduanas de Montería, Neiva, Pasto, Palmira, Pereira, Popayán, Quibdó,  Riohacha, San Andrés, Santa Marta, Sincelejo, Sogamoso, Tuluá, Tunja, Urabá, Valledupar y Yopal en las modalidades de selección de mínima cuantía y contratación directa."/>
    <s v="Lista de asistencia a  capacitación"/>
    <n v="1"/>
    <d v="2018-09-01T00:00:00"/>
    <d v="2018-12-30T00:00:00"/>
    <s v="NC-PRFN  Subdirección de Gestión de Recursos Físicos - Coordinación de Contratos_x000a__x000a_REFORMULADO INFORME F PAGADORA Y RECAUDADORA VIG 2015_x000a_"/>
    <n v="1"/>
    <x v="0"/>
  </r>
  <r>
    <x v="1"/>
    <x v="0"/>
    <m/>
    <m/>
    <m/>
    <m/>
    <m/>
    <s v="Implementar la plataforma Sistema Electrónico de Contratación Pública (SECOP II) en las modalidades de contratación directa y mínima cuantía en las Direcciones Seccionales de Montería, Sincelejo, Quibdó, Urabá, Popayán, Riohacha, Maicao, Bucaramanga, Santa Marta y Arauca que adelantan procesos contractuales."/>
    <s v="Contratación de la DIAN a través de SECOP II"/>
    <n v="1"/>
    <d v="2019-01-02T00:00:00"/>
    <d v="2019-05-30T00:00:00"/>
    <s v="NC-PRFN  Subdirección de Gestión de Recursos Físicos - Coordinación de Contratos_x000a__x000a_REFORMULADO INFORME F PAGADORA Y RECAUDADORA VIG 2015_x000a_"/>
    <n v="0"/>
    <x v="1"/>
  </r>
  <r>
    <x v="1"/>
    <x v="0"/>
    <m/>
    <m/>
    <m/>
    <m/>
    <m/>
    <s v="Implementar la plataforma Sistema Electrónico de Contratación Pública (SECOP II) en las modalidades de contratación directa y mínima cuantía en las Dirección Seccionales Cali, Cúcuta, Valledupar, Neiva, Manizales, San Andres y Yopal  que adelantan procesos contractuales."/>
    <s v="Procesos Contractuales realizados en SECOP II"/>
    <n v="1"/>
    <d v="2019-01-02T00:00:00"/>
    <d v="2019-06-30T00:00:00"/>
    <s v="NC-PRFN  Subdirección de Gestión de Recursos Físicos - Coordinación de Contratos_x000a__x000a_REFORMULADO INFORME F PAGADORA Y RECAUDADORA VIG 2015_x000a_"/>
    <n v="0"/>
    <x v="1"/>
  </r>
  <r>
    <x v="1"/>
    <x v="0"/>
    <s v="28  Aud vig 2012 Función pagadora y vig 2013 contable"/>
    <s v="17 01 009"/>
    <s v="Hallazgo N° 28: Recursos entregados en administración_x000a__x000a_A 31 de diciembre de 2012, la subcuenta Deudores – Recursos Entregados en Administración (Código 142402) presenta $5.342.5 millones por cobrar a FONADE, en virtud del convenio interadministrativo No. 194126 suscrito con FONADE_x000a_Lo anterior evidencia falta de control y seguimiento a los recursos entregados en administración, denota debilidades en la gestión para el recuperación de estos recursos, concluyéndose una sobrestimación de la cuenta Deudores por $3.283.8 millones y genera riesgo en el control de recursos en el patrimonio de la Entidad. _x000a_La entidad describe las acciones realizadas para la recuperación de los recursos entregados a FONADE y allega copia de dichas actuaciones y de la demanda presentada ante el Tribunal Administrativo de Cundinamarca, donde las pretensiones son: Saldo por reintegrar del capital entregado por la DIAN $2.058.7 millones y rendimientos financieros generados por el capital que FONADE reintegro a la DIAN en diciembre de 2010, $614.5 millones, para un total de $2.672 millones._x000a_Lo anterior, evidencia que el saldo del capital pendiente de reintegrar es por $2.058.7 millones y el saldo por cobrar reflejado en los estados financieros al 31 de diciembre de 2012 asciende a $5.342.5 millones, generando una sobrestimación en los Deudores por $3.283.8 millones y por consiguiente una subestimación en el patrimonio_x000a_"/>
    <s v="Debilidades en la gestión para el recuperación de estos recursos"/>
    <s v="Seguimiento al Proceso Judicial en Coordinación con la Dirección de Gestión Jurídica en aras de tener certeza de la decisión definitiva que ponga fin a la controversia entre la DIAN y FONADE."/>
    <s v="Requerimientos bimestrales a la Dirección Jurídica - Subdirección de Gestión de Representación Externa, en aras de contar con la información del estado del proceso."/>
    <s v="Requerimientos de Información"/>
    <n v="6"/>
    <d v="2014-07-01T00:00:00"/>
    <d v="2015-06-01T00:00:00"/>
    <s v="NC-PRFN_x000a_ Subdirección de Gestión de Recursos Físicos  -  Coordinación de Infraestructura_x000a__x000a_&quot;Se solicita el retiro del hallazgo, teniendo en cuenta lo informado por el área en el correo 100206216-333 con fecha de 21 de septiembre de 2018, en el cual indica que existe un archivo en la carpeta pública en donde todas las seccionales registran la información de los contratos y realizan las respectivas verificaciones,Y:\DG_Recursos_Economicos\SG_Recursos_Fisicos\C_Contratos\Info_Linea\2018\Base_Gestión_Contractual_Dir._Seccionales.&quot;_x000a__x000a_INFORME F PAGADORA Y RECAUDADORA VIG 2016"/>
    <n v="1"/>
    <x v="0"/>
  </r>
  <r>
    <x v="1"/>
    <x v="0"/>
    <m/>
    <m/>
    <m/>
    <m/>
    <s v="Depuración del saldo de la cuenta &quot;Recursos entregados en Administración&quot;"/>
    <s v="Realizar el comprobante contable conforme a los aprobado en el Comité Técnico de Sostenibilidad Contable, para los Estados Contables con corte a 30 de junio de 2014."/>
    <s v="Comprobante contable"/>
    <n v="1"/>
    <d v="2014-07-15T00:00:00"/>
    <d v="2014-07-31T00:00:00"/>
    <s v="NC-PRFN_x000a_ Subdirección de Gestión de Recursos Financieros-Coordinación de Contabilidad General_x000a__x000a__x000a_&quot;Se solicita el retiro del hallazgo, teniendo en cuenta lo informado por el área en el correo 100206216-333 con fecha de 21 de septiembre de 2018, en el cual indica que existe un archivo en la carpeta pública en donde todas las seccionales registran la información de los contratos y realizan las respectivas verificaciones,Y:\DG_Recursos_Economicos\SG_Recursos_Fisicos\C_Contratos\Info_Linea\2018\Base_Gestión_Contractual_Dir._Seccionales.&quot;_x000a__x000a_INFORME F PAGADORA Y RECAUDADORA VIG 2016"/>
    <n v="1"/>
    <x v="0"/>
  </r>
  <r>
    <x v="1"/>
    <x v="0"/>
    <s v="36  Aud vig 2012 Función pagadora y vig 2013 contable"/>
    <s v="22 02 001"/>
    <s v="Hallazgo No. 36 Aplicativo SIIF y Registros manuales_x000a_Para la captura, registro, procesamiento y reporte de la información contable, la U.A.E. de la DIAN utiliza varios aplicativos SIIF, SHR (nómina), ALVIN10 (inventarios de muebles) y una base de datos de los inmuebles; los cuales no se encuentran integrados o en interface. Por lo tanto, es necesario efectuar registros manuales para realizar contabilizaciones relacionadas con:_x000a__x000a_• Ajustes al Efectivo; Deudores; Propiedad, Planta y Equipo; Otros Activos; Cuentas por Pagar; Pasivos Estimados. _x000a_• Cálculo y registro de la depreciación de los bienes muebles e inmuebles de propiedad de la DIAN_x000a_• Registro de provisiones, valorizaciones, desvalorizaciones y amortizaciones de gastos pagados por anticipado y cargos diferidos_x000a_• Inmuebles; infraestructura administra y maneja los inmuebles en Excel mejoras, depreciación, valorizaciones, actualizaciones, rubro presupuestal._x000a_• Nómina (cargue y registro). Parafiscales y liquidaciones de prestaciones_x000a_• Provisión de litigios y demandas; mensualmente se envía en Excel y se carga de manera manual a la contabilidad._x000a_• Para la incorporación en la contabilidad se expide el páguese que se comunica al área financiera (contabilidad, presupuesto y tesorería)._x000a_• El cargue de la información de inventarios en la contabilidad se hace en un archivo en Excel, lo cual genera riesgo por cuanto la información puede llegar a ser manipulada. _x000a__x000a_Estas situaciones generan alto riesgo en la captura de la información fuente para el procesamiento y reporte de la información financiera e incide en la calidad de los reportes base para la consolidación de los estados financieros_x000a__x000a_De otra parte, el aplicativo SIIF no permite la consulta de los saldos de las cuentas contables a nivel de subcuentas y/o de terceros a una fecha determinada; por cuanto, las consultas reflejan los movimientos contables. _x000a_"/>
    <s v="El registro manual de transacciones contables"/>
    <s v="Verificar la información fuente, previo al registro contable manual."/>
    <s v="Verificar la información suministrada por otras áreas, previo al registro contable manual."/>
    <s v="Documento"/>
    <n v="4"/>
    <d v="2018-10-01T00:00:00"/>
    <d v="2019-02-28T00:00:00"/>
    <s v="NC-PRFN_x000a_ Subdirección de Gestión de Recursos  Financieros- Coordinación de Contabilidad General_x000a__x000a_REFORMULADO INFORME F PAGADORA Y RECAUDADORA VIG 2016_x000a_"/>
    <n v="0.75"/>
    <x v="1"/>
  </r>
  <r>
    <x v="1"/>
    <x v="0"/>
    <s v="10 Aud Funcion pagadora vig  2013"/>
    <s v="18 01 004"/>
    <s v="Hallazgo 10 Pago de honorarios._x000a__x000a_Revisada la conciliación extrajudicial con numero interno de identificación 1844 no se cumplió con el pago de honorarios al perito evaluador por una errónea interpretación de la norma presupuestal, situación que demuestra deficiencias en la capacitación a funcionarios en aspectos presupuestales y que genero una reclamación por parte del perito afectado._x000a__x000a_"/>
    <s v="Deficiencia en la capacitación a funcionarios"/>
    <s v="Actualizar las disposiciones generales y procedimientos para reconocer los gastos por concepto de auxiliares de justicia y peritos"/>
    <s v="Documentar en el SGCCI, el mecanismo definido  para el reporte de información para para reconocer los gastos por concepto de auxiliares de justicia y peritos"/>
    <s v="Prodecimientos actualizados"/>
    <n v="1"/>
    <d v="2016-08-31T00:00:00"/>
    <d v="2016-12-31T00:00:00"/>
    <s v="NC-PRFN _x000a_Subdireccion de Recursos Financieros_x000a_REFORMULADO_x000a_30042016_x000a__x000a_REFORMULADO_x000a_30/09/2016_x000a__x000a_Se solicita su retiro_x000a__x000a_Con las pruebas realizadas se observa que la situación identificada no se volvió a presentar, se solicita el retiro del hallazgo._x000a__x000a_INFORME F PAGADORA Y RECAUDADORA VIG 2016_x000a_"/>
    <n v="1"/>
    <x v="0"/>
  </r>
  <r>
    <x v="1"/>
    <x v="0"/>
    <m/>
    <m/>
    <m/>
    <m/>
    <m/>
    <s v="Documentar en el SGCCI, el mecanismo definido  para el reporte de información para para reconocer los gastos por concepto de auxiliares de justicia y peritos"/>
    <s v="Documento de socializacion"/>
    <n v="1"/>
    <d v="2016-08-31T00:00:00"/>
    <d v="2016-12-31T00:00:00"/>
    <s v="NC-PRFN _x000a_Subdireccion de Recursos Financieros_x000a_REFORMULADO_x000a_30042016_x000a__x000a_REFORMULADO_x000a_30/09/2016_x000a__x000a_Se solicita su retiro_x000a__x000a_Con las pruebas realizadas se observa que la situación identificada no se volvió a presentar, se solicita el retiro del hallazgo._x000a__x000a_INFORME F PAGADORA Y RECAUDADORA VIG 2016_x000a_"/>
    <n v="1"/>
    <x v="0"/>
  </r>
  <r>
    <x v="1"/>
    <x v="0"/>
    <s v="3 Aud Función pagadora Vig  2014"/>
    <s v="18 04 002"/>
    <s v="Hallazgo No. 3 Incertidumbre de saldos contables en el Grupo Propiedad Planta y Equipo_x000a_Se observa que en el Grupo Propiedades Planta y Equipo, se presentan diferencias, entre los saldos reflejados en el sistema ALINV10 de inventarios, frente a los saldos registrados en las cuentas contables: 1645, 1655,1660, 1665, 1670, 1675 y 1680 denominadas plantas ductos y túneles, maquinaria y equipo, equipo médico y científico, muebles enseres y equipo de oficina, equipos de comunicación y computación, equipos de transporte, tracción y elevación y equipos de comedor, cocina, despensa y hotelería. "/>
    <s v="Deficiencia y debilidad en los controles y registro de los grupos de las cuentas contables de propiedad, planta y equipo"/>
    <s v="Realizar seguimiento y control  a los saldos de las cuentas de Propiedades Planta y Equipo. "/>
    <s v=" Realizar conciliaciones mensuales de los saldos contables reflejados en el SIIF Nación y los saldos del sistema de información SICOB."/>
    <s v="Conciliación "/>
    <n v="4"/>
    <d v="2018-10-01T00:00:00"/>
    <d v="2019-02-28T00:00:00"/>
    <s v="NC-PRFN Coordinación de Contabilidad General_x000a__x000a_REFORMULADO INFORME F PAGADORA Y RECAUDADORA VIG 2016"/>
    <n v="0.5"/>
    <x v="1"/>
  </r>
  <r>
    <x v="1"/>
    <x v="0"/>
    <s v="4 Aud Función pagadora Vig  2014"/>
    <s v="18 01 002"/>
    <s v="Hallazgo No. 4 Subestimación en la Cuenta Contable 1970 Intangibles- Software y Derechos de Autor, con efecto en el Patrimonio._x000a_Se observa que la cuenta contable 197007 y 197008 intangibles- Derechos y Software, está subestimada a 31/12/2014 en $7.223.6 millones, originado por el registro contable de inversión en la fábrica de software que se realizó en el gasto, cuenta contable 521109 comisiones honorarios y servicios. Es de precisar que el efecto por la contrapartida corresponde al patrimonio, cuenta contable Resultado del Ejercicio._x000a_Lo anterior afecta la razonabilidad de las cifras registradas en los estados contables en cuentas de balance y patrimonio respectivamente._x000a_"/>
    <s v="Deficiencia en el control del activo intangible en desarrollo o desarrollado y puesto en producción dentro del software al servicio de la DIAN."/>
    <s v="Contabilizar correctamente en los Estados Contables,   las soluciones informáticas en desarrollo, desarrolladas o puestas en producción por la fábrica externa de Software, que cumplan con las características para ser catalogados como Activos Intangibles."/>
    <s v="1.Elevar a la Subdirección de Gestión de Tecnologías de Información y Telecomunicaciones solicitud de concepto Técnico sobre las soluciones informáticas en desarrollo, desarrolladas o puestas en producción por la fábrica externa de Software, determinando si cumplen las características para ser catalogados como Activos Intangibles, conforme a lo dispuesto por el Régimen de Contabilidad Pública."/>
    <s v="Oficio solicitud Concepto Técnico"/>
    <n v="1"/>
    <d v="2015-09-15T00:00:00"/>
    <d v="2015-09-30T00:00:00"/>
    <s v="NC-PRFN _x000a_Subdirección de Gestión de Recursos Financieros -_x000a_Coordinación de Contabilidad_x000a__x000a_Se solicita su retiro_x000a__x000a_&quot;La OCI evidencio que se definió un procedimiento y formato, los cuales fueron articulados con el sistema de gestión, por lo anterior se solicita el retiro del hallazgo&quot;_x000a__x000a_INFORME F PAGADORA Y RECAUDADORA VIG 2016_x000a__x000a_"/>
    <n v="1"/>
    <x v="0"/>
  </r>
  <r>
    <x v="1"/>
    <x v="0"/>
    <m/>
    <m/>
    <m/>
    <m/>
    <m/>
    <s v="2. Verificar los registros contables realizados en cada una de las obligaciones que se efectuaron  al contratista de la fábrica externa de software."/>
    <s v="Informe "/>
    <n v="1"/>
    <d v="2015-10-01T00:00:00"/>
    <d v="2015-10-31T00:00:00"/>
    <s v="NC-PRFN _x000a_Subdirección de Gestión de Recursos Financieros -_x000a_Coordinación de Contabilidad_x000a__x000a_Se solicita su retiro_x000a__x000a_&quot;La OCI evidencio que se definió un procedimiento y formato, los cuales fueron articulados con el sistema de gestión, por lo anterior se solicita el retiro del hallazgo&quot;_x000a__x000a_INFORME F PAGADORA Y RECAUDADORA VIG 2016_x000a_"/>
    <n v="1"/>
    <x v="0"/>
  </r>
  <r>
    <x v="1"/>
    <x v="0"/>
    <m/>
    <m/>
    <m/>
    <m/>
    <m/>
    <s v="3. De acuerdo con el concepto técnico emitido por la Subdirección de Gestión de Tecnologías de Información, identificar las soluciones informáticas que deben ser reclasificadas a las cuentas de Activos Intangibles."/>
    <s v="Informe"/>
    <n v="1"/>
    <d v="2016-04-01T00:00:00"/>
    <d v="2016-12-31T00:00:00"/>
    <s v="NC-PRFN _x000a_Subdirección de Gestión de Recursos Financieros -_x000a_Coordinación de Contabilidad_x000a_REFORMULADO_x000a_30042016_x000a__x000a_Se solicita su retiro_x000a__x000a_&quot;La OCI evidencio que se definió un procedimiento y formato, los cuales fueron articulados con el sistema de gestión, por lo anterior se solicita el retiro del hallazgo&quot;_x000a__x000a_ INFORME F PAGADORA Y RECAUDADORA VIG 2016_x000a_"/>
    <n v="1"/>
    <x v="0"/>
  </r>
  <r>
    <x v="1"/>
    <x v="0"/>
    <m/>
    <m/>
    <m/>
    <m/>
    <m/>
    <s v="4. Llevar a Comité de Sostenibilidad  si los ajustes a realizar  cumplen con las condiciones establecidos en las politicas contables de la Entidad."/>
    <s v="Acta de comité de Sostenibilidad contable"/>
    <n v="1"/>
    <d v="2016-04-01T00:00:00"/>
    <d v="2016-12-31T00:00:00"/>
    <s v="NC-PRFN _x000a_Subdirección de Gestión de Recursos Financieros -_x000a_Coordinación de Contabilidad_x000a_REFORMULADO_x000a_30042016_x000a__x000a_Se soliicta su retiro_x000a__x000a_&quot;La OCI evidencio que se definió un procedimiento y formato, los cuales fueron articulados con el sistema de gestión, por lo anterior se solicita el retiro del hallazgo&quot;_x000a__x000a_ INFORME F PAGADORA Y RECAUDADORA VIG 2016_x000a_"/>
    <n v="1"/>
    <x v="0"/>
  </r>
  <r>
    <x v="1"/>
    <x v="0"/>
    <m/>
    <m/>
    <m/>
    <m/>
    <m/>
    <s v="5. Realizar los ajustes contables aprobados por el Comité de sostenibilidad Contable, para la reclasificación a las cuentas de Activos Intangibles."/>
    <s v="Ajustes contables"/>
    <n v="1"/>
    <d v="2016-04-01T00:00:00"/>
    <d v="2016-12-31T00:00:00"/>
    <s v="NC-PRFN _x000a_Subdirección de Gestión de Recursos Financieros -_x000a_Coordinación de Contabilidad_x000a_REFORMULADO_x000a_30042016_x000a__x000a_Se solicita su retiro_x000a__x000a_&quot;La OCI evidencio que se definió un procedimiento y formato, los cuales fueron articulados con el sistema de gestión, por lo anterior se solicita el retiro del hallazgo&quot;_x000a__x000a_ INFORME F PAGADORA Y RECAUDADORA VIG 2016_x000a_"/>
    <n v="1"/>
    <x v="0"/>
  </r>
  <r>
    <x v="1"/>
    <x v="0"/>
    <m/>
    <m/>
    <m/>
    <m/>
    <m/>
    <s v="6. Realizar el registro en el sistema de Inventarios de las soluciones informáticas catalogadas como Activos Intangibles."/>
    <s v="Entradas a Inventarios"/>
    <n v="1"/>
    <d v="2016-04-01T00:00:00"/>
    <d v="2016-12-31T00:00:00"/>
    <s v="NC-PRFN _x000a_Subdirección de Gestión de Recursos Físicos -_x000a_Coordinación de InventarionREFORMULADO_x000a_30042016_x000a__x000a_Se solicita su retiro_x000a__x000a_&quot;La OCI evidencio que se definió un procedimiento y formato, los cuales fueron articulados con el sistema de gestión, por lo anterior se solicita el retiro del hallazgo&quot;_x000a__x000a_ INFORME F PAGADORA Y RECAUDADORA VIG 2016_x000a_"/>
    <n v="1"/>
    <x v="0"/>
  </r>
  <r>
    <x v="1"/>
    <x v="0"/>
    <m/>
    <m/>
    <m/>
    <m/>
    <m/>
    <s v="7.Capacitación y difusión  del documento &quot;Manual de Políticas Contables&quot; y su &quot;Anexo 1 Insumos del proceso contable&quot;,con las áreas que suministran información al subproceso contable."/>
    <s v="Número de capacitaciones"/>
    <n v="4"/>
    <d v="2015-09-15T00:00:00"/>
    <d v="2015-12-31T00:00:00"/>
    <s v="NC-PRFN _x000a_Subdirección de Gestión de Recursos Financieros -_x000a_Coordinación de Contabilidad_x000a__x000a_Se solicita su retiro_x000a__x000a_&quot;La OCI evidencio que se definió un procedimiento y formato, los cuales fueron articulados con el sistema de gestión, por lo anterior se solicita el retiro del hallazgo&quot;_x000a__x000a_INFORME F PAGADORA Y RECAUDADORA VIG 2016_x000a_"/>
    <n v="1"/>
    <x v="0"/>
  </r>
  <r>
    <x v="1"/>
    <x v="0"/>
    <m/>
    <m/>
    <m/>
    <m/>
    <m/>
    <s v="8. Actualizar en el SGCCI el procedimiento &quot;Registro de obligaciones presupuestales&quot;."/>
    <s v="Procedimiento"/>
    <n v="1"/>
    <d v="2016-08-31T00:00:00"/>
    <d v="2016-12-31T00:00:00"/>
    <s v="NC-PRFN Subdirección de Gestión de Recursos Financieros -_x000a_Coordinación de Contabilidad_x000a_REFORMULADO_x000a_30042016_x000a__x000a_REFORMULADO_x000a_30/09/2016_x000a__x000a_Se solicita su retiro_x000a__x000a_&quot;La OCI evidencio que se definió un procedimiento y formato, los cuales fueron articulados con el sistema de gestión, por lo anterior se solicita el retiro del hallazgo&quot;_x000a__x000a_ INFORME F PAGADORA Y RECAUDADORA VIG 2016_x000a_"/>
    <n v="1"/>
    <x v="0"/>
  </r>
  <r>
    <x v="1"/>
    <x v="0"/>
    <s v="5 Aud Función pagadora Vig  2014"/>
    <s v="18 01 100"/>
    <s v="Hallazgo No. 5 Debilidades de Control Interno Contable_x000a_Se observa que existen inconsistencias en la información fuente que nutre la contabilidad en relación con los siguientes escenarios:_x000a__x000a_1. Contrato de Obra No. 025-002-2006 de 2006._x000a_2. Conciliaciones de la información._x000a_3. Registro contable de los recursos invertidos en proyectos tecnológicos."/>
    <s v="Deficiencia en acciones de control interno contable"/>
    <s v="1.Adelantar acciones que permitan fortalecer el control interno contable, a fin de minimizar las diferencias que se puedan presentar entre los valores registrados contablemente y la información administrada por los procesos que son insumo del subproceso contable."/>
    <s v="1. Elaborar los procedimientos relacionados con el reconocimiento contable de: _x000a__x000a_- Registro de Activos intangibles PR FN  0397._x000a_- Reconocimiento, medición y revelación cuentas por cobrar incapacidades y/o licencias PR-FN 0381 _x000a_- Procesos judiciales y conciliaciones extrajudiciales PR FN 0415 _x000a_-Reconocimiento, Medición y Revelación de Bienes y Servicios Pagados por Anticipado y, Avances y Anticipos Entregados. PR-FN-0410 "/>
    <s v="Procedimientos"/>
    <n v="4"/>
    <d v="2018-07-03T00:00:00"/>
    <d v="2018-12-31T00:00:00"/>
    <s v="NC-PRFN  Subdirección de Gestión de Recursos  Financieros- Coordinación de Contabilidad General_x000a__x000a_REFORMULADO _x000a_INFORME F PAGADORA Y RECAUDADORA VIG 2016_x000a_"/>
    <n v="1"/>
    <x v="0"/>
  </r>
  <r>
    <x v="1"/>
    <x v="0"/>
    <m/>
    <m/>
    <m/>
    <m/>
    <m/>
    <s v="2. Publicar los procedimientos relacionados con el reconocimiento contable de: _x000a__x000a_- Registro de Activos intangibles PR FN  0397._x000a_- Reconocimiento, medición y revelación cuentas por cobrar incapacidades y/o licencias PR-FN 0381 _x000a_- Procesos judiciales y conciliaciones extrajudiciales PR FN 0415 _x000a_-Reconocimiento, Medición y Revelación de Bienes y Servicios Pagados por Anticipado y, Avances y Anticipos Entregados”."/>
    <s v="Procedimientos publicados"/>
    <n v="4"/>
    <d v="2018-07-03T00:00:00"/>
    <d v="2018-12-31T00:00:00"/>
    <s v="NC-PRFN _x000a_Subdirección de Gestión de Procesos y Competencias Laborales - Coordinación de Organización y Gestión de Calidad_x000a__x000a_REFORMULADO _x000a_INFORME F PAGADORA Y RECAUDADORA VIG 2016"/>
    <n v="1"/>
    <x v="0"/>
  </r>
  <r>
    <x v="1"/>
    <x v="0"/>
    <s v="38 Aud Funcion Pagadora y Recaudadora Vig  2015"/>
    <s v="19 03 006"/>
    <s v="Hallazgo No. 38  cuenta fiscal (S) Hallazgo sancionatorio conforme al artículo 101  de la Ley 42 de 1993 &quot;Verificada la cuenta Consolidada del periodo 2015, se presentaron inconsistencias en la información reportada por la DIAN, en algunos formatos, así:_x000a__x000a_• Formato F4: PLANES DE ACCIÓN Y EJECUCIÓN DEL PLAN ESTRATÉGICO, no presenta la información relacionada con los campos: (...)_x000a_• Los formatos: F7.1: Relación de Proyectos Financiados con Banca Multilateral y de Cooperación Internacional Empréstitos y el  F7.2: Relación de Proyectos Financiados con Banca Multilateral y de Cooperación Internacional Donaciones y/o Cooperación; no contienen información relacionada con los 14 proyectos de inversión, cuya apropiación total inicial fue de $362.379.9 millones y los pagos efectuados a 31 de diciembre de 2015, para 7 proyectos de inversión fue de $178.135.9 millones; los restantes 7 proyectos no tuvieron pagos (...)_x000a_En los mencionados formatos SIRECI, solo reposa información de un proyecto de inversión: P.I. Programa Impulso y Masificación de la Factura Electrónica en Colombia._x000a_• Formato F9 Relación de Procesos Judiciales, información que no corresponde a la presentada en los Estados Financieros, al periodo reportado y al estado del proceso, así: (...) _x000a_• Formato F13.10: Devoluciones. El valor consignado en la casilla (20) -Devoluciones pagadas en efectivo- por $363.408 millones, difiere en $99 millones frente al saldo contable consignado en la cuenta 4720 -Operaciones de enlace de devoluciones de ingresos-, que asciende a $463.323 millones (...) _x000a__x000a_Por tanto, no es consistente la información reportada por la DIAN ante la CGR en el Sistema de Rendición Electrónica de la Cuenta e Informes – SIRECI, generando un vacío de información para la evaluación y seguimiento que debe ejercer el órgano de control en el proceso auditor.&quot;_x000a_"/>
    <s v="Lo anterior debido a falta de control, análisis, depuración y conciliación entre las áreas responsables, lo que conlleva a que la DIAN no cuenta con información confiable y oportuna."/>
    <s v="Adelantar mecanismos de seguimiento y control  en la presentacion, validacion y consolidación de los formatos que hacen parte   de la cuenta anual que se transmite a la CGR a través de SIRECI"/>
    <s v="_x000a_Elaborar Memorando para comunicarlo a las áreas sobre los responsables y el plazo de presentacion de los formatos para la consolidacion validacion y presentacion  de la informacion a través del SIRECI a la CGR"/>
    <s v="Memorando"/>
    <n v="1"/>
    <d v="2019-01-02T00:00:00"/>
    <d v="2019-06-28T00:00:00"/>
    <s v="NC-PRFN _x000a_Subdirección de gestion de recursos financieros_x000a__x000a_REFORMULADO_x000a_30/03/2018_x000a__x000a__x000a_REFORMULADO _x000a_INFORME F PAGADORA Y RECAUDADORA VIG 2016"/>
    <n v="0"/>
    <x v="1"/>
  </r>
  <r>
    <x v="1"/>
    <x v="0"/>
    <m/>
    <m/>
    <m/>
    <m/>
    <m/>
    <s v="_x000a_Elaboracion de Cuadro control para el seguimiento de la presentación y validacion oportuna de  los formatos que conforman la cuenta anual par la transmisión a través de SIRECI a la CGR"/>
    <s v="cuadro de seguimiento"/>
    <n v="1"/>
    <d v="2019-01-21T00:00:00"/>
    <d v="2019-06-28T00:00:00"/>
    <s v="NC-PRFN _x000a_Subdirección de gestion de recursos financieros_x000a__x000a_REFORMULADO_x000a_30/03/2018_x000a__x000a_REFORMULADO _x000a_INFORME F PAGADORA Y RECAUDADORA VIG 2016"/>
    <n v="0"/>
    <x v="1"/>
  </r>
  <r>
    <x v="1"/>
    <x v="0"/>
    <s v="41 Aud Funcion Pagadora y Recaudadora Vig  2015_x000a__x000a_"/>
    <s v="18 01 002"/>
    <s v="Hallazgo No. 41  Registro Subcuenta “OTROS&quot;A 31 de diciembre de 2015, en el Balance General se revelaron cuentas contables que superaron el 5% establecido para las subcuentas “OTROS”, tal como se presenta en el anexo, por falta de Control y Seguimiento &quot;"/>
    <s v="(...)procedimientos Contables de la Contaduría General de la Nación se debe tener en cuenta que el valor revelado en las subcuentas denominadas “Otros”, de las cuentas que conforman el Balance General y el Estado de Actividad Financiera, Económica y Social, no debe superar el cinco por ciento (5%) del total de la cuenta de la cual forma parte"/>
    <s v="Informar a la Contaduria General de la Nación - CGN -  del hallazgo para que se revisen aquellas cuentas  que se configuran por las trazas automáticas del SIIF Nación con registro en  las cuentas Otros, objeto del hallazgo"/>
    <s v="1, Remitir  comunicación  al área competente de la CGN - SIIF Nación, informando el hallazgo y solicitando la revisión de las trazas automáticas que afectan el registro en las cuentas Otros y los lineamientos que debe serguir la Entidad."/>
    <s v="Comunicación enviada"/>
    <n v="1"/>
    <d v="2016-07-01T00:00:00"/>
    <d v="2016-08-31T00:00:00"/>
    <s v="NC-PRFN _x000a_Subdirección de Gestión de Recursos Financieros - Coordinación de Contabilidad General"/>
    <n v="1"/>
    <x v="0"/>
  </r>
  <r>
    <x v="1"/>
    <x v="0"/>
    <m/>
    <m/>
    <m/>
    <m/>
    <s v="Revisar la naturaleza de los saldos de las cuentas otros y solicitar a la CGN la creación en el catálogo de las cuentas que se requieren para reclasificar las cuentas Otros, de acuerdo con el hecho económico a reconocer, objeto del hallazgo"/>
    <s v="1, Remitir  comunicación al área competente de la CGN - SIIF Nación, solicitando la creación en el catálogo de cuentas de las cuentas contables  que se requieran para reclasificar las cuentas Otros, de acuerdo con el hecho económico a reconocer"/>
    <s v="Comunicación enviada"/>
    <n v="1"/>
    <d v="2016-07-01T00:00:00"/>
    <d v="2016-09-30T00:00:00"/>
    <s v="NC-PRFN _x000a_Subdirección de Gestión de Recursos Financieros - Coordinación de Contabilidad General "/>
    <n v="1"/>
    <x v="0"/>
  </r>
  <r>
    <x v="1"/>
    <x v="0"/>
    <m/>
    <m/>
    <m/>
    <m/>
    <s v="Realizar los registros contables para la reclasificación de los saldos de las cuentas Otros"/>
    <s v="1, De acuerdo con la información y lineamientos dados por la CGN, realizar el registro contable para la reclasificación de los saldos de  las cuentas Otros"/>
    <s v="Comprobantes contables"/>
    <n v="1"/>
    <d v="2016-09-01T00:00:00"/>
    <d v="2017-01-31T00:00:00"/>
    <s v="NC-PRFN _x000a_Subdirección de Gestión de Recursos Financieros - Coordinación de Contabilidad General"/>
    <n v="1"/>
    <x v="0"/>
  </r>
  <r>
    <x v="1"/>
    <x v="0"/>
    <s v="38 Aud Auditoria Regular Dirección de Impuestos y Aduanas (F. Pagadora y Recaudadora) vig 2016"/>
    <s v="11 02 002"/>
    <s v="Hallazgo No. 38. Depreciación Equipo de Cómputo_x000a_Evaluada la razonabilidad de los saldos de la cuenta Equipo de Cómputo y su correspondiente Depreciación, se encontró que el cálculo de la depreciación acumulada, la cual se efectúa por el método de línea recta, presenta una diferencia en su cálculo general por $778.490.327, lo cual genera una sobreestimación por éste valor, en la cuenta 168507 – Depreciación Acumulada – Equipos de Comunicación y computación y de su contrapartida 327003 – Depreciación de Propiedades, Planta y Equipo, así: (…)_x000a_"/>
    <s v="Lo observado se origina por falta de actividades de revisión, depuración y ajuste de los registros contables e incumplimiento de los procedimientos previstos en el Manual de Procedimientos del Régimen de Contabilidad Pública y del Procedimiento para la Implementación y Evaluación del Control Interno Contable definidos por la Contaduría General de la Nación"/>
    <s v="Parametrizar en el nuevo sistema de Información de bienes SICOB, la depreciación por el método lineal que contemple la vida útil de los elementos en meses de 30 días y anualidades de 360 días."/>
    <s v="Realizar pruebas en tres periodos mensuales en el Nivel Central, para verificar que el sistema de información SICOB, realice la depreciación conforme a los lineamientos anteriores."/>
    <s v="Archivo en Excel"/>
    <n v="3"/>
    <d v="2018-07-01T00:00:00"/>
    <d v="2018-10-30T00:00:00"/>
    <s v="NC-PRFN _x000a_Coordinación de Contabiidad General_x000a__x000a_REFORMULADO 10/07/2018 _x000a_IF Auditoria CGR vig 2017"/>
    <n v="1"/>
    <x v="0"/>
  </r>
  <r>
    <x v="1"/>
    <x v="0"/>
    <m/>
    <m/>
    <m/>
    <m/>
    <s v="Realizar entrenamiento en puesto de trabajo para la generación adecuada de reportes contables sobre depreciación de equipos de cómputo"/>
    <s v="Realizar una capacitación presencial dirigida a los responsables de la administración de inventarios a nivel nacional, sobre el uso del Sistema para el Control de Bienes (SICOB) y la correspondiente generación de reportes contables sobre depreciación de equipos de cómputo.|"/>
    <s v="Registro de asistencia"/>
    <n v="1"/>
    <d v="2018-11-01T00:00:00"/>
    <d v="2018-11-30T00:00:00"/>
    <s v="NC-PRFN _x000a_Subdirección de Gestión de Recursos Físicos - Coordinación de Inventarios y Almacén_x000a__x000a_REFORMULADO 10/07/2018 _x000a_IF Auditoria CGR vig 2017"/>
    <n v="1"/>
    <x v="0"/>
  </r>
  <r>
    <x v="1"/>
    <x v="0"/>
    <m/>
    <m/>
    <m/>
    <m/>
    <m/>
    <s v="Realizar una prueba en las Direcciones Seccionales de Cali, Bucaramanga y Popayán, sobre la generación de reportes contables con cálculo de depreciación para equipos de cómputo."/>
    <s v="Informe  contable para bienes del grupo 224 (Uno (1) por cada seccional)."/>
    <n v="3"/>
    <d v="2018-12-03T00:00:00"/>
    <d v="2018-12-31T00:00:00"/>
    <s v="NC-PRFN _x000a_Subdirección de Gestión de Recursos Físicos - Coordinación de Inventarios y Almacén_x000a__x000a_REFORMULADO 10/07/2018 _x000a_IF Auditoria CGR vig 2017"/>
    <n v="1"/>
    <x v="0"/>
  </r>
  <r>
    <x v="1"/>
    <x v="0"/>
    <s v="1 Aud Financiera Independiente  (F Pagadora -Recaudadora)Vigencia 2017"/>
    <s v="18 03 004"/>
    <s v="Hallazgo No. 1 Depreciación Acumulada Equipos de Computación_x000a__x000a_(…) “La DIAN en el inventario de Propiedad, Planta y Equipo - Bienes de Computación, al cierre de la vigencia 2017, tiene identificados bienes en uso desde los años 2005, 2006, 2007 y hasta diciembre de 2017, el cálculo de Depreciación, según listado del aplicativo ALINV que detalla el inventario de dichos bienes a diciembre 31 de 2017, presenta inconsistencias por subestimación o sobrestimación en la determinación de los días de depreciación e incumplimiento, en algunos casos, de la política de depreciación de bienes con costo de adquisición inferior a 50 UVTs, lo cual, genero una subestimación de $3.573.439.039 en las Cuentas 16.85.07 Depreciación Acumulada y 32.70.01 Provisiones para Propiedades, Planta y Equipo, y afecta los principios contables de Registro, Medición y Revelación”  (…) _x000a_"/>
    <s v="Incumplimiento, en algunos casos, de la política de depreciación de bienes."/>
    <s v="Parametrizar en el nuevo sistema de Información de bienes SICOB, la depreciación por el método lineal que contemple la vida útil de los elementos en meses de 30 días y anualidades de 360 días."/>
    <s v="Emitir los lineamientos aplicables para la parametrización del SICOB de la depreciación por el método lineal que contemple la vida útil de los elementos en meses de 30 días y anualidades de 360 días."/>
    <s v="Oficio correo electronico"/>
    <n v="1"/>
    <d v="2018-06-01T00:00:00"/>
    <d v="2018-06-15T00:00:00"/>
    <s v="NC-PRFN _x000a_Coordinación de Contabiidad General"/>
    <n v="1"/>
    <x v="0"/>
  </r>
  <r>
    <x v="1"/>
    <x v="0"/>
    <m/>
    <m/>
    <m/>
    <m/>
    <m/>
    <s v="Realizar pruebas en tres periodos mensuales, para verificar que el sistema de información SICOB, realice la depreciación conforme a los lineamientos anteriores."/>
    <s v="Archivo en Excel"/>
    <n v="3"/>
    <d v="2018-07-01T00:00:00"/>
    <d v="2018-09-30T00:00:00"/>
    <s v="NC-PRFN _x000a_Coordinación de Contabiidad General"/>
    <n v="1"/>
    <x v="0"/>
  </r>
  <r>
    <x v="1"/>
    <x v="0"/>
    <s v="2 Aud Financiera Independiente  (F Pagadora -Recaudadora)Vigencia 2017"/>
    <s v="11 02 002"/>
    <s v="Hallazgo No. 2:  Política Contable Activos intangibles _x000a__x000a_(…) “La U.A.E DIAN Pagadora, durante la vigencia 2017, en el proceso contable ordinario de registro de sus operaciones no dio cumplimiento a lo establecido en la Política para la contabilización de los intangibles adquiridos (licencias y software) como Otros activos - Intangibles, lo cual dificulta el proceso de codificación y registro contable de las operaciones, la identificación de la vida útil de dichos bienes y los registros de la amortización correspondiente, dando lugar a posteriores ajustes y reclasificaciones, lo cual afecta el Sistema de Control Interno Contable” (…) _x000a_"/>
    <s v="Incumplimiento del Manual de Políticas Contables en lo relacionado con la Política para la contabilización de los intangibles adquiridos (licencias y software) y del procedimiento PR-SI-0153 &quot;Formulación de Proyectos de Tecnología Informática y Comunicaciones&quot;."/>
    <s v="Actualizar el procedimiento PR-FN-0110 Registro de Obligaciones Presupuestales, respecto al reconocimiento contable de los Activos Intangibles adquiridos, de conformidad con el Nuevo Marco Normativo y el Manual de Políticas contables. "/>
    <s v="Actualizar el procedimiento PR-FN-0110 Registro de Obligaciones Presupuestales, respecto al reconocimiento contable de los Activos Intangibles adquiridos.  (Elaboración, revisión y aprobación)"/>
    <s v="Procedimiento actualizado"/>
    <n v="1"/>
    <d v="2018-06-01T00:00:00"/>
    <d v="2018-09-30T00:00:00"/>
    <s v="NC-PRFN _x000a_Coordinación de Contabiidad General / Coordinación de Organización y Gestión de Calidad/ Subdirección de Gestión de Recursos Financieros/ Dirección de Gestión de Recursos y Administración Económica"/>
    <n v="1"/>
    <x v="0"/>
  </r>
  <r>
    <x v="1"/>
    <x v="0"/>
    <m/>
    <m/>
    <m/>
    <m/>
    <m/>
    <s v="Publicar el procedimiento actualizado en el sistema de Gestión de Calidad"/>
    <s v="Procedimiento publicado"/>
    <n v="1"/>
    <d v="2018-10-01T00:00:00"/>
    <d v="2018-10-31T00:00:00"/>
    <s v="NC-PRFN _x000a_Coordinación de Organización y Gestión de Calidad"/>
    <n v="1"/>
    <x v="0"/>
  </r>
  <r>
    <x v="1"/>
    <x v="0"/>
    <m/>
    <m/>
    <m/>
    <m/>
    <m/>
    <s v="Socializar el procedimiento  actualizado con las áreas fuente de información."/>
    <s v="Control Registro de Asistencia Reuniones"/>
    <n v="1"/>
    <d v="2018-11-01T00:00:00"/>
    <d v="2018-11-30T00:00:00"/>
    <s v="NC-PRFN _x000a_Coordinación de Contabiidad General"/>
    <n v="1"/>
    <x v="0"/>
  </r>
  <r>
    <x v="1"/>
    <x v="0"/>
    <s v="27 Aud Funcion Pagadora y Recaudadora Vig  2015"/>
    <s v="21 05 001"/>
    <s v="Hallazgo No. 27  Ahorro de energía _x000a_El programa de uso eficiente de la energía de la DIAN, “busca desarrollar e implementar buenas prácticas ambientales en las sedes de la entidad, que permitan la reducción del consumo y el uso racional de la energía, para lo cual se propuso como meta anual, disminuir el consumo de energía en un 2,85%”. No obstante, se observó que al finalizar la vigencia 2015, los consumos de energía apenas alcanzaron una reducción mínima del 0,12%, debido a: “el incremento de los costos de energía con la instalación de aire acondicionado, la realización de jornadas de alivios tributarios, ingreso de funcionarios supernumerarios y la instalación de luminosas alusivas a la Navidad”, incumpliéndose la meta proyectada._x000a__x000a_2.1.2.4. Seguimiento Plan de Mejoramiento_x000a_La DIAN tiene vigente un plan de mejoramiento suscrito con la CGR correspondiente a 144 hallazgos y 424 actividades a desarrollar; de las cuales, se verificaron 58 hallazgos correspondientes al nivel central y operación aduanera, para las cuales se programaron 113 actividades con vencimiento al 31 de diciembre de 2015 (...) _x000a__x000a_En relación con los hallazgos de la DIAN función recaudadora, no obstante haberse iniciado el proceso de depuración de la información contable y haber cumplido con las actividades programadas, al cierre de la vigencia auditada se determinaron los mismos hallazgos; por lo tanto, se establecieron como no efectivas, dado que las acciones adelantadas no subsanaron las causas que originan dichos hallazgos (...) _x000a_"/>
    <s v="Lo anterior, debido a deficiencias en la planeación y gestión de estrategias efectivas, para disminuir los consumos, generando en consecuencia una posible falta de compromiso institucional frente al ahorro de los recursos."/>
    <s v="Correctiva: Replantear la linea base de consumo de energía de acuerdo con las condiciones normales actuales; incluyendo la variable consumo por aire acondicionado central, que fue instalado en la Seccional a finales del año 2015; el cual por cuanto no existía en el año 2014 no fue tenido en cuenta dentro de las proyecciones iniciales."/>
    <s v=" a) Levantamiento de la linea base mensual año 2016, de acuerdo a la inclusión del consumo del aire acondicionado central y en algunos períodos de otras variables que muestran incidencia en los resultados, como los vencimientos de declaraciones, períodos de vacaciones masivos (diciembre-enero), entre otros.                                                    "/>
    <s v="Informe de proyección"/>
    <n v="1"/>
    <d v="2016-07-15T00:00:00"/>
    <d v="2016-08-14T00:00:00"/>
    <s v="AMED-PRFN _x000a_División de Gestión Administrativa y Financiera y Gestores Ambientales, DIAN Medellín"/>
    <n v="1"/>
    <x v="0"/>
  </r>
  <r>
    <x v="1"/>
    <x v="0"/>
    <m/>
    <m/>
    <m/>
    <m/>
    <m/>
    <s v=" b) Dirigir comunicación al Nivel Central a la DGRAE y DGO, solicitando el ajuste de las metas de consumo para el resto del año 2016."/>
    <s v="Oficio"/>
    <n v="1"/>
    <d v="2016-09-15T00:00:00"/>
    <d v="2016-09-20T00:00:00"/>
    <s v="AMED-PRFN _x000a_División de Gestión Administrativa y Financiera y Gestores Ambientales, DIAN Medellín"/>
    <n v="1"/>
    <x v="0"/>
  </r>
  <r>
    <x v="1"/>
    <x v="0"/>
    <m/>
    <m/>
    <m/>
    <m/>
    <s v="Preventiva: Desarrollo de estrategias de sensibilización a través de sesiones dirigidas a funcionarios, tips, correos electrónicos y demás canales de comunicación de la Entidad."/>
    <s v="a) Tip´s y correos electrónicos, invitando al ahorro de energía en equipos, cargadores, pantallas y puestos de trabajo"/>
    <s v="TIPS mensuales de comunicación."/>
    <n v="6"/>
    <d v="2016-07-15T00:00:00"/>
    <d v="2016-12-31T00:00:00"/>
    <s v="AMED-PRFN _x000a_División de Gestión Administrativa y Financiera, Dirección Seccional de Medellín"/>
    <n v="1"/>
    <x v="0"/>
  </r>
  <r>
    <x v="1"/>
    <x v="0"/>
    <m/>
    <m/>
    <m/>
    <m/>
    <m/>
    <s v="a) Tip´s y correos electrónicos, invitando al ahorro de energía en equipos, cargadores, pantallas y puestos de trabajo"/>
    <s v="Correos electrónicos de socialización a los funcioanrios de las Direcciones Seccionales de Impuestos y Aduanas."/>
    <n v="2"/>
    <d v="2016-07-15T00:00:00"/>
    <d v="2016-12-31T00:00:00"/>
    <s v="AMED-PRFN _x000a_División de Gestión Administrativa y Financiera, Dirección Seccional de Medellín"/>
    <n v="1"/>
    <x v="0"/>
  </r>
  <r>
    <x v="1"/>
    <x v="0"/>
    <m/>
    <m/>
    <m/>
    <m/>
    <m/>
    <s v="b) Ronderos de vigilancia, hacen recorridos en las sedes verificando apagado de luces, entre 5:30 p.m. y 7:00 p.m.,   "/>
    <s v="Planillas mensuales de vigilancia con registro de novedades."/>
    <n v="6"/>
    <d v="2016-07-15T00:00:00"/>
    <d v="2016-12-31T00:00:00"/>
    <s v="AMED-PRFN _x000a_División de Gestión Administrativa y Financiera, Dirección Seccional de Medellín"/>
    <n v="1"/>
    <x v="0"/>
  </r>
  <r>
    <x v="1"/>
    <x v="0"/>
    <m/>
    <m/>
    <m/>
    <m/>
    <s v="Preventiva: Divulgación del Sistema de Gestión Ambiental y sus programas a través de la cartilla del Sistema."/>
    <s v="Los Gestores Ambientales de cada una de las7 áreas de la Seccional realizarán actividades de socialización del &quot;Programa de Uso Eficiente de Energía&quot; "/>
    <s v="Planilla por área de trabajo."/>
    <n v="7"/>
    <d v="2016-07-01T00:00:00"/>
    <d v="2016-12-31T00:00:00"/>
    <s v="AMED-PRFN _x000a_Gestores Ambientales, Impuestos y Aduanas, Dirección Seccional de Impuestos y Dirección Seccional de Aduanas,  de Medellín"/>
    <n v="1"/>
    <x v="0"/>
  </r>
  <r>
    <x v="1"/>
    <x v="0"/>
    <s v="1 Aud Financiera Independiente  (F Pagadora -Recaudadora)Vigencia 2018"/>
    <s v="18 04 003"/>
    <s v="Hallazgo No. 1 Propiedad, Planta y equipo _x000a_(…) incertidumbre en las cuentas 1605-Terrenos por $6.300.000.000 y 1640-Edificaciones por $941.962.847, por cuanto el valor registrado para éste inmueble no se encuentra soportado técnicamente, y puede llegar a afectar la cuenta de patrimonio 3110-Resultado del ejercicio”"/>
    <s v="El documento que soporta el valor asignado al Lote 2 presenta inconsistencias (..)se determina que el valor de la partida informada para éste inmueble no genera confianza, (…)"/>
    <s v="1. Realización del Avaluo del inmueble ubicado en la Ciudad de San Andrés"/>
    <s v="Contratar avaluo"/>
    <s v="Avaluo"/>
    <n v="1"/>
    <d v="2019-07-02T00:00:00"/>
    <d v="2019-11-30T00:00:00"/>
    <s v="NC-PRFN _x000a_Subdirección de Recursos Físicos - Coordinación de Infraestructura"/>
    <n v="0"/>
    <x v="1"/>
  </r>
  <r>
    <x v="1"/>
    <x v="0"/>
    <m/>
    <m/>
    <m/>
    <m/>
    <s v="2. Realización de los ajustes contables producto del avaluo"/>
    <s v="Realizar ajustes contables en los Estados Financieros, de acuerdo al resultado del Avaluo"/>
    <s v="Comprobantes contables"/>
    <n v="1"/>
    <d v="2019-12-01T00:00:00"/>
    <d v="2020-01-31T00:00:00"/>
    <s v="NC-PRFN _x000a_Sub. de Gestión de Rec. Financieros -Coord. De Contabilidad"/>
    <n v="0"/>
    <x v="1"/>
  </r>
  <r>
    <x v="1"/>
    <x v="0"/>
    <s v="2 Aud Financiera Independiente  (F Pagadora -Recaudadora)Vigencia 2018"/>
    <s v="17 01 100"/>
    <s v="Hallazgo No. 2:  Intangibles. _x000a__x000a_Verificada la subcuenta 197008-Software que a 31 de diciembre de 2018 registra un saldo por $73.260.534.185, y forma parte de la cuenta 1970-Activos Intangibles por $126.059.430.969, se determinó que existe una sobrestimación (…)"/>
    <s v="(…) falta de información oportuna y clara por parte de las áreas (…) situación que no permitió que, en el proceso de convergencia en la determinación de los saldos iniciales, fueran retirados de los estados financieros los ítems antes mencionados, toda vez que no cumplen con las características para ser reconocidos como un activo, (…)"/>
    <s v="1. Depuración del Inventario bienes intangibles  de la Entidad."/>
    <s v="Generar del sistema de Inventarios el listado de intangibles de la Entidad y remitir a la Subdirección de Tecnología"/>
    <s v="Listado de Bienes intangibles."/>
    <n v="1"/>
    <d v="2019-07-02T00:00:00"/>
    <d v="2019-07-08T00:00:00"/>
    <s v="NC-PRFN _x000a_Subdirección de Recursos Físicos -Coordinación de Inventarios"/>
    <n v="0"/>
    <x v="1"/>
  </r>
  <r>
    <x v="1"/>
    <x v="0"/>
    <m/>
    <m/>
    <m/>
    <m/>
    <m/>
    <s v="Con base en el listado de intangibles remitido por la Coord. de Inventarios se procede a efectuar el análisis de cada uno de los intagibles, determinando su estado actual, nueva vida útil y deterioro para la depuración"/>
    <s v="Listado de Bienes intangibles con información actualizada y depurada"/>
    <n v="1"/>
    <d v="2019-07-08T00:00:00"/>
    <d v="2019-09-30T00:00:00"/>
    <s v="NC-PRFN _x000a_Sub. De Gestión de Tecnología de la Información y Telecomunicaciones  - Coord. De Soporte Técnico al usuario-Coord. De Desarrollo de Sistemas de Información -Coord. De infraestructura Tecnológica."/>
    <n v="0"/>
    <x v="1"/>
  </r>
  <r>
    <x v="1"/>
    <x v="0"/>
    <m/>
    <m/>
    <m/>
    <m/>
    <s v="2, Realización de ajustes y actualización en los sistemas de Inventarios -SIE y del registro contable "/>
    <s v="Con base en la información del inventario del listado de intangibles remitido por la Coord. de Inventarios efectuar los movimientos, actualización en el SIE de Inventarios y ajustes contables en el SIIF"/>
    <s v="Ajustes en el Sistema de Inventarios de la Entidad"/>
    <n v="1"/>
    <d v="2019-07-08T00:00:00"/>
    <d v="2019-10-31T00:00:00"/>
    <s v="NC-PRFN _x000a_Sub. de Gestión de Rec. Financieros -Coord. De Contabilidad  _x000a_ Sub. De Gestión de Rec. Físicos -Coord. De Inventarios "/>
    <n v="0"/>
    <x v="1"/>
  </r>
  <r>
    <x v="1"/>
    <x v="0"/>
    <m/>
    <m/>
    <m/>
    <m/>
    <m/>
    <m/>
    <s v="Comprobantes contables"/>
    <n v="1"/>
    <d v="2019-07-08T00:00:00"/>
    <d v="2019-12-31T00:00:00"/>
    <s v="NC-PRFN _x000a_Sub. De Gestión de Rec. Financieros -Coord. De Contabilidad"/>
    <n v="0"/>
    <x v="1"/>
  </r>
  <r>
    <x v="1"/>
    <x v="0"/>
    <s v="3 Aud Financiera Independiente  (F Pagadora -Recaudadora)Vigencia 2018"/>
    <s v="17 02 009"/>
    <s v="Hallazgo No. 3: Cuentas por Pagar_x000a__x000a_Verificada la subcuenta 240102-Proyectos de Inversión que al 31 de diciembre de 2018 registra un saldo de $31.752.106.135 y que forma parte de la cuenta 2401-Cuentas por Pagar con un saldo al cierre de la vigencia de $59.478.112.902 se estableció que existe una sobrestimación _x000a__x000a_(…)  originada en el registro contable de una partida que no cumple con las características de una obligación real a registrar en la subcuenta mencionada. El valor se genera producto del contrato No.147-2018-Unión Temporal Comcol 2018._x000a__x000a_ (…) al cierre de la vigencia éste valor no constituía una obligación para la entidad. Presupuestalmente ésta partida quedó registrada como Reserva Presupuestal."/>
    <s v="(…) se origina por debilidades de control, seguimiento y conciliación de la información que es reportada a la Coordinación de Contabilidad para su registro, (…) "/>
    <s v="Revisar  el cumplimiento de la Política contable que establece la responsabilidad de quienes ejecutan procesos en diferentes áreas y que realizan hechos económicos que deben ser informados al subproceso de contabilidad."/>
    <s v="Identificar la necesidad y definir la información insumo que requiere el subproceso contable, en relación con los procesos contractuales que pueden generar hechos económicos que se deben informar al área de contabilidad."/>
    <s v="Informe "/>
    <n v="1"/>
    <d v="2019-07-02T00:00:00"/>
    <d v="2019-08-31T00:00:00"/>
    <s v="NC-PRFN _x000a_Sub. de Gestión de Rec. Financieros -Coord. de Contabilidad_x000a_Sub. de Gestión de Rec. Físicos -Coord. De Contratos"/>
    <n v="0"/>
    <x v="1"/>
  </r>
  <r>
    <x v="1"/>
    <x v="0"/>
    <s v="4 Aud Financiera Independiente  (F Pagadora -Recaudadora)Vigencia 2018"/>
    <s v="17 02 009"/>
    <s v="Hallazgo No. 4:  Pasivos Estimados - Cuentas por Pagar._x000a__x000a_ Efectuada revisión de la cuenta 2701-Litigios y Demandas cuyo saldo a 31 de diciembre de 2018 asciende a $1.184.697.348.101, se establece que existen registros de procesos que cuentan con sentencias ejecutoriadas en la vigencia 2018 y anteriores, que debían reclasificarse a la cuenta 2460- Créditos Judiciales con saldo al 31 de diciembre de 2018 de $2.370.339.599, por cuanto se tiene certeza de la ocurrencia del hecho que da lugar al nacimiento de la obligación.   _x000a__x000a_Teniendo en cuenta que se tiene conocimiento del estado procesal de dichos procesos, el valor provisionado no fue actualizado con los valores reportados por la Coordinación de Sentencias y Devoluciones (…)_x000a__x000a_(…) El total de las incorrecciones determinadas según las situaciones descritas en los literales antes mencionados ascienden a $60.919.395.360 (…)"/>
    <s v=" Se tiene conocimiento del estado procesal (...) el valor provisionado no fue actualizado con los valores reportados por la Coordinación de Sentencias y Devoluciones (...)"/>
    <s v="Verificar que se esté aplicando adecuadamente el marco normativo, en relación con el reconocimiento y medición de las Cuentas por Pagar - Créditos Judiciales."/>
    <s v="Aplicar los lineamientos que imparta la Contaduría General de la Nación, considerando el concepto que emita en respuesta a la consulta elevada mediante el  oficio 100216317-069 de mayo 27 de 2019. "/>
    <s v="Informe "/>
    <n v="1"/>
    <d v="2019-07-08T00:00:00"/>
    <d v="2019-10-31T00:00:00"/>
    <s v="NC-PRFN _x000a_Sub. de Gestión de Rec. Financieros -Coord. de Contabilidad  - Coord. de Sentencias y Devoluciones                   "/>
    <n v="0"/>
    <x v="1"/>
  </r>
  <r>
    <x v="1"/>
    <x v="0"/>
    <m/>
    <m/>
    <m/>
    <m/>
    <m/>
    <s v="Elaborar un informe de los procesos de sentencias que se encuentran en trámite al 31 de diciembre de cada vigencia, detallando el valor del capital, intereses y / o actualización de la condena, según sea el caso.  De igual forma, cuando la cuantía no pueda ser establecida, indicar el motivo por el cual no se ha podido cuantificar el valor de la condena, a fin de  verificar la causación oportuna y el correcto registro de las Cuentas por Pagar - Créditos Judiciales, de acuerdo con el Marco Normativo del Régimen de Contabilidad Pública."/>
    <s v="Informe "/>
    <n v="1"/>
    <d v="2019-12-01T00:00:00"/>
    <d v="2020-01-20T00:00:00"/>
    <s v="NC-PRFN _x000a_Sub. de Gestión de Rec. Financieros - Coord. de Sentencias y Devoluciones                   "/>
    <n v="0"/>
    <x v="1"/>
  </r>
  <r>
    <x v="1"/>
    <x v="1"/>
    <s v="AUDITORIA CONTROL INTERNO CONTABLE FUNCION PAGADORA- ACC - 2018001_x000a__x000a_Período_x000a_01/01/2017 a 31/12/2017_x000a__x000a_H1"/>
    <s v=" ACC-2018001"/>
    <s v="Incumplimiento parcial del principio de publicidad de la información financiera._x000a__x000a_La entidad no publica en forma mensual los Estados Financieros incumpliendo lo establecido en el numeral 36 del artículo 34 de la Ley 734 de 2002, relacionado con los deberes de los servidores públicos; artículos 3 y 7 de la Ley 1712 de 2014 relacionados con el principio de la divulgación proactiva de la información y la disponibilidad de la información respectivamente y el numeral 7 del capítulo II “Procedimiento para la estructuración y presentación de los estados contables básicos” incluido en el título III “Procedimientos relativos a los estados, informes y reportes contables” del Manual de Procedimientos de la CGN._x000a__x000a__x000a__x000a_"/>
    <s v="No se ejerce un adecuado control de la información que debe ser publicada mensualmente por la entidad,"/>
    <s v="1 - Elaborar un cronograma para la publicación de los informes financieros y contables mensuales de la vigencia 2018, de acuerdo con lo establecido en la Resolución 182 del 19 de mayo de 2017 de la Contaduría General de la Nación, numeral 3.3 Publicación."/>
    <m/>
    <s v="Cronograma"/>
    <n v="1"/>
    <d v="2018-06-01T00:00:00"/>
    <d v="2018-06-30T00:00:00"/>
    <s v="NC-PRFN _x000a_Jefe de la Coordinación de Contabilidad General"/>
    <n v="1"/>
    <x v="0"/>
  </r>
  <r>
    <x v="1"/>
    <x v="1"/>
    <m/>
    <m/>
    <m/>
    <m/>
    <s v="2 - Publicar los informes financieros y contables mensuales de que trata la Resolución 182 del 19 de marzo de 2017 de la contaduría General de la Nación numeral 1.&quot;Informes financieros y contables mensuales&quot; y 3.3 &quot;Publicación&quot;, dentro de los plazos definidos en el cronograma."/>
    <m/>
    <s v="Publicación en un lugar visible y público de las dependencias de la DIAN."/>
    <s v="12 Informes publicados"/>
    <d v="2018-07-01T00:00:00"/>
    <d v="2019-02-28T00:00:00"/>
    <s v="NC-PRFN _x000a_Jefe de la Coordinación de Contabilidad General"/>
    <n v="0"/>
    <x v="1"/>
  </r>
  <r>
    <x v="1"/>
    <x v="1"/>
    <s v="AUDITORIA CONTROL INTERNO CONTABLE FUNCION PAGADORA- ACC - 2018001_x000a__x000a_Período_x000a_01/01/2017 a 31/12/2017_x000a__x000a_H2"/>
    <s v=" ACC-2018001"/>
    <s v="Falta de efectividad de las acciones de mejora para mitigar los riesgos asociados a los hallazgos establecidos por la CGR, ITRC y OCI, del control interno contable de la Función Pagadora._x000a__x000a_Realizadas pruebas de auditoría frente a los 8 hallazgos revisados, se observó que las situaciones descritas no fueron subsanadas y que los controles implementados y su seguimiento no fueron efectivos para prevenir la ocurrencia de los mismos  lo que implica el establecimiento de nuevas acciones de mejora para mitigar la materialización del riesgo asociado. Con lo anterior se desatiende la implementación de los componentes del MECI: “Gestión de los Riesgos Institucionales” y “Monitoreo o Supervisión Continua”, en los siguientes casos:_x000a__x000a_&quot;Diferencias Propiedad Planta Equipo- Auditoría Regular  Vigencia 2010 CGR._x000a__x000a_El saldo de la cuenta Propiedad Planta y Equipo en el Nivel Central a 31 de diciembre de 2010, presenta incertidumbre en $868 millones, debido a que se determinaron diferencias no conciliadas entre el aplicativo ALINV10 (Auxiliar de Inventarios) y los registros contables de las subcuentas del grupo de Propiedad, planta y Equipo y de la subcuenta Intangibles del grupo Otros Activos; en el Nivel Seccional, existen diferencias por $267,0 millones al comparar  los registros contables frente aplicativo auxiliar de inventarios ALINV10, correspondiente a baja de inventarios e instalación de equipos de oficina no registrados en el auxiliar, con efecto en el Patrimonio  Institucional&quot;._x000a__x000a_&quot;A 31 de diciembre de 2009, se presenta diferencia consolidada por $274.8 millones, en las cuentas contables, identificadas con los códigos 1655 a 1680,  y $211.9 millones de la cuenta correspondiente al código contable 1970, hechos identificados y evidenciados en el cuadro comparativo de saldos  de inventarios y contabilidad a 31 de diciembre del 2009.&quot;_x000a__x000a_Hallazgo N° 17: Diferencias conciliadas propiedad planta y equipo-  Auditoría vigencia 2012 Función Pagadora y  Vigencia 2013 Contable CGR._x000a__x000a_Si bien se evidencia la realización de las conciliaciones entre el aplicativo contable SIIF y el ALINV, que maneja los bienes muebles de propiedad de la DIAN, los ajustes originados por ésta, no se realizan oportunamente; es así como, se evidencian partidas que datan de vigencias de 2009 y 2010. _x000a_Lo anterior evidencia falta de control y seguimiento a los bienes de propiedad de la DIAN, así como denota falta de gestión en la depuración oportuna de los saldos reflejados en los estados financieros y genera riesgo de pérdidas de los bienes y patrimonio de la Entidad._x000a__x000a_&quot;Hallazgo N° 18: Diferencias conciliadas Otros Activos - Intangibles- Auditoría Vigencia 2012 Función Pagadora y Vigencia 2013 Contable CGR._x000a__x000a_Si bien se evidencia la realización de las conciliaciones entre los aplicativos contable SIIF y el ALINV, que maneja los bienes muebles de propiedad de la DIAN, los ajustes originados por esta, no se realizan oportunamente. _x000a_Lo anterior evidencia falta de control y seguimiento a los bienes de propiedad de la DIAN, así como denota falta de gestión en la depuración oportuna de los saldos reflejados en los estados financieros y genera riesgo de pérdidas de los bienes y patrimonio de la Entidad.&quot;_x000a__x000a_Hallazgo No. 3 Incertidumbre de saldos contables en el Grupo Propiedad Planta y Equipo-  Auditoría Función Pagadora Vigencia 2014 CGR._x000a__x000a_Se observa que en el Grupo Propiedades Planta y Equipo, se presentan diferencias, entre los saldos reflejados en el sistema ALINV10 de inventarios, frente a los saldos registrados en las cuentas contables: 1645, 1655,1660, 1665, 1670, 1675 y 1680 denominadas plantas ductos y túneles, maquinaria y equipo, equipo médico y científico, muebles enseres y equipo de oficina, equipos de comunicación y computación, equipos de transporte, tracción y elevación y equipos de comedor, cocina, despensa y hotelería&quot;_x000a__x000a_PRUEBAS DE AUDITORÍA_x000a__x000a_Se solicitó la conciliación de los saldos de la Contabilidad con los saldos reflejados en el aplicativo ALINV10 a 31 de diciembre de 2017, observando que todas las diferencias presentadas entre el SIIF y el ALINV10, se encuentran conciliadas e  identificadas, sin embargo, las mismas persisten al cierre de la vigencia de 2017, en los siguientes grupos: 1660 Equipo Médico y Científico, 1670 Equipo de Comunicación y Computación, 1675 Equipo de Transporte, Tracción y Elevación, 1680 Equipo de Comedor, Cocina, Despensa y Hotelería y 1970 Intangibles._x000a__x000a_De acuerdo con lo anterior los hallazgos persisten."/>
    <s v="Inadecuada identificación de las causas que originaron los hallazgos descritos."/>
    <s v="1 - Realizar la conciliación entre los saldos iniciales determinados al 1 de enero de 2018 de acuerdo con el Nuevo Marco Normativo del Régimen de Contabilidad Pública  reflejados en el SIIF Nación y los valores cargados en el sistema de información  SICOB, que corresponde al inventario de todos los bienes de la Entidad._x000a__x000a_"/>
    <m/>
    <s v="Conciliación contable"/>
    <n v="1"/>
    <d v="2018-06-01T00:00:00"/>
    <d v="2018-07-31T00:00:00"/>
    <s v="NC-PRFN _x000a_Jefe de la Coordinación de Contabilidad General"/>
    <n v="0"/>
    <x v="1"/>
  </r>
  <r>
    <x v="1"/>
    <x v="1"/>
    <m/>
    <m/>
    <m/>
    <m/>
    <s v="2 - Realizar conciliaciones mensuales de los saldos contables reflejados en el SIIF Nación y los saldos del sistema de información SICOB."/>
    <m/>
    <s v="Conciliación contable"/>
    <n v="12"/>
    <d v="2018-06-01T00:00:00"/>
    <d v="2019-02-28T00:00:00"/>
    <s v="NC-PRFN _x000a_Jefe de la Coordinación de Contabilidad General"/>
    <n v="0"/>
    <x v="1"/>
  </r>
  <r>
    <x v="1"/>
    <x v="1"/>
    <m/>
    <m/>
    <s v="“Hallazgo 4 Inoportunidad del reporte para el registro de las incapacidades_x000a_En la cuenta 1470 Otros Deudores y analizada la subcuenta 147064 Pago Por cuenta de Terceros, por valor de $ 2.616 millones a 30 de Noviembre de 2015, por concepto de incapacidades laborales, se encontró que:_x000a_- Incapacidades de los años 2012, 2013 y 2014 reportadas en la vigencia 2015 por la Coordinación de Nómina de la Subdirección de Gestión Humana._x000a_- Incapacidades pagadas por las EPS y ARL que no fueron causadas oportunamente._x000a_- Dificultad para individualizar los pagos de incapacidades realizados por las EPS y ARL a la Entidad._x000a_- Inconsistencia en la información reportada a contabilidad por parte del Nivel Central y de las Direcciones Seccionales, al encontrarse incapacidades reportadas en cero que efectivamente fueron pagadas por la EPS y ARL”. (Auditoría Control Interno Contable Vigencia 2015 OCI)._x000a__x000a_PRUEBAS DE AUDITORÍA_x000a__x000a_Se verificó la base de datos suministrada por la Coordinación de Contabilidad, que contiene las incapacidades liquidadas y enviadas por la Coordinación de Nómina en la vigencia 2017, encontrando que se relacionan incapacidades correspondientes a las vigencias 2008, 2010 a 2015 y en el 2016 desde el mes de enero, lo que evidencia que no es oportuna su liquidación y reporte a Contabilidad._x000a__x000a_Igualmente, verificada la base de datos que se encuentra en el disco público en la ruta Y:\DG_Recursos_Economicos\SG_Recursos_Financieros\incapacidades\BASES DE INCAPACIDADES EPS Y ARL_ 2018-2017\2017 se observan valores consignados por las EPS y ARL que no han sido reportadas por la Coordinación de Nómina para su correspondiente causación, por un monto de $1.193.998.466, evidenciándose la misma situación presentada en el punto anterior._x000a__x000a_De acuerdo con lo expuesto el hallazgo persiste."/>
    <m/>
    <s v="1. Realizar control sobre la inclusión de las incapacidades identificadas  de vigencias anteriores pagadas por las EPS  y que no han sido liquidadas en el sistema Kactus_x000a__x000a_"/>
    <m/>
    <s v="Base de datos bimestral consolidada de las incapacidades pagadas por las EPS Y ARL VS las registradas en el  sistema Kactus "/>
    <n v="3"/>
    <d v="2018-07-01T00:00:00"/>
    <d v="2018-12-31T00:00:00"/>
    <s v="NC-PRFN _x000a_Coordinación de Seguridad social_x000a_"/>
    <n v="0"/>
    <x v="1"/>
  </r>
  <r>
    <x v="1"/>
    <x v="1"/>
    <m/>
    <m/>
    <m/>
    <m/>
    <s v="2. Actualizar  el Procedimiento de incapacidades en una Versión 2 de manera que la inclusión de la incapacidad al sistema se realice en el mismo mes en que fue expedida  y máximo al mes siguientes teniendo en cuenta el cronograma de nómina para inclusión de novedades."/>
    <m/>
    <s v="PROCEDIMIENTO PR-GH-0352 VERSION 2"/>
    <n v="1"/>
    <d v="2019-02-01T00:00:00"/>
    <d v="2019-06-30T00:00:00"/>
    <s v="NC-PRFN _x000a_Coordinación de Seguridad social_x000a__x000a_REFORMULADO_x000a_12/04/2019"/>
    <n v="0"/>
    <x v="1"/>
  </r>
  <r>
    <x v="1"/>
    <x v="1"/>
    <m/>
    <m/>
    <m/>
    <m/>
    <s v=" _x000a_3.Efectuar 3 pruebas piloto mensuales  con relación a los ajustes necesarios en el sistema Kactus de manera que se puedan incluir las incapacidades en cualquier momento sin sujeción al calendario de Nómina garantizando la conservación de su registro y realizar las pruebas de funcionamiento.  _x000a__x000a_"/>
    <m/>
    <s v="_x000a_1. Documento de prueba realizado por la Coordinación de Seguridad Social y el encargado del Sistema Kactus, que evidencie que las incapacidades incluidas despues del cierre de novedades son liquidadas en el mes siguiente."/>
    <n v="21"/>
    <d v="2018-06-01T00:00:00"/>
    <d v="2018-12-31T00:00:00"/>
    <s v="NC-PRFN _x000a_Subdirección de Gestión de Personal"/>
    <n v="0"/>
    <x v="1"/>
  </r>
  <r>
    <x v="1"/>
    <x v="1"/>
    <m/>
    <m/>
    <s v="“Hallazgo No. 2 Insuficiente depuración de los recaudos por clasificar:_x000a__x000a_Verificada la cuenta 290580 Recaudos por Clasificar, a diciembre 31 de 2016, se estableció que refleja un saldo de $103 millones, están pendientes de depurar las siguientes partidas: Gastos de personal vigencia 2015  por valor de $ 23 millones,  gastos de personal vigencia 2016  por valor de $ 44 millones, reintegros por salarios 2016 por valor de $184 mil pesos y recursos  propios por valor de $ 35 millones, los cuales están pendientes de reintegrar al Tesoro Nacional” (Auditoría Control Interno Contable Función Pagadora Vigencia 2016)._x000a__x000a__x000a_PRUEBA DE AUDITORÍA_x000a__x000a_Se verificó la conciliación suministrada por la Coordinación de Contabilidad correspondiente al cruce de información entre los saldos pendientes por aplicar de los documentos por clasificar generado en la Coordinación de Tesorería y los registros contables a 31 de diciembre de 2017, los cuales ascienden a $1.188.315.292, encontrando que a la fecha hay saldos pendientes de identificar de recursos propios desde enero de 2017 por valor de $763.190.373, de Gastos de Personal por $254.749.301 y del Banco de la República por $170,453,618, lo que permite concluir que las acciones adelantadas para la depuración de esta cuenta no han sido efectivas._x000a__x000a_De acuerdo con lo evidenciado el hallazgo persiste."/>
    <m/>
    <s v="1.Realizar el cargue diario de saldos de DRC del banco de la republica, publicando la informacion en la carpeta publica . Permitiendo la consulta diaria de las areas usuarias"/>
    <m/>
    <s v="Publicacion diaria de informacion en la carpeta publica"/>
    <n v="136"/>
    <d v="2018-06-05T00:00:00"/>
    <d v="2018-12-31T00:00:00"/>
    <s v="NC-PRFN _x000a_Jefe de la Coordinación de Tesorería"/>
    <n v="0"/>
    <x v="1"/>
  </r>
  <r>
    <x v="1"/>
    <x v="1"/>
    <m/>
    <m/>
    <m/>
    <m/>
    <s v="2. Reportar a la Subdirección de Gestión de Recursos Financieros la información desagregada por concepto de reconocimiento de prestaciones económicas derivadas de incapacidades suministradas por las Eps y/o ARL. "/>
    <m/>
    <s v="  1. Comunicaciones a la Subdirección de Gestión de Recursos Financieros reportando el detalle de los pagos efectuados por las EPS y/o ARL."/>
    <s v="100% de los pagos informados por la Coordinación de TesorerÍa debidamente identificados."/>
    <d v="2018-06-05T00:00:00"/>
    <d v="2018-12-31T00:00:00"/>
    <s v="NC-PRFN _x000a_Jefe de la Coordinación de Seguridad Social"/>
    <n v="0"/>
    <x v="1"/>
  </r>
  <r>
    <x v="1"/>
    <x v="1"/>
    <m/>
    <m/>
    <m/>
    <m/>
    <s v="3. Elevar consulta al Banco de Bogotá, sobre la modificación del formato Recaudo Empresarial, que permita la plena identificación del tercero que está solicitando el servicio."/>
    <m/>
    <s v="Control Registro de Asistencia Reuniones"/>
    <n v="1"/>
    <d v="2018-06-07T00:00:00"/>
    <d v="2018-06-30T00:00:00"/>
    <s v="NC-PRFN _x000a_Jefe de la Coordinación de Tesorería"/>
    <n v="1"/>
    <x v="0"/>
  </r>
  <r>
    <x v="1"/>
    <x v="1"/>
    <m/>
    <m/>
    <m/>
    <m/>
    <s v="4. Enviar comunicacion mensual a la Subdireccion de Gestion Comercial sobre el valor de saldos pendientes por imputar del banco de bogota"/>
    <m/>
    <s v="Comunicación oficial"/>
    <n v="7"/>
    <d v="2018-06-05T00:00:00"/>
    <d v="2018-12-31T00:00:00"/>
    <s v="NC-PRFN _x000a_Jefe de la Coordinación de Tesorería"/>
    <n v="0"/>
    <x v="1"/>
  </r>
  <r>
    <x v="1"/>
    <x v="1"/>
    <m/>
    <m/>
    <m/>
    <m/>
    <s v="5. Revisar el procedimiento en el SIIF Nación, para la contabilización del IVA, por ingresos y disminución del documento."/>
    <m/>
    <s v="Mesa de trabajo "/>
    <n v="1"/>
    <d v="2018-08-01T00:00:00"/>
    <d v="2018-10-31T00:00:00"/>
    <s v="NC-PRFN _x000a_Jefe de la Coordinación de Contabilidad General, Jefe de la Coordinación de Tesorería, Subdirección de Gestión Comercial."/>
    <n v="0"/>
    <x v="1"/>
  </r>
  <r>
    <x v="2"/>
    <x v="0"/>
    <s v="1 Aud vig 2012 Función pagadora y vig 2013 contable"/>
    <s v="15 02 001"/>
    <s v="Hallazgo No. 1 Pago nomina personal_x000a_Ausencia de controles efectivos, toda vez que una funcionaria identificada con cédula de ciudadanía 1.075.235.145 presentó carta de renuncia al cargo que desempeñaba, el día 27 de diciembre de 2012, sin que la misma fuera aceptada por parte de la Entidad y se efectuarán las novedades respectivas internamente, por lo cual la DIAN continuó cancelando los salarios y prestaciones de Ley. _x000a__x000a_Posteriormente, con la Resolución 009287 del 29 de octubre de 2013 del Director General de la Unidad Administrativa Especial Dirección de Impuestos y Aduanas Nacionales DIAN, se declara la vacancia de un cargo por abandono y hace referencia a la funcionaria identificada con cédula de ciudadanía 1.075.235.145, la cual, conforme a la resolución, se indica que incurre en abandono del cargo sin justa causa a partir del 28 de diciembre de 2012 y siguientes_x000a_"/>
    <s v="Ausencia de controles efectivos e incumplimiento de lo planteado en el literal 6 del artículo 18 de la ley 909 de 2004"/>
    <s v="Adelantar las acciones jurídicas tendientes a la constitución del título ejectivo necesario para adelantar el cobro de los dineros de que trata el hallazgo. "/>
    <s v="Constituir titulo Ejecutivo "/>
    <s v="Titulo Ejecutivo"/>
    <n v="1"/>
    <d v="2014-06-10T00:00:00"/>
    <d v="2014-07-31T00:00:00"/>
    <s v="NC-PGH _x000a_Dirección de Gestión Jurídica - Subdirección de Gestión de Representación Externa"/>
    <n v="1"/>
    <x v="0"/>
  </r>
  <r>
    <x v="2"/>
    <x v="0"/>
    <m/>
    <m/>
    <m/>
    <m/>
    <s v="Levantar e Implementar  el procedimiento de abandono del cargo."/>
    <s v="Levantar e Implementar procedimiento."/>
    <s v="Procedimiento "/>
    <n v="1"/>
    <d v="2014-07-07T00:00:00"/>
    <d v="2014-08-31T00:00:00"/>
    <s v="NC-PGH _x000a_Subdirección de Gestión de Personal"/>
    <n v="1"/>
    <x v="0"/>
  </r>
  <r>
    <x v="2"/>
    <x v="0"/>
    <m/>
    <m/>
    <m/>
    <m/>
    <s v="Levantar e implementar  el (los)  procedimiento (s) necesarios para la recuperación de dineros adeudados a la Entidad, de situciones que surjan en el marco de la relación laboral. "/>
    <s v="Solicitar concepto a la Dirección de Gestión Jurídica en el sentido de precisar las acciones jurídicas necesarias para la recuperación de estos dineros, definiendo entre otros aspectos: pasos necesarios, dependencias que por su competencia al interior de la Entidad deben intervenir, términos. documentación requerida. "/>
    <s v="Oficio de Solicitud"/>
    <n v="1"/>
    <d v="2014-07-07T00:00:00"/>
    <d v="2014-08-31T00:00:00"/>
    <s v="NC-PGH _x000a_Dirección de Gestión de Recursos y Administración Económica / Subdirección de Gestión de Personal"/>
    <n v="1"/>
    <x v="0"/>
  </r>
  <r>
    <x v="2"/>
    <x v="0"/>
    <m/>
    <m/>
    <m/>
    <m/>
    <m/>
    <s v="Emitir concepto de acuerdo a lo solicitado y asesorando juridicamente el cobro de estos dineros"/>
    <s v="Concepto"/>
    <n v="1"/>
    <d v="2014-07-14T00:00:00"/>
    <d v="2014-07-31T00:00:00"/>
    <s v="NC-PGH_x000a_ Dirección de Gestión Jurícia"/>
    <n v="1"/>
    <x v="0"/>
  </r>
  <r>
    <x v="2"/>
    <x v="0"/>
    <m/>
    <m/>
    <m/>
    <m/>
    <m/>
    <s v="Levantar y/o actualizar  el (los) procedimientos, en los procesos que sean  necesarios, para la recuperación de dineros adeudados a la Entidad, con base en el concepto emitido por la Dirección de Gestión Jurídica"/>
    <s v="Procedimiento (s) Levantado y/o actualizado "/>
    <n v="1"/>
    <d v="2015-07-01T00:00:00"/>
    <d v="2016-06-30T00:00:00"/>
    <s v="NC-PGH _x000a_Subdirección de Gestión de Procesos y Competencias -Dirección de Gestión Jurídica - Dirección de Gestión de Ingresos - Subdirección de Gestión de Personal - _x000a_REFORMULADO_x000a_30/04/2016"/>
    <n v="1"/>
    <x v="0"/>
  </r>
  <r>
    <x v="2"/>
    <x v="0"/>
    <m/>
    <m/>
    <m/>
    <m/>
    <m/>
    <s v="Adoptar el  (los) procedimiento (s) en los procesos que sean necesarios para la recuperación de dineros adeudados a la Entidad, con base en el concepto emitido por la Dirección de Gestión Jurídica"/>
    <s v="Procedimientos Adoptados "/>
    <n v="1"/>
    <d v="2015-07-01T00:00:00"/>
    <d v="2016-06-30T00:00:00"/>
    <s v="NC-PGH _x000a_Subdirección de Gestión Financiera -Dirección de Gestión Jurídica - Dirección de Gestión de Ingresos - Subdirección de Gestión de Personal - _x000a__x000a_REFORMULADO_x000a_30/04/2016"/>
    <n v="1"/>
    <x v="0"/>
  </r>
  <r>
    <x v="2"/>
    <x v="0"/>
    <m/>
    <m/>
    <m/>
    <m/>
    <s v="Adelantar las acciones, de conformidad con los procedimiento levantados y/o actualizados para adelantar el cobro de los dineros de que trata el hallazgo. "/>
    <s v="Aplicar las acciones oportunas  para la recuperación de los dineros adeudados a la Entidad de que trata el hallazgo, de conformidad con los procedimientos adoptados."/>
    <s v="Seguimiento  a las acciones realizadas  oportunamente, de acuerdo a lo establecido. "/>
    <n v="7"/>
    <d v="2015-07-01T00:00:00"/>
    <d v="2016-06-30T00:00:00"/>
    <s v="NC-PGH _x000a_Subdirección de Gestión de Personal - Dirección de Gestión Jurídica - Dirección de Gestión de Ingresos_x000a__x000a_REFORMULADO_x000a_30/04/2016"/>
    <n v="1"/>
    <x v="0"/>
  </r>
  <r>
    <x v="2"/>
    <x v="0"/>
    <s v="16 Aud vig 2012 Función pagadora y vig 2013 contable"/>
    <s v="17 01 009  "/>
    <s v="Hallazgo No. 16: Deudores por indemnizaciones_x000a__x000a_La subcuenta de Otros Deudores – Indemnizaciones (Código 147079), a 31 de diciembre de 2012, refleja saldos por cobrar en cuantía de $2.380.5 millones, con un incremento de $1.127.6 millones (equivalente al 90%), con respecto al saldo de la vigencia anterior ($1.252.8 millones)…. Situación que denota falta de gestión para la recuperación de las sumas adeudadas por las Empresas Promotoras de Salud - EPS y/o las Administradoras de Riesgos Laborales - ARLs por concepto de incapacidades y licencias otorgadas a los funcionarios, y evidencia falta de control y seguimiento a los saldos adeudados por dichas entidades para obtener su recuperación y genera incertidumbre sobre su cobrabilidad, por cuanto existen saldos que vienen de vigencias anteriores. _x000a_"/>
    <s v="Falta de gestión para la recuperación de las sumas adeudadas"/>
    <s v="Levantar e implementar  el (los)  procedimiento (s) necesarios para la recuperación de dineros adeudados a la Entidad, de situciones que surjan en el marco de la relación laboral. "/>
    <s v="Solicitar concepto a la Dirección de Gestión Jurídica en el sentido de precisar las acciones jurídicas necesarias para la recuperación de estos dineros, definiendo entre otros aspectos: pasos necesarios, dependencias que por su competencia al interior de la Entidad deben intervenir, términos. documentación requerida. "/>
    <s v="Oficio de Solicitud"/>
    <n v="1"/>
    <d v="2014-07-14T00:00:00"/>
    <d v="2014-07-31T00:00:00"/>
    <s v="NC-PGH _x000a_Dirección de Gestión de Recursos y Administración Económica / Subdirección de Gestión de Personal"/>
    <n v="1"/>
    <x v="0"/>
  </r>
  <r>
    <x v="2"/>
    <x v="0"/>
    <m/>
    <m/>
    <m/>
    <m/>
    <m/>
    <s v="Emitir concepto de acuerdo a lo solicitado y asesorando juridicamente el cobro de estos dineros"/>
    <s v="Concepto"/>
    <n v="1"/>
    <d v="2014-08-01T00:00:00"/>
    <d v="2014-08-29T00:00:00"/>
    <s v="NC-PGH _x000a_Dirección de Gestión Jurícia"/>
    <n v="1"/>
    <x v="0"/>
  </r>
  <r>
    <x v="2"/>
    <x v="0"/>
    <m/>
    <m/>
    <m/>
    <m/>
    <m/>
    <s v="Levantar y/o actualizar  el (los) procedimientos necesarios para la recuperación de dineros adeudados a la Entidad, con base en el concepto emitido por la Dirección de Gestión Jurídica"/>
    <s v="Procedimientos Levantados y/o actualizados (s)"/>
    <n v="1"/>
    <d v="2015-07-01T00:00:00"/>
    <d v="2016-06-30T00:00:00"/>
    <s v="NC-PGH _x000a_Subdirección de Gestión de Procesos y Competencias -Dirección de Gestión Jurídica - Dirección de Gestión de Ingresos - Subdirección de Gestión de Personal - "/>
    <n v="1"/>
    <x v="0"/>
  </r>
  <r>
    <x v="2"/>
    <x v="0"/>
    <m/>
    <m/>
    <m/>
    <m/>
    <m/>
    <s v="Adoptar el (los) procedimiento (s) necesarios para la recuperación de dineros adeudados a la Entidad, con base en el concepto emitido por la Dirección de Gestión Jurídica"/>
    <s v="Procedimientos adoptados (s)"/>
    <n v="1"/>
    <d v="2015-07-01T00:00:00"/>
    <d v="2016-06-30T00:00:00"/>
    <s v="NC-PGH _x000a_Subdirección de Gestión Financiera. -Dirección de Gestión Jurídica - Dirección de Gestión de Ingresos - Subdirección de Gestión de Personal - "/>
    <n v="1"/>
    <x v="0"/>
  </r>
  <r>
    <x v="2"/>
    <x v="0"/>
    <m/>
    <m/>
    <m/>
    <m/>
    <s v="Adelantar las acciones, de conformidad con el  (los) procedimiento (s) establecido para adelantar el cobro de los dineros de que trata el hallazgo. "/>
    <s v="Aplicar las acciones oportunas  para la recuperación de los dineros adeudados a la Entidad de que trata el hallazgo, de conformidad con los procedimientos adoptados."/>
    <s v="Seguimiento  a las acciones realizadas  oportunamente, de acuerdo a lo establecido. "/>
    <n v="7"/>
    <d v="2015-07-01T00:00:00"/>
    <d v="2016-06-30T00:00:00"/>
    <s v="NC-PGH _x000a_Subdirección de Gestión de Personal - Dirección de Gestión Jurídica - Dirección de Gestión de Ingresos-Subdirección de Gestión Financiera."/>
    <n v="1"/>
    <x v="0"/>
  </r>
  <r>
    <x v="2"/>
    <x v="0"/>
    <m/>
    <m/>
    <m/>
    <m/>
    <s v="Registrar permanentemente en el sistema SIIF los ingresos por concepto de indeminizaciones reportados por la Subdirección de Gestión de Personal."/>
    <s v="Realizar la causación y el recaudo en el SIIF, de los pagos que reporte la Subdirección de Gestión de Personal hasta el 30 de junio de 2014 y que hayan sido consignados en la DTN y/o en las cuentas de la DIAN."/>
    <s v="Pagos de las EPS reportados por la SG de Personal y registrados en SIIF"/>
    <n v="1"/>
    <d v="2014-08-01T00:00:00"/>
    <d v="2014-09-30T00:00:00"/>
    <s v="NC-PGH _x000a_Subdirección de Gestión de Recursos Financieros-Coordinaciones de Tesorería y Contabilidad"/>
    <n v="1"/>
    <x v="0"/>
  </r>
  <r>
    <x v="2"/>
    <x v="0"/>
    <s v="29 Aud vig 2012 Función pagadora y vig 2013 contable"/>
    <s v="17 01 009"/>
    <s v="Hallazgo No. 29: Deudores por Indemnizaciones _x000a__x000a_La subcuenta de Otros Deudores – Indemnizaciones (Código 147079), a 31 de diciembre de 2013, refleja saldos por cobrar en cuantía de $4.312 millones, con un incremento de $1.931.6 millones (equivalente al 81.2%), con respecto al saldo de la vigencia anterior ($2.380.5 millones) y, según la Nota No.6 a los Estados Financieros…… Situación que evidencia debilidades en la recuperación de las sumas adeudadas por las Empresas Promotoras de Salud - EPS y/o las Administradoras de Riesgos Laborales - ARLs por concepto de incapacidades y licencias otorgadas a los funcionarios, y evidencia falta de control y seguimiento a los saldos adeudados por dichas entidades para obtener su recuperación y genera incertidumbre sobre su cobrabilidad, por cuanto existen saldos que vienen de vigencias anteriores._x000a_"/>
    <s v="Falta de gestión para la recuperación de las sumas adeudadas"/>
    <s v="Levantar e implementar  el (los)  procedimiento (s) necesarios para la recuperación de dineros adeudados a la Entidad, de situciones que surjan en el marco de la relación laboral. "/>
    <s v="Solicitar concepto a la Dirección de Gestión Jurídica en el sentido de precisar las acciones jurídicas necesarias para la recuperación de estos dineros, definiendo entre otros aspectos: pasos necesarios, dependencias que por su competencia al interior de la Entidad deben intervenir, términos. documentación requerida. "/>
    <s v="Oficio de Solicitud"/>
    <n v="1"/>
    <d v="2014-07-14T00:00:00"/>
    <d v="2014-07-31T00:00:00"/>
    <s v="NC-PGH _x000a_Dirección de Gestión de Recursos y Administración Económica / Subdirección de Gestión de Personal"/>
    <n v="1"/>
    <x v="0"/>
  </r>
  <r>
    <x v="2"/>
    <x v="0"/>
    <m/>
    <m/>
    <m/>
    <m/>
    <m/>
    <s v="Emitir concepto de acuerdo a lo solicitado y asesorando juridicamente el cobro de estos dineros"/>
    <s v="Concepto"/>
    <n v="1"/>
    <d v="2014-08-01T00:00:00"/>
    <d v="2014-08-29T00:00:00"/>
    <s v="NC-PGH _x000a_Dirección de Gestión Jurícia"/>
    <n v="1"/>
    <x v="0"/>
  </r>
  <r>
    <x v="2"/>
    <x v="0"/>
    <m/>
    <m/>
    <m/>
    <m/>
    <m/>
    <s v="Levantar y/o actualizar  el (los) procedimientos necesarios para la recuperación de dineros adeudados a la Entidad, con base en el concepto emitido por la Dirección de Gestión Jurídica"/>
    <s v="Procedimientos Levantados y/o actualizados (s)"/>
    <n v="1"/>
    <d v="2014-09-01T00:00:00"/>
    <d v="2015-07-31T00:00:00"/>
    <s v="NC-PGH _x000a_Subdirección de Gestión de Procesos y Competencias -Dirección de Gestión Jurídica - Dirección de Gestión de Ingresos - Subdirección de Gestión de Personal - "/>
    <n v="1"/>
    <x v="0"/>
  </r>
  <r>
    <x v="2"/>
    <x v="0"/>
    <m/>
    <m/>
    <m/>
    <m/>
    <m/>
    <s v="Adoptar el (los) procedimiento (s) necesarios para la recuperación de dineros adeudados a la Entidad, con base en el concepto emitido por la Dirección de Gestión Jurídica"/>
    <s v="Procedimientos adoptados (s)"/>
    <n v="1"/>
    <d v="2015-01-01T00:00:00"/>
    <d v="2015-08-10T00:00:00"/>
    <s v="NC-PGH _x000a_Subdirección de Gestión Fianciera -Dirección de Gestión Jurídica - Dirección de Gestión de Ingresos - Subdirección de Gestión de Personal - "/>
    <n v="1"/>
    <x v="0"/>
  </r>
  <r>
    <x v="2"/>
    <x v="0"/>
    <m/>
    <m/>
    <m/>
    <m/>
    <s v="Adelantar las acciones, de conformidad con el  (los) procedimiento (s) establecido para adelantar el cobro de los dineros de que trata el hallazgo. "/>
    <s v="Aplicar las acciones oportunas  para la recuperación de los dineros adeudados a la Entidad de que trata el hallazgo, de conformidad con los procedimientos adoptados."/>
    <s v="Seguimiento  a las acciones realizadas  oportunamente, de acuerdo a lo establecido. "/>
    <n v="7"/>
    <d v="2015-05-31T00:00:00"/>
    <d v="2015-12-30T00:00:00"/>
    <s v="NC-PGH _x000a_Subdirección de Gestión de Personal - Dirección de Gestión Jurídica - Dirección de Gestión de Ingresos"/>
    <n v="1"/>
    <x v="0"/>
  </r>
  <r>
    <x v="2"/>
    <x v="0"/>
    <m/>
    <m/>
    <m/>
    <m/>
    <s v="Registrar permanentemente en el sistema SIIF los ingresos por concepto de indeminizaciones reportados por la Subdirección de Gestión de Personal."/>
    <s v="Realizar la causación y el recaudo en el SIIF, de los pagos que reporte la Subdirección de Gestión de Personal hasta el 30 de junio de 2014 y que hayan sido consignados en la DTN y/o en las cuentas de la DIAN."/>
    <s v="Pagos de las EPS reportados por la SG de Personal y registrados en SIIF"/>
    <n v="1"/>
    <d v="2014-08-01T00:00:00"/>
    <d v="2014-09-30T00:00:00"/>
    <s v="NC-PGH _x000a_Subdirección de Gestión de Recursos Financieros-Coordinaciones de Tesorería y Contabilidad"/>
    <n v="1"/>
    <x v="0"/>
  </r>
  <r>
    <x v="2"/>
    <x v="0"/>
    <s v="27 Aud DS ADUANAS, Ipiales, Cartagena, Cucuta, Bogotá, B/ventura, Cali, Urabá Vig P.Semestre 2015"/>
    <s v="19 02 100"/>
    <s v="Hallazgo No.27: Riesgos laborales_x000a_En acompañamiento realizado a los funcionarios de la DIAN encargados de la verificación y levante o nacionalización de la mercancía realizado en la Zona Franca Palmaseca y el Depósito Snider, se observó que los funcionarios no utilizaron los elementos de seguridad industrial (Gafas, guantes, botas casco entre otros). Lo anterior debido a que la Seccional de Aduanas no ha dotado a los funcionarios de los elementos de protección, lo cual impide que los mismos se protejan adecuadamente de los riesgos que puedan amenazar su salud._x000a_"/>
    <s v="La Seccional de Aduanas de Cali no ha dotado a los funcionarios de los elementos de protección"/>
    <s v="Garantizar la entrega oportuna de Elementos de Protección Personal -EPP a las Direcciones Seccionales, llevando su control a través del Módulo del Sistema de Información de Talento Humano."/>
    <s v="Entregar a los funcionarios de las Direcciones Seccionales los EPP dentro del primer cuatrimestre"/>
    <s v="Listados de entrega de elementos"/>
    <n v="1"/>
    <d v="2016-09-01T00:00:00"/>
    <d v="2016-09-30T00:00:00"/>
    <s v="ACAL-PGH _x000a_Coordinación de Seguridad Social y Bienestar Laboral_x000a_REFORMULADO_x000a_30/09/2016"/>
    <n v="1"/>
    <x v="0"/>
  </r>
  <r>
    <x v="2"/>
    <x v="0"/>
    <m/>
    <m/>
    <m/>
    <m/>
    <s v="Monitorear  por parte de la Dirección Seccional  que los funcionarios responsables de la verificación y levante de mercancías utilicen los EPP"/>
    <s v="Adelantar semestralmente jornadas de sensibilización a los funcionarios respecto de la necesidad y obligación de usar los elementos de protección personal"/>
    <s v="listas de asistencia"/>
    <n v="2"/>
    <d v="2016-04-01T00:00:00"/>
    <d v="2016-09-30T00:00:00"/>
    <s v="ACAL-PGH _x000a_Grupo Interno de Trabajo de Personal de la Dirección Seccional"/>
    <n v="1"/>
    <x v="0"/>
  </r>
  <r>
    <x v="2"/>
    <x v="0"/>
    <m/>
    <m/>
    <m/>
    <m/>
    <s v="Monitorear  por parte de la Dirección Seccional  que los funcionarios responsables de la verificación y levante de mercancías utilicen los EPP"/>
    <s v="Adelantar supervisiones trimestrales, de forma aleatoria, a los lugares de trabajo en los que los funcionarios deben usar elementos de protección personal con el fin de asegurar que se estén usando como es debido"/>
    <s v="Informes de supervisión"/>
    <n v="2"/>
    <d v="2016-12-01T00:00:00"/>
    <d v="2017-06-30T00:00:00"/>
    <s v="ACAL-PGH _x000a_Grupo Interno de Trabajo de Personal de la Dirección Seccional_x000a_REFORMULADO_x000a_30/09/2016"/>
    <n v="1"/>
    <x v="0"/>
  </r>
  <r>
    <x v="2"/>
    <x v="1"/>
    <s v="AUDITORIA A LA GESTIÓN DE NOMINA_x000a_AGN-2016009_x000a__x000a_H 7_x000a__x000a_Periodo_x000a_0101/2015 al 31/08/2016_x000a_"/>
    <s v="AGN 2016009"/>
    <s v="Hallazgo 7_x000a__x000a_Falta de control de ausentismo por permisos sindicales_x000a_Analizada la información suministrada por la Subdirección de Gestión de Personal sobre permisos sindicales del período auditado, se evidenciaron las siguientes situaciones:_x000a_- Se han concedido permisos sindicales que superan el 75% de los días hábiles del período, así:_x000a_o De los 242 días hábiles de la vigencia 2015 para 19 funcionarios se registran más de 187 días de permiso sindical, resaltándose 3 casos en los cuales sumando los días de permisos sindical con los de vacaciones se ausentaron durante todo el año._x000a_o De los 163 días hábiles de la vigencia 2016 (enero a agosto), 29 funcionarios registran más de 121 días de permiso y 2 de ellos informan 163, lo que se traduce en una ausencia permanente._x000a_Lo anterior es contrario a lo expuesto por el Ministerio de Trabajo en respuesta a consulta emitida en oficio 1200000-222218 del 23 de diciembre de 2014, que cita entre sus argumentos lo planteado por el Consejo de Estado, Sala de lo Contencioso Administrativo. Sección 2ª. Sentencia 3840 de febrero 17 de 1994. Consejero Ponente: Dr. Carlos Arturo Orjuela Góngora, que señaló “No proceden los permisos sindicales permanentes, sino por el contrario, aquellos pueden otorgarse de manera transitoria o temporal en la medida en que el directivo sindical tiene que cumplir, normal y habitualmente las funciones propias del empleo oficial que desempeña”._x000a_Cabe señalar que la Corte Constitucional en Sentencia T-063 de 2014, en la que reitera que los permisos sindicales constituyen un mecanismo esencial para el desarrollo del derecho de asociación sindical, al considerar la posibilidad de designar un remplazo de los funcionarios cuando cumplen con labores propias de su elección como dirigentes sindicales, establece que ello solamente procedería &quot;cuando el trabajador deba ausentarse un tiempo prudencial; es decir, cuando dadas las circunstancias de modo, tiempo y lugar, se justifique la designación y posterior nombramiento de un servidor ante la ausencia de quien se encuentra en permiso. Ello sin desatender lo reglamentado en el Decreto 2813 de 2000 cuando se refiere a que el beneficio debe concederse por una “duración periódica”, norma que no tiene finalidad diferente a la de evitar el abuso en el ejercicio de las facilidades que deben ser otorgadas a los representantes sindicales como componente para el goce efectivo del derecho de asociación sindical.” (Lo subrayado es nuestro)"/>
    <s v="Desbordamiento del uso del permiso sindical y ausencia de control frente al mismo."/>
    <s v="Realizar mesas de trabajo con los sindicatos en las cuales se trabajara el impacto en el clima laboral y la carga prestacional de los permisos sindicales._x000a__x000a_Sensibilizar a los directivos de los sindicatos acerca de la autorregulación en la planeación de sus actividades sindicales._x000a_"/>
    <m/>
    <s v="Registros de  Reuniones de asistencia  con las Directivas y delegados de los Sindicatos"/>
    <n v="2"/>
    <d v="2017-03-01T00:00:00"/>
    <d v="2017-12-29T00:00:00"/>
    <s v="NC-PGH SUBDIRECTORA DE GESTIÓN DE PERSONAL"/>
    <n v="1"/>
    <x v="0"/>
  </r>
  <r>
    <x v="2"/>
    <x v="1"/>
    <m/>
    <m/>
    <m/>
    <m/>
    <s v="Revisar y ajustar  las regulacióones internas sobre los permisos sindicales,  especialmente en sus  límites y soportes  de tal forma que se garantice  el derecho a la asociación  y  el cumplimiento de los compromisiones de la Entidad."/>
    <m/>
    <s v="Acto administrativo publicado"/>
    <n v="1"/>
    <d v="2017-04-03T00:00:00"/>
    <d v="2017-12-29T00:00:00"/>
    <s v="NC-PGH SUBDIRECTORA DE GESTIÓN DE PERSONAL"/>
    <n v="1"/>
    <x v="0"/>
  </r>
  <r>
    <x v="2"/>
    <x v="1"/>
    <m/>
    <m/>
    <m/>
    <m/>
    <s v="Implementar el módulo de permisos sindicales a traves del  aplicativo de Gestión Humana KACTUS - MI PORTAL"/>
    <m/>
    <s v="Registro de permisos sindicales en el aplicativo Kactus"/>
    <n v="1"/>
    <d v="2017-02-17T00:00:00"/>
    <d v="2018-12-31T00:00:00"/>
    <s v="NC-PGH SUBDIRECTORA DE GESTIÓN DE PERSONAL REFORMULADO 12/10/2018 SIN NUMERO CORREO "/>
    <n v="0"/>
    <x v="1"/>
  </r>
  <r>
    <x v="2"/>
    <x v="1"/>
    <m/>
    <m/>
    <m/>
    <m/>
    <s v="Efectuar seguimiento aleatorio a la asistencia a las capacitaciones de los funcionarios sindicalizados a quienes se les otorgo el permiso."/>
    <m/>
    <s v="Informe trimestral de seguimiento aleatorio"/>
    <n v="2"/>
    <d v="2017-08-01T00:00:00"/>
    <d v="2017-12-29T00:00:00"/>
    <s v="NC-PGH SUBDIRECTORA DE GESTIÓN DE PERSONAL"/>
    <n v="1"/>
    <x v="0"/>
  </r>
  <r>
    <x v="2"/>
    <x v="1"/>
    <s v="AUDITORIA A LA GESTIÓN DE NOMINA _x000a_AGN 2016009_x000a__x000a_H 18_x000a__x000a_Periodo_x000a_0101/2015 al 31/08/2016_x000a_"/>
    <s v="AGN 2016009"/>
    <s v="Hallazgo 18_x000a__x000a_Desactualización de documentos y procedimientos de Gestión Humana_x000a_En el desarrollo de la auditoría se evidenció que documentos que deben ser adoptados y actualizados periódicamente dentro del Sistema de Gestión de Calidad, Control Interno y Gestión Ambiental (SGCCIGA) no han sido publicados o se encuentran desactualizados así:_x000a_• El catálogo normativo del proceso Gestión Humana contenido en el archivo identificado como CATÁLOGO NORMATIVO GESTION HUMANA.xls socializado en carpeta ftp: //publico/DG_Recursos_Economicos/SG_Personal/Despacho/00099_SGCCI/1. Catalogo normativo/ registra fecha de publicación del 09/24/2007, siendo evidente su desactualización._x000a_Lo anterior contraviene lo dispuesto en el Memorando 476 del 3 de diciembre de 2012 y en el Manual de Calidad de la Entidad, en cuanto a marco regulatorio._x000a_• Se registran como activos en el Listado Maestro de Documentos los Formatos 1146-62 Gestión de nómina y 1146-487 Gestión de Situaciones Administrativas, publicados en 2012 y que ya fueron regulados en procedimientos posteriores.    • El procedimiento de Gestión de Incapacidades, contemplado dentro de la caracterización del proceso de Gestión Humana, que se constituye en proveedor de insumos de los procedimientos Gestión persuasiva para el cobro de incapacidades ante la administradora de riesgos laborales – ARL y Gestión persuasiva para el cobro de prestaciones económicas ante las entidades promotoras de salud – EPS aún no ha sido adoptado y publicado dentro del Listado maestro de documentos del SGCCIGA.     • Los términos establecidos en cuanto a oportunidad para la radicación de la solicitud de comisiones en las condiciones generales del procedimiento PR-GH-0076: Gestión de Comisiones al interior del país, versión 1 del 9 de junio de 2014, publicado dentro del listado maestro de documentos y vigente de acuerdo con ello, difieren de los establecidos en el Memorando 00219 también vigente desde el 28 de julio de 2016._x000a_• La actividad 32 del procedimiento PR-GH-0076- Gestión de Comisiones al Interior del País, señala que el competente para autorizar y ordenar el gasto de comisiones de servicio a los empleados públicos de las Direcciones Seccionales fuera de su jurisdicción es la Dirección de Gestión de Recursos y Administración Económica en contravía con lo establecido en la Resolución 00053 del 11 de julio de 2016 que dispone que tal autorización corresponde a la Subdirección de Gestión de Personal.     • El procedimiento PR-GH-0073, Gestión de licencias no remuneradas, cita dentro de sus documentos asociados el procedimiento PR-FN-XXX Reintegros a Tesorería, el cual a 30 de agosto de 2016 no se registraba en el Listado Maestro de Documentos. Los procedimientos Gestión persuasiva para el cobro de incapacidades ante la administradora de riesgos laborales – ARL y Gestión persuasiva para el cobro de prestaciones económicas ante las entidades promotoras de salud – EPS también citan Reintegros dentro de los documentos asociados identificándolo como PR-FN-0322, pero éste tampoco ha sido publicado._x000a_• Los formatos FT-GH-1905 de Solicitud de licencia ordinaria no remunerada o para adelantar estudios y FT-GH-1897 de Liquidación para pago de pensión de licencias de servidores públicos, carecen de instructivo, contraviniendo lo previsto en el numeral 1.6 del artículo 2 de la Resolución 159 de 2012._x000a_• El procedimiento PR-GH-0073, contempla en su actividad 22 efectuar el registro de la Licencia en el Sistema de Recursos Humanos, el cual ha sido remplazado por KACTUS y desde junio de 2016 puede adelantarse la solicitud de Licencia no remunerada para firma manual, cuyos lineamientos aún no son recogidos en el procedimiento.     • La versión 1 del procedimiento PR-GH-0074 remite al SRH en definiciones y siglas y en las actividades descritas en su flujograma, desconociendo el aplicativo Kactus      • La versión 1 del procedimiento PR-GH-0079, Gestión de permisos laborales, describe actividades que no se ajustan a las previstas en el Memorando 319 del 23 de noviembre de 2015, según el cual los permisos hasta por tres días deben ser tramitados únicamente a través de Mi Portal.     • La versión 1 del procedimiento PR-GH-0088, Gestión del ausentismo laboral, contempla dentro de sus documentos asociados el PR-GH-XXX, Administración del Programa de Bienestar Laboral el cual no ha sido publicado y cita para registro de novedad por posible abandono del cargo el SRH, desconociendo el Kactus.     • El procedimiento PR-GH-0071 “Gestión de Libranzas” no contempla dentro de las actividades a desarrollar, la de consultar el Registro Único Nacional de Entidades Operadores de Libranza- RUNEOL con el fin de verificar si el operador de libranza se encuentra inscrito, de acuerdo con el tercer inciso del artículo 6 de la Ley 1527 de 2012._x000a_Tampoco aclara los factores que deben ser tenidos en cuenta para el cálculo del cupo de endeudamiento de los funcionarios, de tal forma que se pueda verificar que el funcionario recibe por lo menos el 50% de su salario neto, de acuerdo con el numeral 5 del artículo 3 de la Ley 1527 de 2012._x000a_Lo descrito contraviene lo dispuesto en los numerales 4 y 7 del Manual de Calidad de la Entidad, Marco legal y reglamentario, los literales b), d) y g) del numeral 4.2.3 Control de documentos de la Norma Técnica NTCGP 1000:2009 Norma Técnica de Calidad en la Gestión Pública y el Procedimiento PR-IC-0001 –Control de Documentos del Sistema de Gestión de Calidad, Control Interno y Gestión Ambiental."/>
    <s v="Falta de rigurosidad en la elaboración, revisión y/o actualización de los documentos adoptados dentro del SGCCIGA"/>
    <s v="Actualizar el catálogo normativo del proceso Gestión Humana"/>
    <m/>
    <s v="Catalogo Normativo Actualizado"/>
    <n v="2"/>
    <d v="2017-03-01T00:00:00"/>
    <d v="2017-04-28T00:00:00"/>
    <s v="NC-PGH SUBDIRECTORA DE GESTION DE PERSONAL - COORDINADORES DE NÓMINA  Y SEGURIDAD SOCIAL Y BIENESTAR LABORAL"/>
    <n v="1"/>
    <x v="0"/>
  </r>
  <r>
    <x v="2"/>
    <x v="1"/>
    <m/>
    <m/>
    <m/>
    <m/>
    <s v="Actualizar, adoptar y publicar el procedimiento &quot;Gestión Humana&quot;  atendiendo cronograma que se establezca con la Coordinación de Organización y Gestión de Calidad"/>
    <m/>
    <s v="Procedimientos actualizados, aprobados y publicados_x000a_"/>
    <n v="1"/>
    <d v="2017-03-01T00:00:00"/>
    <d v="2017-12-29T00:00:00"/>
    <s v="NC-PGH SUBDIRECTORA DE GESTION DE PERSONAL - COORDINADORES DE NÓMINA  Y SEGURIDAD SOCIAL Y BIENESTAR LABORAL"/>
    <n v="1"/>
    <x v="0"/>
  </r>
  <r>
    <x v="2"/>
    <x v="1"/>
    <m/>
    <m/>
    <m/>
    <m/>
    <s v="Adoptar y publicar el procedimiento &quot;Gestión de Incapacidades&quot;  atendiendo cronograma que se establezca con la Coordinación de Organización y Gestión de Calidad"/>
    <m/>
    <s v="Procedimiento, aprobado y publicado"/>
    <n v="1"/>
    <d v="2017-02-01T00:00:00"/>
    <d v="2017-12-29T00:00:00"/>
    <s v="NC-PGH SUBDIRECTORA DE GESTION DE PERSONAL  SEGURIDAD SOCIAL Y BIENESTAR LABORAL"/>
    <n v="1"/>
    <x v="0"/>
  </r>
  <r>
    <x v="2"/>
    <x v="1"/>
    <m/>
    <m/>
    <m/>
    <m/>
    <s v="Actualizar el procedimiento &quot;PR-GH-0076: Gestión de Comisiones al interior del país&quot; atendiendo cronograma que se establezca con la Coordinación de Organización y Gestión de Calidad"/>
    <m/>
    <s v="Procedimiento, aprobado y publicado"/>
    <n v="1"/>
    <d v="2017-02-01T00:00:00"/>
    <d v="2017-12-29T00:00:00"/>
    <s v="NC-PGH SUBDIRECTORA DE GESTION DE PERSONAL "/>
    <n v="1"/>
    <x v="0"/>
  </r>
  <r>
    <x v="2"/>
    <x v="1"/>
    <m/>
    <m/>
    <m/>
    <m/>
    <s v="Actualizar el procedimiento PR-GH- 0073-&quot;Gestión de Licencias No Remuneradas&quot;  y actualizacion de formatos FT-GH-1905 y FT-GH-1897 - atendiendo cronograma que se establezca con la Coordinación de Organización y Gestión de Calidad_x000a__x000a_Actualizar el procedimiento &quot;PR-GH-0076: Gestión de Comisiones al interior del país&quot; atendiendo cronograma que se establezca con la Coordinación de Organización y Gestión de Calidad"/>
    <m/>
    <s v="Procedimientos actualizados, aprobados y publicados"/>
    <n v="2"/>
    <d v="2017-02-01T00:00:00"/>
    <d v="2017-06-30T00:00:00"/>
    <s v="NC-PGH SUBDIRECTORA DE GESTION DE PERSONAL - COORDINADORES DE NÓMINA "/>
    <n v="1"/>
    <x v="0"/>
  </r>
  <r>
    <x v="2"/>
    <x v="1"/>
    <m/>
    <m/>
    <m/>
    <m/>
    <s v="Actualizar el procedimiento PR-GH- 0074-&quot;Gestión de Embargos al Salario&quot;  atendiendo cronograma que se establezca con la Coordinación de Organización y Gestión de Calidad"/>
    <m/>
    <s v="Procedimiento, aprobado y publicado"/>
    <n v="1"/>
    <d v="2016-12-01T00:00:00"/>
    <d v="2017-06-30T00:00:00"/>
    <s v="NC-PGH SUBDIRECTORA DE GESTION DE PERSONAL - COORDINADOR DE NÓMINA"/>
    <n v="1"/>
    <x v="0"/>
  </r>
  <r>
    <x v="2"/>
    <x v="1"/>
    <m/>
    <m/>
    <m/>
    <m/>
    <s v="Actualizar el procedimiento &quot;PR-GH-0079, Gestión de permisos laborales&quot; atendiendo cronograma que se establezca con la Coordinación de Organización y Gestión de Calidad"/>
    <m/>
    <s v="Procedimiento actualizado y publicado"/>
    <n v="1"/>
    <d v="2016-12-01T00:00:00"/>
    <d v="2019-05-31T00:00:00"/>
    <s v="NC-PGH SUBDIRECTOR DE GESTION DE PERSONAL - Coordinación de Gestión de la Calidad_x000a__x000a_ REFORMULADA EL DÍA 26/10/2018 CORREO REMITIDO POR EL PROCESO _x000a_04/03/2019"/>
    <n v="0"/>
    <x v="1"/>
  </r>
  <r>
    <x v="2"/>
    <x v="1"/>
    <m/>
    <m/>
    <m/>
    <m/>
    <s v="Actualizar el procedimiento &quot;PR-GH-0088, Gestión del ausentismo laboral&quot; atendiendo cronograma que se establezca con la Coordinación de Organización y Gestión de Calidad"/>
    <m/>
    <s v="Procedimiento actualizado y publicado"/>
    <n v="1"/>
    <d v="2016-12-01T00:00:00"/>
    <d v="2017-06-30T00:00:00"/>
    <s v="NC-PGH SUBDIRECTORA DE GESTION DE PERSONAL - COORDINADOR DE NÓMINA"/>
    <n v="1"/>
    <x v="0"/>
  </r>
  <r>
    <x v="2"/>
    <x v="1"/>
    <m/>
    <m/>
    <m/>
    <m/>
    <s v="_x000a_Actualizar el procedimiento &quot;PR-GH-0071 Gestión de Libranzas&quot; atendiendo cronograma que se establezca con la Coordinación de Organización y Gestión de Calidad_x000a__x000a_"/>
    <m/>
    <s v="Procedimiento actualizado y publicado"/>
    <n v="1"/>
    <d v="2016-12-01T00:00:00"/>
    <d v="2017-06-30T00:00:00"/>
    <s v="NC-PGH SUBDIRECTORA DE GESTION DE PERSONAL - COORDINADOR DE NÓMINA"/>
    <n v="1"/>
    <x v="0"/>
  </r>
  <r>
    <x v="2"/>
    <x v="1"/>
    <s v="Auditoría Integral TI2 (Seguridad de la Información)&quot; ATI2016010_x000a__x000a_H8_x000a__x000a_Periodo 01/01/2015 al 30/06/2016"/>
    <s v="ATI 2016010"/>
    <s v="Hallazgo N° 8. Deficiencias en el control y seguridad del Sistema de Información de Gestión Humana Kactus._x000a__x000a_Se tomó como muestra para evaluar la seguridad de la información y su trazabilidad,  el Sistema Información de Gestión Humana Kactus por cuanto había relación con el desarrollo de la “Auditoría Gestión de Nómina”, dentro del programa anual de auditoría 2016, con el fin de complementarla en relación con la seguridad de los sistemas de información. Por lo anterior, de acuerdo al análisis y evaluación realizada a este sistema, se evidenció lo siguiente:_x000a__x000a_ACCESIBILIDAD._x000a__x000a_Analizada la información del archivo AUDITORÍA_2016_USUARIO_PERMISO suministrada mediante correo electrónico de fecha 01/11/2016, suscrito por el jefe de Coordinación de Nómina, se evidenció: _x000a__x000a_• La existencia de roles de SUPERUSUARIO que permiten la creación, modificación y eliminación de los roles de las seccionales, de los cuales un usuario con este rol tiene únicamente activos el rol de consulta y reporte, existiendo el rol denominado COMUN CONSULTA que ejecuta esta misma funcionalidad._x000a__x000a_• Se registran usuarios cuyo perfil son asignados a funcionarios que  no tienen la funcionalidad de Proceso de Gestión Humana como es el rol COMUN OPER, el cual fue dado a un funcionario de la Dirección de Gestión de Ingresos y al Director de la Dirección de Gestión de Fiscalización, dentro de los cuales se les activó roles de adicionar, modificar, actualizar registro y actualizar grupo._x000a__x000a_• La solicitud de creación, modificación y borrado de roles se hace por medio de correo electrónico, incumpliendo el procedimiento e instrucción establecido en la Entidad, PR-SI-0142 “Gestión de Roles de los Sistemas de Información”, IN-SI-0105 “Modificación del Anexo Roles de los Sistemas de Información”, FT-SI-1639 “Gestión de Roles de los Sistemas de Información”, relacionados con la administración de roles que se deben utilizar en todos los Sistemas de Información corporativos._x000a_• De una muestra de 87 usuarios con rol de COMÚN CONSULTA y AUDITOR, que permite la consulta y reporte de la información en Kactus, se les activa a 68, adicionalmente roles de adición, modificación y borrado cuando existe el rol COMUN, que realiza las mismas funcionalidades. _x000a__x000a_TRAZABILIDAD y AUDITORÍA._x000a__x000a_Se evidenció que:_x000a__x000a_• La información archivada en el log de auditoría del sistema Kactus, no es fiable para realizar procesos de auditoría. _x000a__x000a_• No se analiza y evalúa la información que se genera en el log de auditoría de Kactus, para los casos de modificación o borrado de datos por los diferentes usuarios. _x000a__x000a_• Se deben separar los ambientes de producción y de pruebas del sistema Kactus, cuando se realicen cambios en el software. _x000a__x000a_• El sistema Kactus no tiene activa la funcionalidad de auditoría que pueda ser empleada en las labores de auditoría independiente que le competen a la OCI u otros órganos de control. _x000a__x000a_Estas situaciones incumplen las siguientes normas:_x000a__x000a_• Procedimientos PS-SI-0151, PS-SI-0152._x000a__x000a_• Literal b), i), j) del artículo 4o de la Ley 87._x000a__x000a_• Los literales a), c)  y e) del numeral 4.1, el numeral 7.5.1, numeral 7.5.3, literal b) numeral 8.1, numerales 8.2.3 y 8.2.4 de la Norma Técnica de calidad NTCGP 1000:2009._x000a__x000a_• El numeral 8.4 del Manual de Calidad de la Entidad._x000a__x000a_• Roles y Auditoría, Manual de mecanismos de seguridad de Kactus."/>
    <s v="Lo anterior se presenta debido a:_x000a__x000a_• Deficiente administración en la gestión de la asignación de los roles, al no aplicar el Manual Mecanismos de Seguridad del aplicativo Kactus, en el cual se especifica claramente la descripción de cada uno de los roles para su creación._x000a__x000a_• Deficiencia de control en la administración de roles. _x000a__x000a_• Inexistencia de un procedimiento, lineamiento o política que establezca el seguimiento y análisis de los logs de auditoría de los sistemas de información, que indique la periodicidad, muestreo, criterios de evaluación y responsable del análisis de esta información. _x000a__x000a_• Se realizan pruebas de funcionalidad de ajustes al sistema, en ambiente de producción._x000a_"/>
    <s v="_x000a_Revisar y ajustar  los permisos de accesibilidad que registran los líderes de los diferentes módulos que integran el Sistema de Gestión Humana - Kactus y los que requieren los usuarios a nivel nacional, en los diferentes programas y funcionalidades  del aplicativo, informando de su resultado a los Despacho de la Subdirección de Personal y  las Coordinaciones _x000a__x000a__x000a_"/>
    <m/>
    <s v="1. Informe de caracterización de usuarios por módulo"/>
    <n v="1"/>
    <d v="2017-02-15T00:00:00"/>
    <d v="2017-12-31T00:00:00"/>
    <s v="NC-PGH _x000a_Subdirección de Gestión de Personal/ _x000a_Coordinación de Nómina/_x000a_Coordinación de Bienestar y Seguridad Social/_x000a_Coordinación de Escuela/_x000a_Coordinación de Historias Laborales/_x000a_Coordinación de Procesos y Competencias Laborales/"/>
    <n v="1"/>
    <x v="0"/>
  </r>
  <r>
    <x v="2"/>
    <x v="1"/>
    <m/>
    <m/>
    <m/>
    <m/>
    <s v="Aplicar por parte de los Responsables del Proceso de Gestión Humana y en lo relacionado con el Sistema de Información Kactus , lo definido en el Procedimiento PR-SI-0142_Gestión de Roles de los Sistemas de Información en el Proceso Servicios Informáticos."/>
    <m/>
    <s v="1. Comunicado para registro en el Anexo_Roles de los Sistemas de Información según Procedimientos y Procesos del Sistema de Información Kactus, dirigido a la Subdirección de Gestión de Tecnología de Información y Telecomunicaciones"/>
    <n v="1"/>
    <d v="2017-01-10T00:00:00"/>
    <d v="2017-12-31T00:00:00"/>
    <s v="NC-PGH _x000a_Subdirección de Gestión de Personal/ _x000a_Coordinación de Nómina/"/>
    <n v="1"/>
    <x v="0"/>
  </r>
  <r>
    <x v="2"/>
    <x v="1"/>
    <m/>
    <m/>
    <m/>
    <m/>
    <m/>
    <m/>
    <s v="2. Formato FT-SI-1639_Gestión de Roles de los Sistemas de Información, con la información inicial de la gestión de Roles realizada para la depuración de roles asignados a los funcionarios, del Sistema de Información Kactus y registrado en la herramienta de gestión (PST). "/>
    <n v="1"/>
    <d v="2017-01-10T00:00:00"/>
    <d v="2018-12-31T00:00:00"/>
    <s v="NC-PGH _x000a_Subdirección de Gestión de Personal/ _x000a_Coordinación de Nómina/ REFORMULADO EL 12/10/2018"/>
    <n v="0"/>
    <x v="1"/>
  </r>
  <r>
    <x v="2"/>
    <x v="1"/>
    <m/>
    <m/>
    <m/>
    <m/>
    <s v="Informe estadístico de los registros del log de auditoria del sistema del periodo comprendido entre el 15/02/2017 al 31/12/2017 y un análisis aleatorio de algunos casos que permita establecer las causas"/>
    <m/>
    <s v="Informe estadístico de los registros del log de auditoria del sistema del periodo."/>
    <n v="1"/>
    <d v="2018-11-01T00:00:00"/>
    <d v="2018-11-30T00:00:00"/>
    <s v="NC-PGH _x000a_Subdirección de Gestión de Personal/_x000a_Coordinación de Nómina/ Reformulado el 29/10/2018"/>
    <n v="0"/>
    <x v="1"/>
  </r>
  <r>
    <x v="2"/>
    <x v="1"/>
    <m/>
    <m/>
    <m/>
    <m/>
    <m/>
    <m/>
    <s v="Análisis aleatorio de algunos casos que permita establecer las causas de las modificaciones"/>
    <n v="1"/>
    <d v="2018-11-30T00:00:00"/>
    <d v="2018-11-30T00:00:00"/>
    <s v="NC-PGH _x000a_Subdirección de Gestión de Personal/_x000a_Coordinación de Nómina/Reformulado el 29/10/2018"/>
    <n v="0"/>
    <x v="1"/>
  </r>
  <r>
    <x v="2"/>
    <x v="1"/>
    <m/>
    <m/>
    <m/>
    <m/>
    <s v="Realizar un proceso de reinducción a los Usuarios Líderes del Sistema de Información KACTUS, relacionado con la aplicación de los Procedimientos establecidos en el marco del Proceso Servicios Informáticos, con énfasis en los Procedimientos PR-SI-0144_Gestión de Incidentes de los Sistemas de Información, PR-SI-0151_Ejecución de Pruebas de Sistemas de Información y en el PR-SI-00152_Implantación de Sistemas de Información._x000a__x000a_"/>
    <m/>
    <s v="1. Formato FT- 1674_Control Registro de Asistencia Reuniones, debidamente diligenciado por los asistentes (Usuarios Líderes)."/>
    <n v="1"/>
    <d v="2017-02-15T00:00:00"/>
    <d v="2017-06-30T00:00:00"/>
    <s v="NC-PGH_x000a_ Subdirección de Gestión de Personal/Coordinación de Nómina/_x000a__x000a_Subdirección de Gestión de Tecnología de Información y Telecomunicaciones/Coordinación para el Apoyo a los sistemas de Información/"/>
    <n v="1"/>
    <x v="0"/>
  </r>
  <r>
    <x v="2"/>
    <x v="1"/>
    <m/>
    <m/>
    <m/>
    <m/>
    <s v="Comunicar a los Usuarios Líderes asistentes, recordando la obligatoriedad del cumplimiento de los Procedimientos en el Marco del Proceso Servicios Informáticos y establecidos para la Gestión de Incidentes de los Sistemas de Información, Ejecución de Pruebas de Sistemas de Información y para la  Implantación de Sistemas de Información."/>
    <m/>
    <s v="2. Constancia de recibo del comunicado, por parte de los Usuarios Líderes"/>
    <n v="1"/>
    <d v="2017-02-15T00:00:00"/>
    <d v="2017-06-30T00:00:00"/>
    <s v="NC-PGH_x000a_ Subdirección de Gestión de Personal/Coordinación de Nómina/_x000a__x000a_Subdirección de Gestión de Tecnología de Información y Telecomunicaciones/Coordinación para el Apoyo a los sistemas de Información/"/>
    <n v="1"/>
    <x v="0"/>
  </r>
  <r>
    <x v="2"/>
    <x v="1"/>
    <m/>
    <m/>
    <m/>
    <m/>
    <s v="Requerir al proveedor del aplicativo Kactus se disponga del programa de auditoria. "/>
    <m/>
    <s v="1. Oficio_x000a_"/>
    <n v="1"/>
    <d v="2017-02-01T00:00:00"/>
    <d v="2017-06-30T00:00:00"/>
    <s v="NC-PGH _x000a_Subdirección de Gestión de Personal - Coordinación de Nómina"/>
    <n v="1"/>
    <x v="0"/>
  </r>
  <r>
    <x v="2"/>
    <x v="1"/>
    <m/>
    <m/>
    <m/>
    <m/>
    <s v="Desplegar en en aplicativo Kactus la funcionalidad  "/>
    <m/>
    <s v="1. Informe"/>
    <n v="1"/>
    <d v="2017-02-01T00:00:00"/>
    <d v="2017-12-31T00:00:00"/>
    <s v="NC-PGH _x000a_Subdirección de Gestión de Personal - Coordinación de Nómina"/>
    <n v="1"/>
    <x v="0"/>
  </r>
  <r>
    <x v="2"/>
    <x v="1"/>
    <s v="AUDITORIA DE SEGUIMIENTO A PLANES INTEGRADOS DE  MEJORAMIENTO DEL PROCESO DE GESTIÓN HUMANA_x000a__x000a_H1_x000a__x000a_Período 01/01/2016 al 30/03/2017"/>
    <s v="AST 2017008"/>
    <s v="&quot;Hallazgo N° 37 Aplicativo SHR PLUS- Auditoría CGR Función Pagadora Vigencia 2012 y Vigencia 2013 Contable._x000a__x000a_Efectuada la revisión y análisis de los informes de seguimiento mensual de la liquidación de la nómina para los meses de junio, agosto y noviembre de 2013, en donde se detectaron continúas debilidades relacionadas con:_x000a_• Inoportuno o inadecuado registro de las incapacidades por parte de las seccionales._x000a_• Se encuentran pagos inferiores al salario mínimo, lo que indica falta de controles en los topes para descuentos._x000a_• Errores de Cálculos en la liquidación de la retención en la fuente._x000a_• Errores de Cálculo en la liquidación de la Planilla Integrada de Liquidación de Aportes PILA _x000a_• Errores de Cálculos en la liquidación de las vacaciones._x000a_• Generación del archivo plano para funcionarios que tienen nombres y apellidos compuestos en donde el sistema no toma correctamente el segundo y/o primer apellido._x000a__x000a_El área de nómina realiza revisiones mensualmente con el objeto de verificar la adecuada liquidación y detectar las fallas en el aplicativo SHR PLUS, por lo cual efectúa ajustes manuales con el propósito de corregir las inconsistencias. Situación que evidencia la manipulación de la información y genera riesgos en cuanto a errores en la información e incumplimiento en el cronograma de inclusión de las novedades de personal, lo cual puede generar pagos indebidos y, el uso indebido de la información reservada originada en el proceso de gestión de nómina, ya que se puede divulgar información. (Auditoría CGR Función Pagadora Vigencia 2012 y Vigencia 2013 Contable)._x000a__x000a_PRUEBAS DE AUDITORÍA:_x000a__x000a_La situación evidenciada por la Contraloría fue con relación a lo observado en el aplicativo SHR PLUS el cual fue reemplazado por el aplicativo Kactus desde 2014, razón por la cual la revisión de la efectividad se realiza sobre este último._x000a_Se verificaron las revisiones mensuales realizadas por la Coordinación de Nómina, de las nóminas procesadas en el KACTUS correspondientes a los meses de noviembre y diciembre de 2016 y de la prima de navidad del mismo año, se observa que se siguen efectuando ajustes manuales para corregir las inconsistencias encontradas en las mismas._x000a__x000a_De acuerdo con lo anterior el hallazgo persiste._x000a_"/>
    <s v="Correción de datos por parte de funcionarios de la Coordinación de Nómina a registros de información errados por parte de los responsables en las Seccionales, error en los datos migrados del SRH  y fallas técnicas del sistema"/>
    <s v="1. Identificar las causas que conducen a la modificación de datos en el procesamiento de la nómina y su impacto sobre la integridad de los datos, e implementar correctivos que garanticen la calidad de la información que se registra en el sistema KACTUS, a partir de la caracterización de los responsables en las seccionales aplicando los controles a que haya lugar."/>
    <m/>
    <s v="Informe"/>
    <n v="1"/>
    <d v="2017-08-01T00:00:00"/>
    <d v="2017-12-31T00:00:00"/>
    <s v="NC-PGH _x000a_Subdirector de Gestión de Personal"/>
    <n v="1"/>
    <x v="0"/>
  </r>
  <r>
    <x v="2"/>
    <x v="1"/>
    <m/>
    <m/>
    <m/>
    <m/>
    <s v="2. Retroalimentar a las Seccionales, acerca de las incidencias de registros errados en el sistema por parte de los usuarios, con el fin de que se tomen las medidas correctivas"/>
    <m/>
    <s v="informe mensual de nómina"/>
    <n v="1"/>
    <d v="2017-10-01T00:00:00"/>
    <d v="2018-12-31T00:00:00"/>
    <s v="NC-PGH _x000a_Subdirector de Gestión de Personal"/>
    <n v="0"/>
    <x v="1"/>
  </r>
  <r>
    <x v="2"/>
    <x v="1"/>
    <m/>
    <m/>
    <m/>
    <m/>
    <s v="3. Elaborar una matriz de segregación de funciones, para delimitar las acciones (Adición, Edición, Procesamiento y Eliminación) y privilegios que los usuarios del Sistema de Gestión Humana - Kactus, tengan sobre los datos, con el fin de garantizar la integridad de la información registrada en el mismo."/>
    <m/>
    <s v="Matriz"/>
    <n v="1"/>
    <d v="2017-10-01T00:00:00"/>
    <d v="2019-03-30T00:00:00"/>
    <s v="NC-PGH _x000a_Subdirector de Gestión de Personal Reformulado el 29/10/2018"/>
    <n v="0"/>
    <x v="1"/>
  </r>
  <r>
    <x v="2"/>
    <x v="1"/>
    <m/>
    <m/>
    <m/>
    <m/>
    <s v="4. Elaborar e implementar un documento para la edición y eliminación de datos del Sistema de Gestión Humana - Kactus"/>
    <m/>
    <s v="Documento implementado"/>
    <n v="1"/>
    <d v="2018-01-01T00:00:00"/>
    <d v="2018-12-31T00:00:00"/>
    <s v="NC-PGH _x000a_Subdirector de Gestión de Personal"/>
    <n v="0"/>
    <x v="1"/>
  </r>
  <r>
    <x v="2"/>
    <x v="1"/>
    <m/>
    <m/>
    <s v="&quot;Hallazgo No.4: Incumplimiento de la actividad referente a la concertación de compromisos laborales para el periodo 2016-2017 en el aplicativo KACTUS, para los funcionarios de carrera de la DIAN- Auditoría Gestión del Talento Humano I semestre de 2016 OCI._x000a__x000a_De la verificación del proceso de concertación de compromisos para el periodo 2016-2017, se identificó que, de los 5.522 funcionarios de carrera de la DIAN, que debieron efectuar esta actividad en el aplicativo KACTUS a más tardar el 29 de febrero de 2016, con corte al 25 de mayo no se habían registrado en el sistema, los   compromisos  de  4.008   funcionarios,  es   decir  el  73%,   incumpliendo,  lo establecido en el lineamiento del capítulo 2, del Memorando 013 de 2016, emitido en conjunto por la SGP y la SGPCL, en donde se indicaba que el “registro a través de mi portal, del establecimiento de los compromisos para el periodo 1 de febrero de 2016 al 31 de enero de 2017, se debe realizar a partir del 16 y a más tardar el 29 de febrero de 2016”._x000a_La causa de la situación encontrada radica en que se presentaron fallas en el aplicativo KACTUS, que no permitieron que estuviera disponible para que las diferentes dependencias incluyeran oportunamente los compromisos en el medio establecido, el cual estuvo en servicio gradualmente desde el día 13 de abril de 2016. (Auditoría Gestión del Talento Humano I semestre de 2016 OCI)._x000a__x000a_PRUEBAS DE AUDITORÍA:_x000a__x000a_Se verificaron las directrices dadas por la administración, relacionadas con la fecha límite para el establecimiento de compromisos del periodo 1 de febrero de 2017 a 31 de enero de 2018, encontrando los Memorandos 000021 del 27 de enero, 000057 del 27 de febrero, 000073 del 15 de marzo y el 000110 del 11 de abril de 2017, mediante los cuales se aplaza la inclusión de los compromisos laborales de los funcionarios, que de acuerdo con el último memorando inició el 2 de mayo de 2017, los cuales resultan contrarios a los lineamientos dados por la Resolución DIAN 1276 de 2008, proferida por el Director General, por la cual se adopta el Sistema Propio de Evaluación del Desempeño Laboral de la DIAN, la cual establece que: “Corresponde al jefe inmediato fijar con cada empleado, dentro de los quince (15) días siguientes a la terminación del período evaluado, los compromisos laborales…”. Al respecto, el artículo 14 de la misma Resolución establece: “La evaluación anual u ordinaria abarca el período comprendido entre el 1o de febrero y el 31 de enero del año siguiente, y se debe producir a más tardar el 15 de febrero de cada año…”._x000a__x000a_Esto permite concluir que la situación evidenciada por la OCI persiste._x000a_"/>
    <s v="1. Concentración de funciones en el Nivel Central 2. Desconocimiento por parte de evaluados y evaluadores de la normatividad y su aplicación a través de Mi Portal, por lo cual se generan errores en el registro 3. Cambios constantes de Jefes que hacen que la capcitación a nuevos Jefes deba ser constante 4. Definición de requisitos iniciales del sistema planteados bajo un supuesto ideal que impiden la apertura parcial del nuevo periodo evaluativo mientras estén evaluaciones del que finaliza abiertas 5. Problemas técnicos del sistema"/>
    <s v="1. Delegar en los GIT de Personal o quien haga sus veces el cambio de evaluador en el programa KEDCSTDL del Sistema de Gestión Humana, con el fin de facilitar la administración del módulo de Evaluación del Desempeño"/>
    <m/>
    <s v="Listado de usuarios con permisos en el sistema a nivel nacional"/>
    <n v="1"/>
    <d v="2017-09-01T00:00:00"/>
    <d v="2017-12-31T00:00:00"/>
    <s v="NC-PGH _x000a_Subdirección de Gestión de Personal"/>
    <n v="1"/>
    <x v="0"/>
  </r>
  <r>
    <x v="2"/>
    <x v="1"/>
    <m/>
    <m/>
    <m/>
    <m/>
    <s v="2. Desarrollar un objeto vitual de aprendizaje al que tengan acceso los  servidors con personal a cargo en  evaluación del desempeño y su realización a traves de mi portal, con el fin de garantizar que cuentan con las herramientas suficientes para apoyar el seguimiento al proceso y el cierre del perido evaluativo"/>
    <m/>
    <s v="Modulo creado y al servicio de los servidores públicos con personal a cargo"/>
    <n v="1"/>
    <d v="2017-08-15T00:00:00"/>
    <d v="2018-12-31T00:00:00"/>
    <s v="NC-PGH _x000a_Subdirección de Gestión de Personal"/>
    <n v="0"/>
    <x v="1"/>
  </r>
  <r>
    <x v="2"/>
    <x v="1"/>
    <m/>
    <m/>
    <m/>
    <m/>
    <s v="3.Mejorar el sistema de Gestión Humana con ocasión del cambio normativo, en la cual se contemplan acciones que faciliten el seguimento descentralizado del proceso de evaluación del desempeño, así como la posibilidad de tener dos periodos evaluativos abiertos para los casos excepcionales que establece la norma."/>
    <m/>
    <s v="Módulo en producción"/>
    <n v="1"/>
    <d v="2017-09-01T00:00:00"/>
    <d v="2018-11-30T00:00:00"/>
    <s v="NC-PGH _x000a_Subdirección de Gestión de Personal, Reformulado mediante correo del  26/10/2018 "/>
    <n v="0"/>
    <x v="1"/>
  </r>
  <r>
    <x v="3"/>
    <x v="0"/>
    <s v="4 Aud Especial Vig 2005- Jun 2009_x000a__x000a_AEF - Seguimiento PM 2014"/>
    <s v="22 02 001"/>
    <s v="Cumplimiento cronograma._x000a_El desarrollo del Modelo Muisca programado inicialmente para terminar el 31 de diciembre de 2009, tuvo que ser reprogramado hasta el año 2012."/>
    <s v="Fallas de la planeación, falta de seguimiento, control y monitoreo a la ejecución del proyecto."/>
    <s v="1. Aplicar lo definido en el Procedimiento PR-SI-0002_Gestión de Solicitudes para la Creación o Ajuste de Sistemas de Información,   para la puesta en producción del Sistema de Información de Desaduanamiento. Sistema de Información que integra la culminación del Proyecto C-2010-001 - Declaración de Importación Electrónica (Ingreso de Mercancía - Desaduanamiento y el de Nacionalización de Mercancías) y así mismo,  con el cierre  de los  demás proyectos informáticos conceptualizados incialmente en el desarrollo del Modelo MUISCA._x000a__x000a_NOTA:_x000a__x000a_LA PRESENTE PROPUESTA ESTÁ  SUPEDITADA A CAMBIOS POR  LOS NUEVOS LINEAMIENTOS QUE DETERMINE LA DIRECCIÓN GENERAL  SOBRE EL PROYECTO DE DESADUANAMIENTO."/>
    <s v="1. Ejecutar  las pruebas funcionales y realizar el despliegue  en producción del Proyecto de Desaduanamiento,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19-09-19T00:00:00"/>
    <d v="2020-09-20T00:00:00"/>
    <s v="NC-PSI _x000a_Subdirección de Gestión de Tecnología de Información y Telecomunicaciones/_x000a_ Coordinación de Desarrollo de Sistemas de Información/_x000a_Subdirección de Gestión de Comercio Exterior/_x000a__x000a_REFORMULADO_x000a_30/09/2017_x000a__x000a_REFORMULADO _x000a_INFORME F PAGADORA Y RECAUDADORA VIG 2016"/>
    <n v="0"/>
    <x v="1"/>
  </r>
  <r>
    <x v="3"/>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s v="NC-PSI _x000a_Subdirección de Gestión de Tecnología de Información y Telecomunicaciones/_x000a_ Coordinación de Desarrollo de Sistemas de Información/_x000a__x000a_REFORMULADO_x000a_30/09/2017_x000a__x000a_REFORMULADO _x000a_INFORME F PAGADORA Y RECAUDADORA VIG 2016"/>
    <n v="0"/>
    <x v="1"/>
  </r>
  <r>
    <x v="3"/>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s v="NC-PSI _x000a_Subdirección de Gestión de Tecnología de Información y Telecomunicaciones/_x000a_ Coordinación de Desarrollo de Sistemas de Información/_x000a__x000a_REFORMULADO_x000a_30/09/2017_x000a__x000a_REFORMULADO _x000a_INFORME F PAGADORA Y RECAUDADORA VIG 2016"/>
    <n v="0"/>
    <x v="1"/>
  </r>
  <r>
    <x v="3"/>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s v="NC-PSI _x000a_Subdirección de Gestión de Tecnología de Información y Telecomunicaciones/_x000a_ Coordinación de Desarrollo de Sistemas de Información/_x000a_Subdirección de Gestión de Comercio Exterior/_x000a__x000a_REFORMULADO_x000a_30/09/2017_x000a__x000a_REFORMULADO _x000a_INFORME F PAGADORA Y RECAUDADORA VIG 2016_x000a_"/>
    <n v="0"/>
    <x v="1"/>
  </r>
  <r>
    <x v="3"/>
    <x v="0"/>
    <m/>
    <m/>
    <m/>
    <m/>
    <s v="2. Aplicar lo definido en el Procedimiento PR-SI-0002_Gestión de Solicitudes para la Creación o Ajuste de Sistemas de Información,   para la puesta en producción del Proyecto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 que integra la culminación de los Proyectos inicialmente conceptualizados para la Expansión MUISCA 2010 - 2012. _x000a__x000a__x000a_NOTA:_x000a__x000a_LA PRESENTE PROPUESTA ESTÁ  SUPEDITADA A CAMBIOS, POR  LOS NUEVOS LINEAMIENTOS QUE DETERMINE LA DIRECCIÓN GENERAL Y EL ÁREA DE NEGOCIO SOBRE EL PROYECTO PARA EL PROCESO DE COMERCIALIZACIÓN, EN LO RELACIONADO CON LA VIABILIDAD Y ASIGNACIÓN DE RECURSOS._x000a__x000a_"/>
    <s v="1. Realizar el análisis y diseño para la puesta en producción del Proyecto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8-09-18T00:00:00"/>
    <d v="2019-09-17T00:00:00"/>
    <s v="NC-PSI _x000a_Subdirección de Gestión de Tecnología de Información y Telecomunicaciones/_x000a_ Coordinación de Desarrollo de Sistemas de Información/_x000a__x000a_REFORMULADO_x000a_30/09/2017_x000a__x000a_REFORMULADO _x000a_INFORME F PAGADORA Y RECAUDADORA VIG 2016"/>
    <n v="0"/>
    <x v="1"/>
  </r>
  <r>
    <x v="3"/>
    <x v="0"/>
    <m/>
    <m/>
    <m/>
    <m/>
    <m/>
    <s v="2. Realizar la codificación para la puesta en producción del Proyecto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 debidamente  formalizados en el  Formato  Información de Versión 300001 -  FT-SI-2180 ."/>
    <s v="a. (01) un Formato Información de Versión 300001 - FT-SI-2180 "/>
    <n v="1"/>
    <d v="2019-09-18T00:00:00"/>
    <d v="2020-09-17T00:00:00"/>
    <s v="NC-PSI _x000a_Subdirección de Gestión de Tecnología de Información y Telecomunicaciones/_x000a_ Coordinación de Desarrollo de Sistemas de Información/_x000a__x000a_REFORMULADO_x000a_30/09/2017_x000a__x000a_REFORMULADO _x000a_INFORME F PAGADORA Y RECAUDADORA VIG 2016"/>
    <n v="0"/>
    <x v="1"/>
  </r>
  <r>
    <x v="3"/>
    <x v="0"/>
    <m/>
    <m/>
    <m/>
    <m/>
    <m/>
    <s v="3. 1. Ejecutar  las pruebas funcionales y realizar el despliegue  en producción del Proyecto  para el  Proceso Comercialización (Administración de la venta y Facturación y contabilización de rentas propias; Administración, contabilización, disposición y facturación  de mercancías aprehendidas, decomisadas, abandonadas y/o bienes recibidos en  pago de obligaciones fiscale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0-09-18T00:00:00"/>
    <d v="2021-01-15T00:00:00"/>
    <s v="NC-PSI _x000a_Subdirección de Gestión de Tecnología de Información y Telecomunicaciones/_x000a_ Coordinación de Desarrollo de Sistemas de Información/_x000a_Subdirección de Gestión Comercial/_x000a__x000a_REFORMULADO_x000a_30/09/2017_x000a__x000a_REFORMULADO _x000a_INFORME F PAGADORA Y RECAUDADORA VIG 2016"/>
    <n v="0"/>
    <x v="1"/>
  </r>
  <r>
    <x v="3"/>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3-31T00:00:00"/>
    <s v="NC-PSI _x000a_Subdirección de Gestión de Tecnología de Información y Telecomunicaciones/_x000a_ Coordinación de Desarrollo de Sistemas de Información/_x000a__x000a_REFORMULADO_x000a_30/09/2017_x000a__x000a_REFORMULADO _x000a_INFORME F PAGADORA Y RECAUDADORA VIG 2016"/>
    <n v="0"/>
    <x v="1"/>
  </r>
  <r>
    <x v="3"/>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4-01T00:00:00"/>
    <d v="2020-06-30T00:00:00"/>
    <s v="NC-PSI _x000a_Subdirección de Gestión de Tecnología de Información y Telecomunicaciones/_x000a_ Coordinación de Desarrollo de Sistemas de Información/_x000a_Subdirección de Gestión de Representación Externa/_x000a__x000a_REFORMULADO_x000a_30/09/2017_x000a__x000a_REFORMULADO _x000a_INFORME F PAGADORA Y RECAUDADORA VIG 2016"/>
    <n v="0"/>
    <x v="1"/>
  </r>
  <r>
    <x v="3"/>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s v="NC-PSI _x000a_Supervisor del Contrato DIAN - INDRA/_x000a_Subdirección de Gestión de Tecnología de Información y Telecomunicaciones/_x000a_REFORMULADO_x000a_30/04/2016"/>
    <n v="1"/>
    <x v="0"/>
  </r>
  <r>
    <x v="3"/>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s v="NC-PSI _x000a_Subdirección de Gestión de Recaudo y Cobranzas/_x000a_Subdirección de Gestión de Comercio Exterior/_x000a_Subdirección de Gestión Técnica Aduanera/_x000a_Subdirección de Gestión de Representación Externa/_x000a_Subdirección de Gestión de Recursos Jurídicos/_x000a_Subdirección de Gestión de Normativa y Doctrina/_x000a_Subdirección de Gestión de Fiscalización Tributaria/_x000a_Coordinación RILO y Auditoría de Denuncias/_x000a_Subdirección de Gestión de Asistencia Al Cliente/_x000a_Subdirección de Gestión de Recursos Físicos/_x000a_Subdirección de Gestión Comercial/_x000a_Subdirección de Gestión de Análisis Operacional/_x000a_REFORMULADO_x000a_30/04/2016"/>
    <n v="1"/>
    <x v="0"/>
  </r>
  <r>
    <x v="3"/>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s v="NC-PSI _x000a_Subdirección de Gestión de Tecnología de Información y Telecomunicaciones/_x000a_Coordinación de Apoyo para los Sistemas de Información/_x000a_Coordinación de la Dinámica de Procesos/_x000a_Subdirección de Gestión de Recaudo y Cobranzas/_x000a_Subdirección de Gestión de Comercio Exterior/_x000a_Subdirección de Gestión de Representación Externa/_x000a_Subdirección de Gestión de Fiscalización Tributaria/_x000a_Coordinación RILO y Auditoría de Denuncias/_x000a_Subdirección de Gestión de Recursos Físicos/_x000a_Subdirección de Gestión Comercial/_x000a_Subdirección de Gestión de Análisis Operacional/_x000a__x000a_REFORMULADO_x000a_30/09/2017"/>
    <n v="1"/>
    <x v="0"/>
  </r>
  <r>
    <x v="3"/>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s v="NC-PSI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REFORMULADO_x000a_30/09/2017"/>
    <n v="1"/>
    <x v="0"/>
  </r>
  <r>
    <x v="3"/>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y el de  Tráfico Postal, debidamente  formalizados en los Formatos de Modelo de Diseño -  FT-SI-2003, Diseño de Base de Datos - FT-SI-2004 y Diseño de Interfaz de Usuario - FT-SI-2005."/>
    <s v="a. (02) dos Formato de  Modelo de Diseño -  FT-SI-2003_x000a__x000a_b. (02) dos Formato de Diseño de Base de Datos - FT-SI-2004_x000a__x000a_c. (02) dos Formato de Diseño de Interfaz de Usuario - FT-SI-2005"/>
    <n v="6"/>
    <d v="2019-01-16T00:00:00"/>
    <d v="2020-01-15T00:00:00"/>
    <s v="NC-PSI _x000a_Subdirección de Gestión de Tecnología de Información y Telecomunicaciones/_x000a_ Coordinación de Desarrollo de Sistemas de Información/_x000a__x000a_REFORMULADO_x000a_30/09/2017_x000a_30/09/2018"/>
    <n v="0"/>
    <x v="1"/>
  </r>
  <r>
    <x v="3"/>
    <x v="0"/>
    <m/>
    <m/>
    <m/>
    <m/>
    <m/>
    <s v="5. Realizar la codificación para la puesta en producción del Proyecto   Núcleo Básico - Fase I - Proyecto de Zonas Francas  y el de  Tráfico Postal, debidamente  formalizados en el  Formato  Información de Versión 300001 -  FT-SI-2180 ."/>
    <s v="a. (01) un de Formato Información de Versión 300001 -  FT-SI-2180 "/>
    <n v="1"/>
    <d v="2020-01-16T00:00:00"/>
    <d v="2021-01-17T00:00:00"/>
    <s v="NC-PSI _x000a_Subdirección de Gestión de Tecnología de Información y Telecomunicaciones/_x000a_ Coordinación de Desarrollo de Sistemas de Información/_x000a__x000a_REFORMULADO_x000a_30/09/2017_x000a_30/09/2018"/>
    <n v="0"/>
    <x v="1"/>
  </r>
  <r>
    <x v="3"/>
    <x v="0"/>
    <m/>
    <m/>
    <m/>
    <m/>
    <m/>
    <s v="6. Ejecutar  las pruebas funcionales y realizar el despliegue  en producción del Proyecto  Núcleo Básico - Fase I - Proyecto de Zonas Francas  y e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s v="NC-PSI _x000a_Subdirección de Gestión de Tecnología de Información y Telecomunicaciones/_x000a_ Coordinación de Desarrollo de Sistemas de Información/_x000a_Subdirección de Gestión de Comercio Exterior/_x000a__x000a_REFORMULADO_x000a_30/09/2017_x000a_30/09/2018_x000a_"/>
    <n v="0"/>
    <x v="1"/>
  </r>
  <r>
    <x v="3"/>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s v="NC-PSI _x000a_Subdirección de Gestión de Tecnología de Información y Telecomunicaciones/_x000a_ Coordinación de Desarrollo de Sistemas de Información/_x000a__x000a_REFORMULADO_x000a_30042016_x000a_30/09/2017_x000a_30/09/2018"/>
    <n v="0"/>
    <x v="1"/>
  </r>
  <r>
    <x v="3"/>
    <x v="0"/>
    <m/>
    <m/>
    <m/>
    <m/>
    <m/>
    <m/>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s v="NC-PSI _x000a_Subdirección de Gestión de Tecnología de Información y Telecomunicaciones/_x000a_ Coordinación de Desarrollo de Sistemas de Información/_x000a_Subdirección de Gestión de Recursos Físicos/_x000a__x000a_REFORMULADO_x000a_30042016_x000a_30/09/2017_x000a_30/09/2018"/>
    <n v="0"/>
    <x v="1"/>
  </r>
  <r>
    <x v="3"/>
    <x v="0"/>
    <m/>
    <m/>
    <m/>
    <m/>
    <m/>
    <s v="2. Ejecutar el cronogama de  actividades  para  la puesta en producción del Sistema de Información Proceso Comercialización (Administración de la venta y Facturación y contabilización de rentas propias; Administración, contabilización, disposición y facturación  de mercancías aprehendidas, decomisadas, abandonadas y/o bienes recibidos en  pago de obligaciones fiscales),  requerido por la Subdirección de Gestión Comercial;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8-09-18T00:00:00"/>
    <d v="2019-09-17T00:00:00"/>
    <s v="NC-PSI _x000a_Subdirección de Gestión de Tecnología de Información y Telecomunicaciones/_x000a_ Coordinación de Desarrollo de Sistemas de Información/_x000a__x000a_REFORMULADO_x000a_30/09/2017_x000a_30/09/2018"/>
    <n v="0"/>
    <x v="1"/>
  </r>
  <r>
    <x v="3"/>
    <x v="0"/>
    <m/>
    <m/>
    <m/>
    <m/>
    <m/>
    <m/>
    <s v="a. (01) un Formato Información de Versión 300001 - FT-SI-2180 "/>
    <n v="1"/>
    <d v="2019-09-18T00:00:00"/>
    <d v="2020-09-17T00:00:00"/>
    <s v="NC-PSI _x000a_Subdirección de Gestión de Tecnología de Información y Telecomunicaciones/_x000a_ Coordinación de Desarrollo de Sistemas de Información/_x000a__x000a_REFORMULADO_x000a_30/09/2017_x000a_30/09/2018"/>
    <n v="0"/>
    <x v="1"/>
  </r>
  <r>
    <x v="3"/>
    <x v="0"/>
    <m/>
    <m/>
    <m/>
    <m/>
    <m/>
    <m/>
    <s v="a. (01) un Formato  de Aceptación de Pruebas Funcionales y Salida a Producción  - FT-SI-1851_x000a__x000a_b. (01) un Acta de Comité de Gestión de  Cambios de Tecnología del  Software instalado y en Producción."/>
    <n v="2"/>
    <d v="2020-09-18T00:00:00"/>
    <d v="2021-01-15T00:00:00"/>
    <s v="NC-PSI _x000a_Subdirección de Gestión de Tecnología de Información y Telecomunicaciones/_x000a_ Coordinación de Desarrollo de Sistemas de Información/_x000a_Subdirección de Gestión Comercial/_x000a__x000a_REFORMULADO_x000a_30/09/2017_x000a_30/09/2018"/>
    <n v="0"/>
    <x v="1"/>
  </r>
  <r>
    <x v="3"/>
    <x v="0"/>
    <m/>
    <m/>
    <m/>
    <m/>
    <m/>
    <s v="3. Ejecutar el cronogama de  actividades  para  la puesta en producción de  cada uno de los Sistemas de Información:  1. Jurídica/Representación Externa, 2. Anotaciones Fiscales Fase I, 2.1. Anotaciones Fiscales Fase II, 2.2. Proveedores Fase I_x000a_2.3. Proveedores Fase II y el de  3. Denuncias de Fiscalización; requeridos por las siguientes Áreas Usuarias:  Subdirección de Gestión de Representación Externa, Subdirección de Gestión de Fiscalización Tributaria, Coordinación RILO y Auditoría de Denuncias, Subdirección de Gestión de Recursos Físicos, y la  Subdirección de Gestión Comercial;  en el Marco del Subproceso &quot;Construcción de Sistemas de Información&quot;  del Proceso &quot;Servicios Informáticos&quot;._x000a_"/>
    <s v="a. (6) seis Formatos Modelo de Diseño - FT-SI-2003_x000a__x000a_b. (6) seis Formatos Diseño de Base de Datos - FT-SI-2004_x000a__x000a_c. (6) seis  Formatos Diseño de Interfaz de Usuario - FT-SI-2005"/>
    <n v="18"/>
    <d v="2019-09-18T00:00:00"/>
    <d v="2020-06-20T00:00:00"/>
    <s v="NC-PSI _x000a_Subdirección de Gestión de Tecnología de Información y Telecomunicaciones/_x000a_ Coordinación de Desarrollo de Sistemas de Información/_x000a__x000a_REFORMULADO_x000a_30/09/2017_x000a_30/09/2018"/>
    <n v="0"/>
    <x v="1"/>
  </r>
  <r>
    <x v="3"/>
    <x v="0"/>
    <m/>
    <m/>
    <m/>
    <m/>
    <m/>
    <m/>
    <s v="a. (06) seis Formatos  Información de Versión 300001 - FT-SI-2180 _x000a__x000a_b. (06) seis Formatos de Aceptación de Pruebas Funcionales y Salida a Producción  - FT-SI-1851_x000a__x000a_c. (06) seis  Actas de Comité de Gestión de  Cambios de Tecnología del correspondiente Software instalado y en Producción."/>
    <n v="18"/>
    <d v="2020-06-21T00:00:00"/>
    <d v="2020-10-15T00:00:00"/>
    <s v="NC-PSI _x000a_Subdirección de Gestión de Tecnología de Información y Telecomunicaciones/_x000a_ Coordinación de Desarrollo de Sistemas de Información/_x000a_Subdirección de Gestión de Representación Externa/_x000a_Subdirección de Gestión de Fiscalización Tributaria/_x000a_Coordinación RILO y Auditoría de Denuncias/_x000a__x000a_REFORMULADO_x000a_30/09/2017_x000a_30/09/2018"/>
    <n v="0"/>
    <x v="1"/>
  </r>
  <r>
    <x v="3"/>
    <x v="0"/>
    <m/>
    <m/>
    <m/>
    <m/>
    <m/>
    <s v="4. Ejecutar el cronogama de  actividades  para  la puesta en producción de  cada uno de los Sistemas de Información:  1. Cartera y  2. Planeación; requeridos por las siguientes Áreas Usuarias:  Subdirección  de Gestión de Recaudo y Cobranzas, y la Subdirección de Gestión de Análisis Operacional;  en el Marco del Subproceso &quot;Construcción de Sistemas de Información&quot;  del Proceso &quot;Servicios Informáticos&quot;._x000a__x000a_"/>
    <s v="a. (02) dos Formatos Modelo de Diseño - FT-SI-2003_x000a__x000a_b. (02) dos Formatos Diseño de Base de Datos - FT-SI-2004_x000a__x000a_c. (02) dos Formatos Diseño de Interfaz de Usuario - FT-SI-2005"/>
    <n v="6"/>
    <d v="2019-09-18T00:00:00"/>
    <d v="2020-09-17T00:00:00"/>
    <s v="NC-PSI _x000a_Subdirección de Gestión de Tecnología de Información y Telecomunicaciones/_x000a_ Coordinación de Desarrollo de Sistemas de Información/_x000a__x000a_REFORMULADO_x000a_30/09/2017_x000a_30/09/2018"/>
    <n v="0"/>
    <x v="1"/>
  </r>
  <r>
    <x v="3"/>
    <x v="0"/>
    <m/>
    <m/>
    <m/>
    <m/>
    <m/>
    <m/>
    <s v="a. (02) dos Formatos  Información de Versión 300001 - FT-SI-2180 _x000a__x000a_b. (02) dos  Formatos de Aceptación de Pruebas Funcionales y Salida a Producción  - FT-SI-1851_x000a__x000a_c. (02) dos  Actas de Comité de Gestión de  Cambios de Tecnología del correspondiente Software instalado y en Producción."/>
    <n v="6"/>
    <d v="2020-09-18T00:00:00"/>
    <d v="2021-01-15T00:00:00"/>
    <s v="NC-PSI _x000a_Subdirección de Gestión de Tecnología de Información y Telecomunicaciones/_x000a_ Coordinación de Desarrollo de Sistemas de Información/_x000a_Subdirección de Gestión de Recaudo y Cobranzas/_x000a_Subdirección de Gestión de Análisis Operacional/_x000a__x000a_REFORMULADO_x000a_30/09/2017_x000a_30/09/2018"/>
    <n v="0"/>
    <x v="1"/>
  </r>
  <r>
    <x v="3"/>
    <x v="0"/>
    <m/>
    <m/>
    <m/>
    <m/>
    <s v="Elaborar Informe semanal conjunto  del Supervisor DIAN y el  Gerente de Portafolio INDRA como  resultado del monitoreo y control,  para  remitirlo semanalmente a los Gerentes de la DIAN – INDRA y en su defecto  igualmente y con la categorización de las desviaciones  a  la Coordinación de Contratos,  con el fin de que se adelante el procedimiento tendiente a declarar incumplimiento  en la ejecución de las actividades del cronograma en el marco  legal, administrativo y financiero y técnico,  tendientes a establecer la culminación satisfactoria  de lo suscrito en el  Contrato INDRA – DIAN (100207220-285-2012)"/>
    <s v="Presentar Informe Semanal "/>
    <s v="Documentos"/>
    <n v="19"/>
    <d v="2015-05-22T00:00:00"/>
    <d v="2015-10-10T00:00:00"/>
    <s v="NC-PSI _x000a_Supevisor Contrato DIAN - INDRA/Subdirección de Gestión de Tecnología de Información y Telecomunicaciones/_x000a_"/>
    <n v="1"/>
    <x v="0"/>
  </r>
  <r>
    <x v="3"/>
    <x v="0"/>
    <s v="3  PROYECTO CSNI - DIAN . Entregado a la DIAN por el Minhacienda_x000a_vig 2014_x000a_"/>
    <s v="00 00 000"/>
    <s v="Hallazgo 3. Servicio Informático Electrónico Infractores Aduaneros"/>
    <s v="Riesgo del rediseño de los servicios informáticos electrónicos, en el evento de migración a la arquitectura MUISCA"/>
    <s v="Generar un Acta como resultado de la decisión tomada  para realizar la migración  o no,  de la base de datos del Sistema de Información INFAD - Infractores Aduaneros  de la Plataforma SIAT  a la arquitectura MUISCA y por consiguiente asumir o no,  el riesgo de la migración de los datos.  "/>
    <s v="1. Presentar Acta "/>
    <s v="Un (01) Documento"/>
    <n v="1"/>
    <d v="2018-09-18T00:00:00"/>
    <d v="2019-02-15T00:00:00"/>
    <s v="NC-PSI _x000a__x000a_Subdirección de Gestión de Fiscalización Aduanera/_x000a_Subdirección de Gestión de Tecnología de Información y Comunicaciones/_x000a_ Coordinación de Desarrollo de Sistemas de Información/_x000a__x000a_REFORMULADO _x000a_INFORME F PAGADORA Y RECAUDADORA VIG 2016"/>
    <n v="0"/>
    <x v="1"/>
  </r>
  <r>
    <x v="3"/>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s v="NC-PSI _x000a_Subdirección de Gestión de Tecnología de Información y Telecomunicaciones/_x000a_Coordinación para el Apoyo a los Sistemas de Información/_x000a_Coordinación de la Dinámica de los Procesos/ _x000a_Subdirección de Gestión de Comercio Exterior/"/>
    <n v="1"/>
    <x v="0"/>
  </r>
  <r>
    <x v="3"/>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s v="NC-PSI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REFORMULADO_x000a_30/09/2017"/>
    <n v="1"/>
    <x v="0"/>
  </r>
  <r>
    <x v="3"/>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s v="NC-PSI _x000a_Subdirección de Gestión de Tecnología de Información y Telecomunicaciones/_x000a_Coordinación para el Apoyo a los Sistemas de Información/_x000a__x000a__x000a_REFORMULADO_x000a_30/09/2017"/>
    <n v="1"/>
    <x v="0"/>
  </r>
  <r>
    <x v="3"/>
    <x v="0"/>
    <m/>
    <m/>
    <m/>
    <m/>
    <s v="1. Aplicar lo definido en el Procedimiento PR-SI-0002_Gestión de Solicitudes para la Creación o Ajuste de Sistemas de Información,   para la puesta en producción del Sistema de Información de Desaduanamiento._x000a__x000a_NOTA:_x000a__x000a_LA PRESENTE PROPUESTA ESTÁ  SUPEDITADA A CAMBIOS POR  LOS NUEVOS LINEAMIENTOS QUE DETERMINE LA DIRECCIÓN GENERAL  SOBRE EL PROYECTO DE DESADUANAMIENTO."/>
    <s v="1. Ejecutar  las pruebas funcionales y realizar el despliegue  en producción del Proyecto de Desaduanamiento,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19-09-19T00:00:00"/>
    <d v="2020-09-20T00:00:00"/>
    <s v="NC-PSI _x000a_Subdirección de Gestión de Tecnología de Información y Telecomunicaciones/_x000a_ Coordinación de Desarrollo de Sistemas de Información/_x000a_Subdirección de Gestión de Comercio Exterior/_x000a__x000a_REFORMULADO_x000a_30/09/2017_x000a_30/09/2018"/>
    <n v="0"/>
    <x v="1"/>
  </r>
  <r>
    <x v="3"/>
    <x v="0"/>
    <s v="19 Aud Funcio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s v="NC-PSI _x000a_Subdirección de Gestión de Tecnología de Información y Telecomunicaciones/_x000a_Coordinación para el Apoyo a los Sistemas de Información/_x000a_Coordinación de la Dinámica de los Procesos/ _x000a_Subdirección de Gestión de Comercio Exterior/_x000a_"/>
    <n v="1"/>
    <x v="0"/>
  </r>
  <r>
    <x v="3"/>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s v="NC-PSI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
    <n v="1"/>
    <x v="0"/>
  </r>
  <r>
    <x v="3"/>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s v="NC-PSI _x000a_Subdirección de Gestión de Tecnología de Información y Telecomunicaciones/_x000a_Coordinación para el Apoyo a los Sistemas de Información/_x000a__x000a__x000a_REFORMULADO_x000a_30/09/2017"/>
    <n v="1"/>
    <x v="0"/>
  </r>
  <r>
    <x v="3"/>
    <x v="0"/>
    <m/>
    <m/>
    <m/>
    <m/>
    <s v="1. Aplicar lo definido en el Procedimiento PR-SI-0002_Gestión de Solicitudes para la Creación o Ajuste de Sistemas de Información,   para la puesta en producción del Sistema de Información de Desaduanamiento._x000a__x000a_NOTA:_x000a__x000a_LA PRESENTE PROPUESTA ESTÁ  SUPEDITADA A CAMBIOS POR  LOS NUEVOS LINEAMIENTOS QUE DETERMINE LA DIRECCIÓN GENERAL  SOBRE EL PROYECTO DE DESADUANAMIENTO."/>
    <s v="1. Ejecutar  las pruebas funcionales y realizar el despliegue  en producción del Proyecto de Desaduanamiento,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19-09-19T00:00:00"/>
    <d v="2020-09-20T00:00:00"/>
    <s v="NC-PSI _x000a_Subdirección de Gestión de Tecnología de Información y Telecomunicaciones/_x000a_ Coordinación de Desarrollo de Sistemas de Información/_x000a_Subdirección de Gestión de Comercio Exterior/_x000a__x000a_REFORMULADO_x000a_30/09/2017_x000a_30/09/2018"/>
    <n v="0"/>
    <x v="1"/>
  </r>
  <r>
    <x v="3"/>
    <x v="0"/>
    <s v="20 Aud Funcio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s v="NC-PSI _x000a_Subdirección de Gestión de Tecnología de Información y Telecomunicaciones/_x000a_Coordinación para el Apoyo a los Sistemas de Información/_x000a_Coordinación de la Dinámica de los Procesos/ _x000a_Subdirección de Gestión de Comercio Exterior/_x000a_"/>
    <n v="1"/>
    <x v="0"/>
  </r>
  <r>
    <x v="3"/>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s v="NC-PSI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
    <n v="1"/>
    <x v="0"/>
  </r>
  <r>
    <x v="3"/>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s v="NC-PSI _x000a_Subdirección de Gestión de Tecnología de Información y Telecomunicaciones/_x000a_Coordinación para el Apoyo a los Sistemas de Información/_x000a__x000a__x000a_REFORMULADO_x000a_30/09/2017"/>
    <n v="1"/>
    <x v="0"/>
  </r>
  <r>
    <x v="3"/>
    <x v="0"/>
    <m/>
    <m/>
    <m/>
    <m/>
    <s v="1. Aplicar lo definido en el Procedimiento PR-SI-0002_Gestión de Solicitudes para la Creación o Ajuste de Sistemas de Información,   para la puesta en producción del Sistema de Información de Desaduanamiento. _x000a__x000a_NOTA:_x000a__x000a_LA PRESENTE PROPUESTA ESTÁ  SUPEDITADA A CAMBIOS POR  LOS NUEVOS LINEAMIENTOS QUE DETERMINE LA DIRECCIÓN GENERAL  SOBRE EL PROYECTO DE DESADUANAMIENTO."/>
    <s v="1. Ejecutar  las pruebas funcionales y realizar el despliegue  en producción del Proyecto de Desaduanamiento,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19-09-19T00:00:00"/>
    <d v="2020-09-20T00:00:00"/>
    <s v="NC-PSI _x000a_Subdirección de Gestión de Tecnología de Información y Telecomunicaciones/_x000a_ Coordinación de Desarrollo de Sistemas de Información/_x000a_Subdirección de Gestión de Comercio Exterior/_x000a__x000a_REFORMULADO_x000a_30/09/2017_x000a_30/09/2018"/>
    <n v="0"/>
    <x v="1"/>
  </r>
  <r>
    <x v="3"/>
    <x v="0"/>
    <s v="2 Aud Devoluciones DS. Imp Bogotá  Vig 2012 a 30/06/2016"/>
    <s v="22 02 001"/>
    <s v="Hallazgo No. 2 Incidentes Técnicos Aplicativo SIE Devoluciones y/o Compensaciones.                                    En el trámite de las solicitudes de Devolución y/o Compensación radicadas a través del aplicativo SIE de Devoluciones, se presentan errores e inconsistencias de carácter técnico que no permiten continuar con el trámite en el sistema; por lo cual, es necesario radicar la solicitud en aplicativo DEVYCOM, como si fuera radicada de forma manual._x000a__x000a_Aunque la Entidad tiene implementado un “Plan Técnico de optimización del uso del SIE devoluciones como. Herramienta de apoyo en la solicitudes de devolución y lineamientos para atención de contingencias”, se evidencia, de acuerdo con el avance de fecha de publicación 15 de enero de 2015, que algunas inconsistencias e incidentes reportados con más de un año de antigüedad, no han sido solucionados y en otros casos la fecha de entrada a la solución tecnológica no ha sido definida. Anudado a lo ei Procedimiento PR-SI-0144 dentro de sus actividades no cuenta con términos perentorios para dar solución al requerimiento.(…) el Procedimiento PR-SI-0144 dentro de sus actividades no cuenta con términos perentorios para dar solución al requerimiento."/>
    <s v="(…) debilidades y fallas tecnológicas en el aplicativo SIE y por falta de seguimiento oportuno y solución a los incidentes reportados en el plan técnico (…)"/>
    <s v="Requerir solución tecnológica de los incidentes en producción y necesidades de ajustes, al  Servicio Informático Electrónico de Devoluciones, para garantizar el óptimo funcionamiento del mismo."/>
    <s v="Solucionar los incidentes tecnológicos del SIE Devoluciones reportados por las Direcciones Seccionales de acuerdo a lo definido en el PR-SI-0144 , que no requieran ajustes de Sofware o  casos registrados en la herramienta JIRA ."/>
    <s v="Reporte semanal de incidentes tecnológicos solucionados (Fuente aplicativo Aranda PST)"/>
    <n v="13"/>
    <d v="2017-01-01T00:00:00"/>
    <d v="2017-03-31T00:00:00"/>
    <s v="NC-PSI _x000a_Subdireccion de Gestión de Tecnología de la Información y las Telecomunicaciones /Coordinación de Devoluciones y Compensaciones."/>
    <n v="1"/>
    <x v="0"/>
  </r>
  <r>
    <x v="3"/>
    <x v="0"/>
    <m/>
    <m/>
    <m/>
    <m/>
    <m/>
    <s v="2. Solucionar los incidentes tecnológicos del SIE Devoluciones reportados y registrados por las Direcciones Seccionales en la Herramienta PST durante el periodo comprendido entre el 01/01/2017 al 31/03/2017, de acuerdo a lo definido en el Procedimiento  PR-SI-0144_GESTIÓN_x000a_DE INCIDENTES DE LOS SISTEMAS DE INFORMACIÓN, que requieren ajustes de Software y para registrar en la herramienta JIRA ."/>
    <s v="1. (incidentes registrados en Jira/incidentes soluacionados)*100"/>
    <n v="1"/>
    <d v="2017-10-23T00:00:00"/>
    <d v="2018-10-23T00:00:00"/>
    <s v="NC-PSI _x000a_Subdireccion  de Gestión de Tecnología de la Información y las Telecomunicaciones/_x000a_Coordinación de Devoluciones y Compensaciones/_x000a__x000a_REFORMULADO_x000a_30/09/2017"/>
    <n v="1"/>
    <x v="0"/>
  </r>
  <r>
    <x v="3"/>
    <x v="0"/>
    <s v="10 Aud Financiera Independiente  (F Pagadora -Recaudadora)Vigencia 2018"/>
    <s v="22 02 001"/>
    <s v="Hallazgo No. 10: Atención Incidentes SIE Obligación Financiera  _x000a__x000a_“(…) estos objetivos no se aseguran, toda vez que del análisis efectuado a los problemas e incidentes reportados sobre el SIE de Obligación Financiera durante la vigencia 2018, se pudo evidenciar que, con base en las situaciones expuestas (…)  el reporte continuo de incidentes asociados al SIE Obligación Financiera, genera reprocesamiento de la información relacionada con el recaudo de impuestos a cargo de la DIAN, como se identifica en las deficiencias asociadas a la priorización para la atención de problemas que no permiten dar solución de fondo a los incidentes reportados, con lo cual se pueden afectar los saldos a favor o a cargo de los contribuyentes._x000a_"/>
    <s v="Con los reportes que se generan no es posible identificar claramente los diferentes errores presentados en el SIE de Obligacion Financiera o los incidentes reportados no cuentan con los elementos necesarios para dar una solución oportuna.   "/>
    <s v="Implementación de ajustes en el árbol de radicación de incidentes de la herramienta Aranda con el fin de ejercer un  control que permita atender y dar solución oportuna a los problemas asociados con el SIE de Obligación Financiera."/>
    <s v="Diseñar una matriz estructurada para el  reporte de incidentes en el proyecto Aranda."/>
    <s v="Documento"/>
    <n v="1"/>
    <d v="2019-06-15T00:00:00"/>
    <d v="2019-10-31T00:00:00"/>
    <s v="NC-PSI _x000a_Subdirección de Gestión de Tecnologia - SGRC - Coordinación de Administracion de Aplicativos de Recaudo y cobranzas"/>
    <n v="0"/>
    <x v="1"/>
  </r>
  <r>
    <x v="3"/>
    <x v="0"/>
    <m/>
    <m/>
    <m/>
    <m/>
    <m/>
    <s v="Analisis y evaluación de los ajustes propuestos e implementación de lo acordado entre las areas funcional y tecnica._x000a_"/>
    <s v="Arbol de categorias de incidentes ajustado y en producción"/>
    <n v="1"/>
    <d v="2019-11-01T00:00:00"/>
    <d v="2020-03-31T00:00:00"/>
    <s v="NC-PSI _x000a_Subdirección de Gestión de Tecnologia - SGRC - Coordinación de Administracion de Aplicativos de Recaudo y cobranzas"/>
    <n v="0"/>
    <x v="1"/>
  </r>
  <r>
    <x v="3"/>
    <x v="0"/>
    <m/>
    <m/>
    <m/>
    <m/>
    <m/>
    <s v="Socialización  del nuevo Arbol de radicación de Incidentes en todas las Direcciones Seccionales."/>
    <s v="Una videoconferencia y Un manual remitido a todas las DS"/>
    <n v="2"/>
    <d v="2020-04-01T00:00:00"/>
    <d v="2020-05-30T00:00:00"/>
    <s v="NC-PSI _x000a_Subdirección de Gestión de Recaudo y Cobranzas - Coordinación de Administracion de Aplicativos de Recaudo y cobranzas"/>
    <n v="0"/>
    <x v="1"/>
  </r>
  <r>
    <x v="3"/>
    <x v="0"/>
    <m/>
    <m/>
    <m/>
    <m/>
    <m/>
    <s v="Cierre de incidentes asociados a atención de problemas del SIE de Obligación Financiera"/>
    <s v="Elaborar respuestas tipo (para registro de incidentes funcionales y tecnicos) para realizar cierre masivo de incidentes asociados a problemas del SIE de la Obligación Financiera. "/>
    <n v="2"/>
    <d v="2019-06-15T00:00:00"/>
    <d v="2020-05-31T00:00:00"/>
    <s v="NC-PSI _x000a_Subdirección de Gestión de Tecnologia -_x000a_Subdirección de Gestión de Recaudo y Cobranzas - Coordinación de Administracion de Aplicativos de Recaudo y cobranzas"/>
    <n v="0"/>
    <x v="1"/>
  </r>
  <r>
    <x v="3"/>
    <x v="1"/>
    <s v="Auditoría Integral TI1 (Servicios Tecnológicos, Gobierno de TI)&quot; ATI2016005_x000a__x000a_H3_x000a__x000a_Periodo 01/01/2015 al 31/05/2016"/>
    <s v="ATI 2016005"/>
    <s v="Hallazgo 3_x000a__x000a_Inadecuada definición, diseño y aplicación de controles de la gestión de calidad y seguridad de los servicios tecnológicos._x000a__x000a_Verificadas las herramientas (ArcSight, Imperva, Agentes Oracle, Logs CheckPoint, Macafee web Gateway, Ativirus Symantec, Orión), con que cuenta la entidad, las cuales permiten el registro y correlación de eventos que ocurren tanto en un elemento de hardware como de software del sistema, se observó que no se realiza el análisis de los logs generados a través de las herramientas existentes, los cuales se constituye en un mecanismo de control para el monitoreo y seguimiento de los servicios tecnológicos y bases de datos de la entidad, con el fin de garantizar la calidad y seguridad del mismos._x000a__x000a_De otro lado, analizando las funciones de Gobierno TI, se identificó que tanto la política, como el procedimiento para esta gestión, son de competencia de Dirección de Gestión Organizacional (numeral 5º del artículo 15 del Decreto 4048 de 2008) y de la Subdirección de Gestión de Tecnología (numerales 1, 4 y 7 del artículo 18 del Decreto 4048 y artículo 3º de la Resolución No. 053 de 2012)._x000a__x000a_Entendiéndose que la gestión de logs que registran los eventos en las herramientas existentes, deberían contemplar entre otras actividades, la definición de reglas, definición de información que se debe registrar, configuración,  periodicidad, análisis, almacenamiento y depuración de logs, de acuerdo con la política establecida._x000a__x000a_Adicionalmente, los Servicios Informáticos Electrónicos - SIE´s,  cuentan con tablas de auditorías, a las cuales no se les realiza seguimiento y análisis de los resultados a los logs generados, y no se han definido alcances y responsabilidades, tanto del área funcional dueña de los SIE´s como del área técnica, para la gestión y análisis de los resultados._x000a_Lo anterior contraviniendo las siguientes normas:_x000a__x000a_• Principios de Economía y Eficiencia del artículo 3º establecidos en la Ley 489 de 1998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_x000a_• Literal i) “Establecimiento de sistemas modernos de información que faciliten la gestión y el control”  del artículo 4º  y literal b) “Garantizar la eficacia, la eficiencia y economía en todas las operaciones, promoviendo y facilitando la correcta ejecución de las funciones y actividades definidas para el logro de la misión institucional” del artículo 2º de la Ley 87  de 1993._x000a_• Principios de autocontrol y autogestión y literales a)  de los Objetivos de Control de Evaluación  y de Control de Ejecución establecidos en MECI._x000a_• Procedimiento Control de los Documentos del Sistema de Gestión de Calidad, Control Interno y Gestión Ambiental -   PR-IC-0001._x000a_• Numeral 5º del artículo 15;  numerales 1, 4 y 7 del artículo 18 del Decreto 4048 de 2008 y numeral 15 del artículo 3º de la Resolución No. 053 de 2012."/>
    <s v="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s v="Definir los logs de auditoria que las herramientas ArcSight, Imperva, Agentes Oracle, Logs CheckPoint, Macafee web Gateway, Ativirus Symantec, Orión deben generar."/>
    <m/>
    <s v="Listado de logs que se deben generar."/>
    <n v="1"/>
    <d v="2019-02-04T00:00:00"/>
    <d v="2019-08-04T00:00:00"/>
    <s v="NC-PSI _x000a_Subdirección de Gestión de tecnologías de Información y Telecomunicaciones_x000a__x000a_Oficina de Seguridad de la información_x000a__x000a_Coordinación de Desarrollo de Sistemas de Información._x000a_"/>
    <n v="0"/>
    <x v="1"/>
  </r>
  <r>
    <x v="3"/>
    <x v="1"/>
    <m/>
    <m/>
    <m/>
    <m/>
    <s v="Realizar análisis de los recursos requeridos (Software - Hardware - Económicos - Personal) para generar, almacenar, realizar seguimiento, monitoreo y análisis de los logs y/o alertas generadas."/>
    <m/>
    <s v="Análisis"/>
    <n v="1"/>
    <d v="2019-08-04T00:00:00"/>
    <d v="2020-02-04T00:00:00"/>
    <s v="NC-PSI _x000a_Subdirección de Gestión de tecnologías de Información y Telecomunicaciones_x000a__x000a_Oficina de Seguridad de la información_x000a__x000a_Coordinación de Desarrollo de Sistemas de Información._x000a_"/>
    <n v="0"/>
    <x v="1"/>
  </r>
  <r>
    <x v="3"/>
    <x v="1"/>
    <m/>
    <m/>
    <m/>
    <m/>
    <s v="Definir (Procedimiento, Instructivo, Memorando, Resolución o Política) de Log´s de Auditoria, donde se definan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m/>
    <s v="(Procedimiento, Instructivo, Memorando, Resolución o Política)"/>
    <n v="1"/>
    <d v="2019-08-04T00:00:00"/>
    <d v="2020-02-04T00:00:00"/>
    <s v="NC-PSI _x000a_Subdirección de Gestión de tecnologías de Información y Telecomunicaciones_x000a__x000a_Oficina de Seguridad de la información_x000a__x000a_Coordinación de Desarrollo de Sistemas de Información._x000a_"/>
    <n v="0"/>
    <x v="1"/>
  </r>
  <r>
    <x v="3"/>
    <x v="1"/>
    <m/>
    <m/>
    <m/>
    <m/>
    <s v="Elaborar un plan de trabajo que contemple las acciones a seguir de acuerdo con el análisis realizado y con los recursos requeridos  (Software - Hardware - Economico - Personal) para cumplir con las necesidades de las areas en lo referente a seguimiento y monitoreo de los logs, donde se incluyen: responsable, periodicidad, configuración de tablas, autorización de activación o desactivación de bitácoras y tratamiento al análisis de los resultados, así como políticas de seguridad sobre la configuración de tablas de auditorías, reglas de configuración y responsables."/>
    <m/>
    <s v="Plan de trabajo"/>
    <n v="1"/>
    <d v="2020-02-05T00:00:00"/>
    <d v="2020-08-05T00:00:00"/>
    <s v="NC-PSI _x000a_Subdirección de Gestión de tecnologías de Información y Telecomunicaciones_x000a__x000a_Oficina de Seguridad de la información_x000a__x000a_Coordinación de Desarrollo de Sistemas de Información._x000a_"/>
    <n v="0"/>
    <x v="1"/>
  </r>
  <r>
    <x v="3"/>
    <x v="1"/>
    <m/>
    <m/>
    <m/>
    <m/>
    <s v="Capacitar en las herramientas ArcSight, Imperva, Agentes Oracle, Logs CheckPoint, Macafee web Gateway, Ativirus Symantec, Orión y otras que formen parte de la plataforma de seguridad a la Oficina de Seguridad, de acuerdo al Plan de trabajo establecido."/>
    <m/>
    <s v="Acta de asistencia a capacitación"/>
    <n v="1"/>
    <d v="2019-04-01T00:00:00"/>
    <d v="2019-12-31T00:00:00"/>
    <s v="NC-PSI _x000a_Subdirección de Gestión de tecnologías de Información y Telecomunicaciones_x000a__x000a_Oficina de Seguridad de la Información"/>
    <n v="0"/>
    <x v="1"/>
  </r>
  <r>
    <x v="3"/>
    <x v="1"/>
    <m/>
    <m/>
    <m/>
    <m/>
    <s v="Realizar seguimiento al Plan de Trabajo semestralmente."/>
    <m/>
    <s v="Informes semestrales"/>
    <n v="2"/>
    <d v="2021-03-30T00:00:00"/>
    <d v="2021-09-30T00:00:00"/>
    <s v="NC-PSI _x000a_Subdirección de Gestión de tecnologías de Información y Telecomunicaciones_x000a__x000a_Oficina de Seguridad de la información_x000a__x000a_Coordinación de Desarrollo de Sistemas de Información._x000a_"/>
    <n v="0"/>
    <x v="1"/>
  </r>
  <r>
    <x v="3"/>
    <x v="1"/>
    <s v="Auditoría Integral TI1 (Servicios Tecnológicos, Gobierno de TI)&quot; ATI2016005_x000a__x000a_H4_x000a__x000a_Periodo 01/01/2015 al 31/05/2016"/>
    <s v="ATI2016005"/>
    <s v="Hallazgo 4_x000a__x000a_La planeación de la gestión de los servicios tecnológicos no se encuentra suficientemente documentada._x000a__x000a_La entidad no cuenta con documentos que respalden la planeación de la gestión de mantenimiento, pruebas de vulnerabilidad,  capacidad y disponibilidad de los servicios tecnológicos. Lo anterior teniendo en cuenta que:_x000a__x000a_• En cuanto a mantenimiento: la periodicidad y la fecha de ejecución se encuentra incluido en cada uno de los contratos y es aprobada su ejecución por el Comité de Control de Cambios, así como la autorización de realizar las ventanas de mantenimiento, sin embargo no existe un plan consolidado de mantenimiento._x000a_• Se realizan actividades de capacidad y disponibilidad de los servicios tecnológicos, sin embargo, no existe un documento que soporte el plan de capacidad y disponibilidad._x000a_• No se realizan pruebas de vulnerabilidad y no se cuenta con el plan para realizarlas, lo que dificulta el realizar análisis de vulnerabilidad de la infraestructura tecnológica y que se puedan tratar los posibles riesgos que comprometan la seguridad de la información o el servicio de la entidad._x000a__x000a_Lo anterior incumpliendo lo establecido en:_x000a__x000a_• El Elemento Planes, Programas y Proyectos del componente de Direccionamiento Estratégico de Módulo de Planeación y Gestión del Decreto 943 de 2014, MECI._x000a_• Los elementos: Identificación del riesgo y Análisis y Valoración del Riesgo del Componente Administración del Riesgo del módulo Control de Planeación y Gestión, Decreto 943 de 2014, MECI._x000a_• Numeral 5º del artículo 15 y numerales 1, 4 y 7 del artículo 18 del Decreto 4048 de 2008 _x000a_• El Procedimiento Control de los Documentos del Sistema de Gestión de Calidad, Control Interno y Gestión Ambiental -  PR-IC-0001 y  Resoluciones 285 de 2013 “Por la cual se modifica parcialmente la Resolución 159 de diciembre 21 de 2012” y la Resolución No.159 de 2012 “Por la cual se establecen los documentos del Sistema de Gestión de Calidad y Control Interno en la Unidad Administrativa Especial Dirección de Impuestos y Aduanas Nacionales.”_x000a_"/>
    <s v="No existen directrices frente a la planeación de la gestión de servicios informáticos y no se encuentran documentados los mecanismos de seguimiento y control, que incluyan los responsables de los mismos._x000a_"/>
    <s v="Realizar el Plan Anual de Mantenimientos"/>
    <m/>
    <s v="Plan Anual de Mantenimientos 2019"/>
    <n v="1"/>
    <d v="2019-02-04T00:00:00"/>
    <d v="2019-02-28T00:00:00"/>
    <s v="NC-PSI _x000a_Subdirección de Gestión de Tecnología de Información y Telecomunicaciones_x000a__x000a_Coordinación de Infraestructura Tecnológica"/>
    <n v="0"/>
    <x v="1"/>
  </r>
  <r>
    <x v="3"/>
    <x v="1"/>
    <m/>
    <m/>
    <m/>
    <m/>
    <s v="Realizar un Monitoreo Mensual de la Infraestructura Tecnológica"/>
    <m/>
    <s v="Reportes de Monitoreo Mensual"/>
    <n v="11"/>
    <d v="2019-02-28T00:00:00"/>
    <d v="2019-12-31T00:00:00"/>
    <s v="NC-PSI _x000a_Subdirección de Gestión de Tecnología de Información y Telecomunicaciones_x000a__x000a_Coordinación de Infraestructura Tecnológica"/>
    <n v="0"/>
    <x v="1"/>
  </r>
  <r>
    <x v="3"/>
    <x v="1"/>
    <m/>
    <m/>
    <m/>
    <m/>
    <s v="_x000a_Contratar una Consultoría para realizar pruebas de vulnerabilidades (EH) _x000a_"/>
    <m/>
    <s v="Contrato de Consultoría"/>
    <n v="1"/>
    <d v="2019-04-15T00:00:00"/>
    <d v="2019-06-30T00:00:00"/>
    <s v="NC-PSI _x000a_Subdirección de Gestión de Tecnología de Información y Telecomunicaciones"/>
    <n v="0"/>
    <x v="1"/>
  </r>
  <r>
    <x v="3"/>
    <x v="1"/>
    <m/>
    <m/>
    <m/>
    <m/>
    <m/>
    <m/>
    <s v="Informe de Consultoría"/>
    <n v="1"/>
    <d v="2020-01-02T00:00:00"/>
    <d v="2020-02-28T00:00:00"/>
    <s v="NC-PSI _x000a_Subdirección de Gestión de Tecnología de Información y Telecomunicaciones"/>
    <n v="0"/>
    <x v="1"/>
  </r>
  <r>
    <x v="3"/>
    <x v="1"/>
    <s v="Auditoría Integral TI1 (Servicios Tecnológicos, Gobierno de TI)&quot; ATI2016005_x000a__x000a_H5_x000a__x000a_Periodo 01/01/2015 al 31/05/2016"/>
    <s v="ATI 2016005"/>
    <s v="Hallazgo 5_x000a__x000a_Deficiencia en la calidad de requisitos y medición del servicio de la gestión de la operación TI_x000a__x000a_En desarrollo de la auditoría se evidenció lo siguiente:_x000a__x000a_• No se han definido lineamiento o procedimiento para establecer acuerdos de niveles de servicio (ANS) entre el proceso de Servicios informáticos y los otros procesos de la entidad, en cuanto a disponibilidad, respuesta y calidad de la información, así como los mecanismos de medición de su cumplimiento._x000a__x000a_• En cuanto la Información como producto, no se cuenta en los servicios informáticos con módulos para la gestión de reportes de información, ni módulos que permitan la funcionalidad completa para la toma de decisiones estratégicas de las áreas del negocio._x000a__x000a_• Por otro lado, si bien se realizan encuestas para el servicio prestado por la mesa de servicio “PST”, no se realizan mediciones para determinar la percepción y  satisfacción del servicio prestado por el proceso de Servicios Informáticos, por cuanto no existen controles para valorar la satisfacción del cliente frente al producto para el logro de los objetivos de la entidad._x000a__x000a_Estas situaciones contravienen las siguientes normas:_x000a__x000a_• Literal b), i), j) del artículo 4o de la Ley 87._x000a_• Los  literales b) y c) del numeral 4.1, el literal c del numeral 4.2.1 y el literal b) del numeral 7.1, literal a) del numeral 7.2.1., el numeral 7.5.1, numeral 7.5.3, literal a) numeral 8.1, numerales 8.2.3 y 8.2.4 de la Norma Técnica de calidad NTCGP 1000:2009._x000a_• El numeral 8.4 del Manual de Calidad de la Entidad cuya norma es adoptada por la Resolución número 000178 de 2014(por la cual se adopta el Sistema de Gestión de Calidad, Control Interno y Gestión Ambiental de la Unidad Administrativa Especial Dirección de Impuestos y Aduanas Nacionales DIAN)."/>
    <s v="Falta de gestión de acuerdos de niveles de servicio y encuestas de satisfacción, entre el proceso de Servicios Informáticos y las otras áreas de la entidad,  presentándose por la falta de sinergia e interoperabilidad de los mismos, así como la inadecuada definición de  controles para el producto a entregar al cliente interno. En cuanto a la inexistencia de módulos de generación de reportes de los SIE´s una de las causas es debido a la no finalización de la fase del Modelo Único de Ingresos, Servicios y Control  Automatizado -  MUISCA, que contemplaba los reportes de los mismos, como también definición de prioridades de desarrollo para la operación de la entidad."/>
    <s v="Actualizar y/o modificar el Procedimiento Gestion  de Solicitudes  para la Creacion o Ajustes  de Sistemas de Información PR-SI-002, con el fin de incluir acuerdos y niveles de servicio (compromisos) entre el Proceso Servicios Informaticos y los procesos internos de la Entidad."/>
    <m/>
    <s v="Procedimiento Actualizado"/>
    <n v="1"/>
    <d v="2019-02-04T00:00:00"/>
    <d v="2019-12-31T00:00:00"/>
    <s v="NC-PSI _x000a_Subdirección de Gestión de Tecnología de Información y Telecomunicaciones"/>
    <n v="0"/>
    <x v="1"/>
  </r>
  <r>
    <x v="3"/>
    <x v="1"/>
    <m/>
    <m/>
    <m/>
    <m/>
    <s v="Procedimiento Gestion  de Solicitudes  para la Creacion o Ajustes  de Sistemas de Información PR-SI-002, Actualizado y/o modificado divulgado en la Entidad."/>
    <m/>
    <s v="Procedimiento Divulgado."/>
    <n v="1"/>
    <d v="2019-02-04T00:00:00"/>
    <d v="2019-12-31T00:00:00"/>
    <s v="NC-PSI _x000a_Subdirección de Gestión de Tecnología de Información y Telecomunicaciones"/>
    <n v="0"/>
    <x v="1"/>
  </r>
  <r>
    <x v="3"/>
    <x v="1"/>
    <m/>
    <m/>
    <m/>
    <m/>
    <s v="Realizar informes cuatrimestrales sobre cada uno de los procesos     reportes sobre los casos registrados por los funcionarios de la entidad, relacionados con cada uno de los procesos, con el fin de adelantar seguimiento y retroalimentación con los funcionarios de tecnología._x000a__x000a_"/>
    <m/>
    <s v="Informes cuatrimestral sobre cada uno de los procesos._x000a__x000a__x000a_"/>
    <n v="3"/>
    <d v="2019-02-04T00:00:00"/>
    <d v="2019-12-31T00:00:00"/>
    <s v="NC-PSI _x000a_Subdirección de Gestión de Tecnología de Información y Telecomunicaciones_x000a__x000a_Coordinación de Soporte Técnico al Usuario"/>
    <n v="0"/>
    <x v="1"/>
  </r>
  <r>
    <x v="3"/>
    <x v="1"/>
    <m/>
    <m/>
    <m/>
    <m/>
    <s v="_x000a_Informes sobre encuestas presentadas y reporte de actividades adelantadas, la información estadística se registra en los informes de gestión mensual Numeral 12, ubicación de los informes:_x000a_https://gdocumental.dian.gov.co/tic/despacho/_layouts/15/start.aspx#/Documentos%20compartidos/Forms/AllItems.aspx?RootFolder=%2Ftic%2Fdespacho%2FDocumentos%20compartidos%2FSUPERVISIONES%2FMESA%20DE%20SERVICIOS%202016%2F03%2D%20EJECUCI%C3%93N%2FINFORMES%2FInformes%20Mensuales&amp;FolderCTID=0x0120006404A0ACCBDB5142A37059602678AD5F&amp;View=%7B488E74FD%2D4223%2D47E4%2DA66F%2DD05A8A48A0F1%7D"/>
    <m/>
    <s v="Informes cuatrimestral sobre cada uno de los procesos._x000a__x000a__x000a_"/>
    <n v="3"/>
    <d v="2019-02-04T00:00:00"/>
    <d v="2019-12-31T00:00:00"/>
    <s v="NC-PSI _x000a_Subdirección de Gestión de Tecnología de Información y Telecomunicaciones_x000a__x000a_Coordinación de Soporte Técnico al Usuario"/>
    <n v="0"/>
    <x v="1"/>
  </r>
  <r>
    <x v="3"/>
    <x v="1"/>
    <m/>
    <m/>
    <m/>
    <m/>
    <s v="Crear un instructivo asociado al procedimiento de la mesa de servicio  definido en conjunto la Coordinación de Administración de los SI y de Soporte Técnico al Usuario, "/>
    <m/>
    <s v="Instructivo "/>
    <n v="1"/>
    <d v="2019-02-04T00:00:00"/>
    <d v="2019-06-30T00:00:00"/>
    <s v="NC-PSI _x000a_Subdirección de Gestión de Tecnología de Información y Telecomunicaciones_x000a__x000a_Coordinación de _x000a_Soporte Técnico_x000a__x000a_Coordinación de Administración de los SI"/>
    <n v="0"/>
    <x v="1"/>
  </r>
  <r>
    <x v="3"/>
    <x v="1"/>
    <s v="Auditoría Integral TI2 (Seguridad de la Información)&quot; ATI2016010_x000a__x000a_H1_x000a__x000a_Periodo 01/01/2015 al 30/06/2016"/>
    <s v="ATI 2016010"/>
    <s v="Hallazgo N° 1. Incumplimiento en el registro de Derechos de Autor del software desarrollado por la DIAN y aplicaciones que elaboren terceros contratados por prestación de servicios ante la Unidad Administrativa Especial Dirección Nacional de Derechos de Autor (DNDA)._x000a__x000a_Verificado y analizado el certificado del 23 de septiembre de 2016, remitido por la Subdirección de Gestión de Tecnología de Información y Telecomunicaciones y suscrito por el Jefe de la Oficina de Registro de la Unidad Administrativa Especial Dirección Nacional de Derechos de Autor (DNDA), que debe contener la relación del software registrado por la DIAN, se evidencia que no se está dando cumplimiento a la suscripción de derechos de autor del software desarrollado por la Entidad o elaborado por terceros contratados por prestación de servicios, como se indica en el numeral 8 del artículo 6 de la Resolución 484 de 2013._x000a_Lo descrito anteriormente incumple las siguientes normas:_x000a_• Numeral 8, Artículo 6 de la Resolución 484 de 2013: “8. Derechos de Autor. La Subdirección de Gestión de Tecnología de Información y Telecomunicaciones, o quien haga sus veces, diligenciará los formularios técnicos para el registro del Derecho de Autor sobre el software desarrollado por la Entidad y de las aplicaciones que elaboren terceros contratados por prestación de servicios.”_x000a_• Numeral 3.2, “Autorregulación”, Principios Modelo Estándar de Control Interno, MECI:2014_x000a_• Literal a) del Artículo No.2 y literal e) del artículo No. 4 de la Ley 87 de 1993._x000a_ • Literal c) numeral 7.2.1 de la Norma Técnica de Calidad en la Gestión Pública NTCGP 1000:2009."/>
    <s v="Lo anterior se presenta por la omisión al cumplimiento de la norma para la protección de los bienes y servicios de propiedad de la Entidad, por parte de la Subdirección de Gestión de Tecnología de Información y Telecomunicaciones. Así mismo la situación descrita evidencia la falta de identificación de un riesgo específico relacionado con el registro y control del software propiedad de la Entidad y la debida administración que se debe hacer a dicho riesgo._x000a__x000a_"/>
    <s v="Hacer revisión y modificación del Numeral 8, Artículo 6 de la Resolución 484 de 2013: “8. Derechos de Autor&quot; "/>
    <m/>
    <s v="Resolución Modificada"/>
    <n v="1"/>
    <d v="2019-02-04T00:00:00"/>
    <d v="2019-12-31T00:00:00"/>
    <s v="NC-PSI _x000a_Subdirección de Gestión de Tecnología de Información y Telecomunicaciones"/>
    <n v="0"/>
    <x v="1"/>
  </r>
  <r>
    <x v="3"/>
    <x v="1"/>
    <s v="Auditoría Integral TI2 (Seguridad de la Información)&quot; ATI2016010_x000a__x000a_H3_x000a__x000a_Periodo 01/01/2015 al 30/06/2016"/>
    <s v="ATI 2016010"/>
    <s v="Hallazgo N° 3. Uso de aplicativos no oficiales o no corporativos desarrollados por funcionarios de la Entidad, sin reglamentar._x000a__x000a_De acuerdo al inventario suministrado por 12 Direcciones Seccionales, se determina que existen en la Entidad 88 aplicativos no corporativos o no oficiales, de los cuales 84 fueron desarrollados por funcionarios de la Entidad y 4 fueron adquiridos y licenciados. De los 84 software, 53 se utilizan en la gestión administrativa de los diferentes procesos de las Direcciones Seccionales como son: correspondencia, control de horario y generación de planillas entre otros y 35 en el manejo de información de los contribuyentes y usuarios aduaneros en los diferentes procesos misionales de estas seccionales; de estos aplicativos 7 manejan funcionalidad similar a los sistemas corporativos, tal como lo indican los usuarios de estas Seccionales, los cuales a continuación se relacionan: _x000a__x000a__x000a__x000a__x000a__x000a__x000a__x000a__x000a_El uso de estas aplicaciones fue verificada en visita realizada a las Direcciones Seccionales de Impuestos y de Aduanas de Medellín, donde se encontraron 14 aplicativos no corporativos, los cuales apoyan la gestión de los procesos y son utilizados como herramientas para el control de las operaciones; éstos aplicativos nacieron hace muchos años, debido de la falta de aplicaciones corporativas y lineamiento por parte del respectivo proceso, dando paso a que se desarrollaran según las necesidades puntuales, disminuyendo en lo posible el trámite manual de documentos._x000a__x000a_El equipo auditor evidenció que estos aplicativos adolecen de estructura estándar de seguridad de datos de auditoría y trazabilidad; de igual manera no presentan  módulos de auditoría (logs), que permitan identificar las transacciones de las operaciones o el registro de posibles modificaciones en la información. De igual forma  carecen de actualizaciones, mantenimientos, copias de respaldo de acuerdo con el procedimiento establecido en la entidad y aseguramiento de los datos e información. Estos aplicativos no se encuentran bajo la administración y gobernabilidad de la Subdirección de Gestión de Tecnología de Información y Telecomunicaciones._x000a__x000a_De otra parte, se evidenció del análisis de la información anexa del correo electrónico remitido por la Dirección Seccional de Aduanas de Bogotá 103201459 0056 de agosto 30 de 2016, que los entes de control generan hallazgos en relación con los aplicativos no corporativos de los cuales la Subdirección de Gestión de Tecnología de Información y Telecomunicaciones no los asume como propio, ni se les hace mantenimiento por cuanto no existe lineamiento referente a los mismos, como son los siguientes casos:_x000a_• Aplicativo CORREO2007. La Agencia ITRC generó hallazgo en la Inspección 1707000333 del 14 de junio de 2016, _x000a_• Aplicativo OPERA. La CGR generó hallazgo 3 de la vigencia 2011 y Primer semestre de 2012._x000a_Lo anterior contraviene las siguientes normas:_x000a_• Principios de Economía y Eficiencia del artículo 3º establecidos en la Ley 489 de 1998, literales b) y i)  del artículo 4º  y literales a), b) y e) del artículo 2º de la Ley 87  de 1993._x000a_• Principios de autocontrol y autogestión y literal a)  de los Objetivos de Control de Evaluación  y de Control de Ejecución, MECI: 2014._x000a_• Numeral 5º del artículo 15;  numerales 1, 2,5  y 7 del artículo 18 del Decreto 4048 de 2008; numerales 2, 5, 9 y 11 del artículo 2 de la Resolución No. 053 de 2012._x000a_• Artículo 17, Ley 1712 de marzo de 2014._x000a_• Numeral A.12.1 Requisitos de seguridad de los sistemas de información, NTC-ISO-IEC 27001._x000a_• LI.SIS.22 - Seguridad y privacidad de los sistemas de información, Estrategia GEL. "/>
    <s v="Esta situación se presenta debido a la falta de control y reglamentación por parte de la Subdirección de Gestión de Tecnología de Información y Telecomunicaciones en el uso de los aplicativos no corporativos en las Direcciones Seccionales."/>
    <s v="Realizar inventario de aplicativos de la entidad, establecer parametros para definirlos como: &quot;Corporativos&quot;, &quot;No Corporativos&quot; y &quot;Ayudas Ofimaticas&quot;,  sus funcionalidades, configuración, parametros de seguridad y demás."/>
    <m/>
    <s v="Inventario"/>
    <n v="1"/>
    <d v="2019-02-04T00:00:00"/>
    <d v="2019-10-04T00:00:00"/>
    <s v="NC-PSI _x000a_Oficina de Seguridad de la Información_x000a__x000a_Subdirector de Gestión de tecnologías de Información y Telecomunicaciones_x000a_"/>
    <n v="0"/>
    <x v="1"/>
  </r>
  <r>
    <x v="3"/>
    <x v="1"/>
    <m/>
    <m/>
    <m/>
    <m/>
    <s v="Realizar analisis de los aplicativos de la entidad para establecer un Plan de Trabajo, donde se defina los pasos a seguir con los aplicativos &quot;No Corporativos&quot; y &quot;Ayudas Ofimaticas&quot; con el fin de generar Gobernabilidad sobre ellos, aplicación de las Politicas de Seguiridad de la Información, su uso y administracion; o su eliminación y prohibición definitiva."/>
    <m/>
    <s v="Analisis"/>
    <n v="1"/>
    <d v="2019-10-05T00:00:00"/>
    <d v="2020-04-05T00:00:00"/>
    <s v="NC-PSI _x000a_Oficina de Seguridad de la Información_x000a__x000a_Subdirector de Gestión de tecnologías de Información y Telecomunicaciones_x000a_"/>
    <n v="0"/>
    <x v="1"/>
  </r>
  <r>
    <x v="3"/>
    <x v="1"/>
    <m/>
    <m/>
    <m/>
    <m/>
    <s v="Elaborar un plan de trabajo que contemple las acciones a seguir de acuerdo con el análisis realizado."/>
    <m/>
    <s v="Plan de trabajo"/>
    <n v="1"/>
    <d v="2020-04-05T00:00:00"/>
    <d v="2020-07-05T00:00:00"/>
    <s v="NC-PSI _x000a_Oficina de Seguridad de la Información_x000a__x000a_Subdirector de Gestión de tecnologías de Información y Telecomunicaciones_x000a_"/>
    <n v="0"/>
    <x v="1"/>
  </r>
  <r>
    <x v="3"/>
    <x v="1"/>
    <m/>
    <m/>
    <m/>
    <m/>
    <s v="Hacer seguimiento a la Implementación del Plan de Trabajo Semestralmente."/>
    <m/>
    <s v="Informes de segumiento semestrales"/>
    <n v="2"/>
    <d v="2021-01-30T00:00:00"/>
    <d v="2021-07-30T00:00:00"/>
    <s v="NC-PSI _x000a_Oficina de Seguridad de la Información_x000a__x000a_Subdirector de Gestión de tecnologías de Información y Telecomunicaciones_x000a_"/>
    <n v="0"/>
    <x v="1"/>
  </r>
  <r>
    <x v="3"/>
    <x v="1"/>
    <s v="Auditoría Integral TI2 (Seguridad de la Información)&quot; ATI2016010_x000a__x000a_H6_x000a__x000a_Periodo 01/01/2015 al 30/06/2016"/>
    <s v="ATI 2016010"/>
    <s v="Hallazgo N° 6. Carencia de log de auditoría en los aplicativos MUISCA._x000a__x000a_Se evidenció que los desarrollos de MUISCA, no presentan módulo de log de auditoría, como se puede verificar en los 24 aplicativos activos de MUISCA, donde solo uno (RUT) lo tiene._x000a_ _x000a_Lo anterior tiene su sustento, en el resultado del análisis del inventario de aplicativos corporativos DIAN, suministrado por la Subdirección de Gestión de Tecnología de Información y Telecomunicaciones, que presenta 75 aplicativos activos entre MUISCA, SIAT y otros, y de acuerdo con el criterio del grupo auditor para seleccionar los aplicativos que deben presentar este módulo, considera que 49, requieren log de auditoría, distribuidos así: 24 de MUISCA y 25 de SIAT y otros. Igualmente,  de los 49 aplicativos, 11 presentan log de auditoría, de los cuales solo 9 se encuentran habilitados, distribuidos en uno de MUISCA (RUT) y ocho del sistema SIAT y otros._x000a_Lo anterior contraviene las siguientes normas:_x000a_• Principios de eficiencia, participación, responsabilidad y transparencia del artículo 3º establecidos en la Ley 489 de 1998. _x000a_• Literal i)  del artículo 4º  y literal b)” del artículo 2º de la Ley 87 de 1993._x000a_• Numerales 3.1 Principios de autocontrol y 3.3 Principio de autogestión, MECI:2014 _x000a_• Numeral 4.2.4 Control de los registros, Norma Técnica de Calidad en la Gestión Pública NTCGP1000:2009 _x000a_• Numeral 5º del artículo 15;  numerales 1 y 7 del artículo 18 del Decreto 4048 de 2008 y numeral 15 del artículo 3º de la Resolución No. 053 de 2012._x000a_• Numeral 3.13 Seguridad de la información…trazabilidad (Accountability)…, NTC-ISO-IEC 27001._x000a_• LI.SIS.23 - Auditoría y trazabilidad de los sistemas de información, Estrategia GEL. "/>
    <s v="Lo descrito anteriormente se presenta por:_x000a__x000a_• Falta de procedimientos en los cuales se caracterice el seguimiento y monitoreo de las bitácor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_x000a_• Falta de completitud en el desarrollo de los Sistemas de Información frente al módulo de log de auditoría._x000a_• Inexistencia de un procedimiento o lineamiento en relación con el estándar de datos de auditoría y trazabilidad para cada uno de los sistemas de información._x000a_• Control deficiente o ineficiente en el manejo de los sistemas de información."/>
    <s v="Definir cuáles sistemas de información MUISCA deben generar logs de auditoría."/>
    <m/>
    <s v="Listado de logs que se deben generar."/>
    <n v="1"/>
    <d v="2019-02-04T00:00:00"/>
    <d v="2019-08-04T00:00:00"/>
    <s v="NC-PSI _x000a_Subdirección de Gestión de Tecnología de Información y Telecomunicaciones_x000a__x000a_Oficina de Seguridad de la información_x000a__x000a_Coordinación de Desarrollo de Sistemas de Información"/>
    <n v="0"/>
    <x v="1"/>
  </r>
  <r>
    <x v="3"/>
    <x v="1"/>
    <m/>
    <m/>
    <m/>
    <m/>
    <s v="Realizar análisis de los recursos (personas - software - hardware - económicos) requeridos para generar, almacenar, realizar seguimiento, monitorear y analizar los logs generados."/>
    <m/>
    <s v="Análisis"/>
    <n v="1"/>
    <d v="2019-08-04T00:00:00"/>
    <d v="2020-02-04T00:00:00"/>
    <s v="NC-PSI _x000a_Subdirección de Gestión de Tecnología de Información y Telecomunicaciones_x000a__x000a_Oficina de Seguridad de la información_x000a__x000a_Coordinación de Desarrollo de Sistemas de Información"/>
    <n v="0"/>
    <x v="1"/>
  </r>
  <r>
    <x v="3"/>
    <x v="1"/>
    <m/>
    <m/>
    <m/>
    <m/>
    <s v="Definir (procedimiento, instructivo, memorando, resolución o política) respecto a los logs de auditoría, donde se definan el seguimiento y monitoreo de los mismos, incluyendo: responsable, periodicidad, configuración de tablas, autorización de activación o desactivación de bitácoras y tratamiento al análisis de los resultados, así como políticas de seguridad sobre la configuración de tablas de auditoría, reglas de configuración y responsables."/>
    <m/>
    <s v="Procedimiento, instructivo, memorando, resolución o política"/>
    <n v="1"/>
    <d v="2019-08-04T00:00:00"/>
    <d v="2020-02-04T00:00:00"/>
    <s v="NC-PSI _x000a_Subdirección de Gestión de Tecnología de Información y Telecomunicaciones_x000a__x000a_Oficina de Seguridad de la información_x000a__x000a_Coordinación de Desarrollo de Sistemas de Información"/>
    <n v="0"/>
    <x v="1"/>
  </r>
  <r>
    <x v="3"/>
    <x v="1"/>
    <m/>
    <m/>
    <m/>
    <m/>
    <s v="Elaborar un plan de trabajo que contemple las acciones a seguir de acuerdo con el análisis realizado y con los recursos (personas - software - hardware - económicos) requeridos  para cumplir con las necesidades de las áreas en lo referente al seguimiento y monitoreo de los logs, donde se incluya: responsable, periodicidad, configuración de tablas, autorización de activación o desactivación de bitácoras y tratamiento al análisis de los resultados, así como políticas de seguridad sobre la configuración de tablas de auditoría, reglas de configuración y responsables."/>
    <m/>
    <s v="Plan de trabajo"/>
    <n v="1"/>
    <d v="2020-02-05T00:00:00"/>
    <d v="2020-08-05T00:00:00"/>
    <s v="NC-PSI _x000a_Subdirección de Gestión de tecnologías de Información y Telecomunicaciones_x000a__x000a_Oficina de Seguridad de la información_x000a__x000a_Coordinación de Desarrollo de Sistemas de Información"/>
    <n v="0"/>
    <x v="1"/>
  </r>
  <r>
    <x v="3"/>
    <x v="1"/>
    <m/>
    <m/>
    <m/>
    <m/>
    <s v="Realizar seguimiento semestral al Plan de Trabajo."/>
    <m/>
    <s v="Informes semestrales"/>
    <n v="2"/>
    <d v="2021-03-30T00:00:00"/>
    <d v="2021-09-30T00:00:00"/>
    <s v="NC-PSI _x000a_Subdirección de Gestión de Tecnología de Información y Telecomunicaciones_x000a__x000a_Oficina de Seguridad de la información_x000a__x000a_Coordinación de Desarrollo de Sistemas de Información"/>
    <n v="0"/>
    <x v="1"/>
  </r>
  <r>
    <x v="3"/>
    <x v="1"/>
    <s v="Auditoría de Seguimiento a Planes Integrados de Mejoramiento Proceso Servicios Informáticos - ASS2017- 010_x000a__x000a_H1_x000a__x000a_Período 01/01/2016 al 21/01/2017"/>
    <s v="ASS 2017010"/>
    <s v="21  Aud Vig  2011 Reg Imptos Bta y Grandes (Recaudadora)._x000a__x000a_Actualización de información. _x000a__x000a_Las bases de datos del Gestor se encuentran desactualizadas en cuanto a información se refiere. A manera de ejemplo: se evidenció que en algunas ocasiones no se utiliza la opción que tiene el Gestor para crear la numeración de las contingencias (Salto de numeración) y por lo tanto al momento de intentar su registro el sistema, no lo permite; otras veces se intenta registrar códigos de dependencia que corresponden a fechas anteriores a la reestructuración de los sistemas en armonización con la estructura actual de la entidad, de tal manera que el sistema no los identifica, teniendo que realizarlo por una opción especial con la que cuenta el usuario final. CGR._x000a__x000a_Prueba de Auditoria:_x000a__x000a_Se verificó la actualización de la base de datos del aplicativo Gestor en cuanto a numeración por contingencia y saltos de numeración. Se analizó la información referente a los actos administrativos que se profieren de forma manual en el aplicativo Gestor de las Direcciones Seccionales de Impuestos de Cali, Medellín, Barranquilla y Grandes Contribuyentes y se encontró que los impuestos de: Contribución parafiscal de los espectáculos públicos de las artes escénicas, a la riqueza, nacional al consumo, CREE, no han sido creados para su inclusión en el aplicativo Gestor o en otro sistema._x000a__x000a_Por lo descrito anteriormente el hallazgo persiste._x000a_"/>
    <s v="Falta de creación de códigos del sistema como a desconocimiento de opciones y funcionalidades del mismo por parte de las áreas usuarias de Fiscalización y Liquidación"/>
    <s v="1. Elaborar e incluir en la ejecución del plan de trabajo para la puesta en producción del Sistema de Información de Sanciones y Liquidaciones Oficiales - SALI, las actividades relacionadas con Actos Administrativos proferidos manualmente por contingencia; en atención al Memorando 00262 del 10 de octubre de 2015, en los que se profirieren lineamientos sobre la transición tecnológica del sistema de información GESTOR, al sistema de información de sanciones y liquidaciones oficiales - SALI._x000a__x000a_Lo anterior, en el Marco del Subproceso &quot;Construcción de Sistemas de Información&quot; del Proceso &quot;Servicios Informáticos&quot; y en el entendido que SALI, contempla la ejecución de otras funcionalidades acordes con los siguientes procedimientos:_x000a__x000a_PR-SI-0148_Análisis de Requerimientos de los Sistemas de Información._x000a_PR-SI-0149_Análisis y Diseño de los Sistemas de Información _x000a_PR-SI-0150_Codificación de los Sistemas de Información_x000a_PR-SI-0151_Ejecución de Pruebas de los Sistemas de Información_x000a_PR-SI-0152_Implantación de los Sistemas de Información_x000a_"/>
    <m/>
    <s v="_x000a_1. Cronograma de Actividades"/>
    <n v="1"/>
    <d v="2017-08-01T00:00:00"/>
    <d v="2017-08-31T00:00:00"/>
    <s v="NC-PSI _x000a__x000a_1. Subdirección de Gestión de Fiscalización Tributaria_x000a__x000a_2. Subdirección de Gestión de Tecnología de Información y Telecomunicaciones"/>
    <n v="1"/>
    <x v="0"/>
  </r>
  <r>
    <x v="3"/>
    <x v="1"/>
    <m/>
    <m/>
    <m/>
    <m/>
    <s v="2. Ejecutar las Pruebas de los ajustes realizados en Actos Administrativos proferidos manualmente por contingencia."/>
    <m/>
    <s v="1. Formato FT-SI-1851_Aceptación de Pruebas de funcionalidad y salida a producción, debidamente aprobado y formalizado. "/>
    <n v="1"/>
    <d v="2018-12-03T00:00:00"/>
    <d v="2019-03-29T00:00:00"/>
    <s v="NC-PSI _x000a__x000a_1. Subdirección de Gestión de Fiscalización Tributaria_x000a__x000a_2. Subdirección de Gestión de Tecnología de Información y Telecomunicaciones"/>
    <n v="0"/>
    <x v="1"/>
  </r>
  <r>
    <x v="3"/>
    <x v="1"/>
    <m/>
    <m/>
    <m/>
    <m/>
    <s v="3. Aprobar el despliegue o salida a Producción de los ajustes realizados y estabilizados  de acuerdo con los requerimientos iniciales contemplados en el ajuste y correspondiente a Actos Administrativos proferidos manualmente por contingencia."/>
    <m/>
    <s v="1. Acta de Comité de Gestión de Cambios de Tecnología, aprobando el despliegue o salida a producción"/>
    <n v="1"/>
    <d v="2019-04-01T00:00:00"/>
    <d v="2019-05-31T00:00:00"/>
    <s v="NC-PSI _x000a_1. Subdirección de Gestión de Tecnología de Información y Telecomunicaciones"/>
    <n v="0"/>
    <x v="1"/>
  </r>
  <r>
    <x v="3"/>
    <x v="1"/>
    <m/>
    <m/>
    <s v="TM 2015002 - AUDITORÍA TRÁMITES MANUALES Y/O DE CONTINGENCIA. AÑO DE REALIZACIÓN 2015._x000a__x000a_Debilidad en la identificación de riesgos que afectan los servicios informáticos electrónicos._x000a__x000a_Verificadas la causas que originaron las contingencias y revisado  el mapa de riesgos del proceso de Servicios Informáticos, se evidenció que éste proceso no tiene identificados, analizados y evaluados todos eventos potenciales o amenazas que puedan provocar interrupción en los Servicios Informáticos Electrónicos que apoyan a los procesos críticos de la Entidad. Esta situación evidencia incumplimiento de los literales a y f del artículo 2 de la Ley 87 de 1993, Decreto 943 de 2014, y numeral 1.3.2.2 del Manual Técnico del Modelo Estándar de Control Interno – MECI, debido a que el mapa de riesgos operacionales se encuentra en construcción y en el mapa de riesgos de corrupción, solo está identificado el riesgo “Interrupción provocada en los Servicios Informáticos”, con lo que se genera que los servicios informáticos estén vulnerables frente a las amenazas y en caso de su materialización ocasionen  interrupción en los servicios, no se garantice la disponibilidad continua de los mismos y se afecte la gestión de los procesos. Lo anterior, impide el cumplimiento de los objetivos estratégicos de incrementar la eficiencia administrativa mediante la optimización de los sistemas internos y riesgos de operación y el de desarrollar y mantener la TIT para optimizar la gestión institucional y la estrategia de gobierno en línea en función de un mejor servicio al ciudadano."/>
    <s v="El mapa de riesgos operacionales se encuentra en construcción_x000a__x000a_En el mapa de riesgos de corrupción, solo está identificado el riesgo “Interrupción provocada en los Servicios Informáticos”"/>
    <s v="1. Revisar, analizar y aplicar lo definido en el Procedimiento PR-IC-293_Monitorio y Mejoramiento de la Gestión de Riesgos."/>
    <m/>
    <s v="1. Matriz de Riesgos actualizada, resultado de la respectiva  reivsión y análisis realizado."/>
    <n v="1"/>
    <d v="2019-01-01T00:00:00"/>
    <d v="2019-03-31T00:00:00"/>
    <s v="NC-PSI _x000a_Suddirección de Gestión de Tecnologías de Información y Telecoomunicaciones Reformulada 100207220 – 1957 del 5 de diciembre de 2018 remitido por el Subdirector de Gestión de Tecnología y Telecomunicaciones "/>
    <n v="0"/>
    <x v="1"/>
  </r>
  <r>
    <x v="3"/>
    <x v="1"/>
    <m/>
    <m/>
    <s v="ATM 2015002 - AUDITORÍA TRÁMITES MANUALES Y/O DE CONTINGENCIA. AÑO DE REALIZACIÓN 2015._x000a__x000a_PST CERRADOS SIN SOLUCIÓN, CON RESPUESTAS INOPORTUNAS Y GENERACIÓN DE TRÁMITES MANUALES._x000a__x000a_Se evidenció que la atención de las solicitudes que han sido reportadas a través de Punto Único de Soluciones Tecnológicas – PST no son oportunas ni eficaces para los casos registrados de los aplicativos GESTOR y DEVOLUCIONES, ocasionando que los procesos que se encuentran soportados por los mismos, en las Direcciones Seccionales de Impuestos Bogotá y Medellín, han tenido que recurrir de forma continua a trámites manuales por las contingencias que se han generado. _x000a__x000a_La falta de oportunidad, se observó  en los casos No. 133868, 134383, 134387, 134392, 133905, 125129, 127190  del año 2014 y 138015 del año 2015, en donde en casos extremos transcurrieron hasta 10 meses para obtener una respuesta de solución y en otros casos 8 días para retroalimentar al usuario frente a los requisitos que debe tener el PST para ser atendido._x000a__x000a_En cuanto a la eficacia en la atención de los PST, se encontraron casos cerrados sin solución, se citan como ejemplos los No.s 155007, 158566, 163856, 165855, del año 2015; y por otra parte, casos donde se ha tenido que insistir en la solución del mismo, con la colocación adicional de un nuevo PST se citan como ejemplos los casos 158566, 163856 y el 165855 del año 2015, colocados para la misma situación._x000a__x000a_En la  generación de Trámites Manuales como práctica común, por no encontrar soluciones oportunas a los PST, se cita como ejemplos los casos No. 133868, 134383, 134387, 134392, 133905 de 2014 y 138015 de 2015, donde se recibe respuesta hasta un mes después de haber registrado los casos por PST._x000a__x000a_Esta falta de oportunidad en la atención de los PST, no cumple con lo establecido en la Resolución 053 del 4 de julio de 2012, articulo 2 que modifica el artículo 27 de la resolución 11 del 4 de noviembre de 2008, donde se indican las funciones del soporte técnico a los usuarios finales y a la infraestructura tecnológica, en sus numerales 5, 6, 8, 9, 11 y en especial el numeral 14 en lo relacionado con la atención, actualización, mantenimiento y solución de incidentes operacionales de los servicios informáticos._x000a__x000a_Esta situación evidencia incumplimiento de lo establecido en la Resolución 053 del 4 de julio de 2012, articulo 2 que modifica el artículo 27 de la resolución 11 del 4 de noviembre de 2008, donde se indican las funciones del soporte técnico a los usuarios finales y a la infraestructura tecnológica, en sus numerales 5, 6, 8, 9, 11 y en especial el numeral 14 en lo relacionado con la atención, actualización, mantenimiento y solución de incidentes operacionales de los servicios informáticos. Así como lo establecido en el MECI en lo que se refiere al numeral 3. “eje transversal información y comunicación”, y lo concerniente al código de Buen Gobierno, Adoptado por la DIAN, en su acápite No. 3 “Gestión y control de la información y la comunicación”, y lo establecido en los literales b y c del artículo 2 de la Ley 87 de 1993 y el literal d artículo 3, Decreto 2482 de 2012, debido a que existen debilidades en los controles y autocontroles en la gestión y solución de incidentes tecnológicos, lo que  genera  trámites manuales por la no solución oportuna de las contingencias, pérdida de control y trazabilidad de actuaciones que requieren su registro en los sistemas informáticos. Así mismo, afecta el logro del objetivo estratégico OE4: “Desarrollar las mejores Prácticas de la Gestión de Buen Gobierno para incrementar los niveles de confianza y credibilidad” y el pilar GA1: “incrementar la eficiencia administrativa mediante la optimización de los procesos, tramites, sistemas internos, riesgos de operación y la gestión documental.” "/>
    <s v="Trámites manuales por la no solución oportuna de las contingencias_x000a__x000a_Pérdida de control y trazabilidad de actuaciones que requieren su registro en los sistemas informáticos."/>
    <s v="1. Realizar informes de seguimiento mensual por parte del Grupo de Calidad de la Mesa de Servicios."/>
    <m/>
    <s v="1. Informes de Seguimiento"/>
    <n v="12"/>
    <d v="2017-08-01T00:00:00"/>
    <d v="2018-08-01T00:00:00"/>
    <s v="NC-PSI _x000a_Coordinación de Soporte técnico al usuario"/>
    <n v="0"/>
    <x v="1"/>
  </r>
  <r>
    <x v="3"/>
    <x v="1"/>
    <m/>
    <m/>
    <s v="AIR 2015006 - AUDITORÍA A LA RECEPCIÓN Y CONTROL AL FLUJO DE LA INFORMACION DE RECAUDO. AÑO DE REALIZACIÓN 2015._x000a__x000a_Declaraciones con el mismo número de formulario._x000a__x000a_Verificada una muestra de 20 declaraciones presentadas en la Dirección Seccional de Impuestos y Aduanas de Bucaramanga, se evidenció que 9 de ellas,  que representan el 45%, presentan el mismo número consecutivo de formulario  (formulario No. 1102000855071) de diferentes contribuyentes, sin que el sistema cambie automáticamente el consecutivo de dichos formularios, sin que a la fecha se hayan realizado los ajustes requeridos._x000a_Criterio normativo: MECI - Módulo Eje Trasversal Información y Comunicación / componente Información y Comunicación / Elemento Sistemas de Información y Comunicación y Modelo COBIT - dominio Monitorear y Evaluar: (ME1) Monitorear y evaluar el desempeño de TI, Principios de seguridad de la información."/>
    <s v="Esta situación, puede presentarse debido a una posible falla en el SIE, que requiera de ajustes de software o ajustes de validaciones de campo, así mismo porque no se generan alertas y no se realiza un monitoreo adecuado para determinar si el sistema cumple con su funcionalidad."/>
    <s v="1. Elaborar un documentos de diagnóstico y un plan de trabajo que contemple las actividades para la ejecución del Proyecto Flujo de Documentos."/>
    <m/>
    <s v="1. Un (1) Documento de Diagnóstico_x000a__x000a_2. Cronograma de Actividades"/>
    <n v="2"/>
    <d v="2016-03-01T00:00:00"/>
    <d v="2017-07-31T00:00:00"/>
    <s v="NC-PSI _x000a_1. Subdirección de Gestión de Recaudo y Cobranzas._x000a__x000a_2. Suddirección de Gestión de Tecnologías de Información y Telecoomunicaciones_x000a_"/>
    <n v="1"/>
    <x v="0"/>
  </r>
  <r>
    <x v="3"/>
    <x v="1"/>
    <m/>
    <m/>
    <m/>
    <m/>
    <s v="2. Generar reportes inventario de documentos en inconsistentes buzón de entrada Gestión Masiva."/>
    <m/>
    <s v="1. Formato FT-SI-1851_Aceptación de Pruebas de funcionalidad   y salida a producción, debidamente aprobado y formalizado. _x000a__x000a_2. Acta de Comité de Gestión de Cambios de Tecnología, aprobando el despliegue o salida a producción"/>
    <n v="2"/>
    <d v="2018-12-17T00:00:00"/>
    <d v="2019-03-04T00:00:00"/>
    <s v="NC-PSI _x000a_1. Subdirección de Gestión de Recaudo y Cobranzas._x000a__x000a_2. Suddirección de Gestión de Tecnologías de Información y Telecoomunicaciones Reformulada 100207220 – 1957 del 5 de diciembre de 2018 remitido por el Subdirector de Gestión de Tecnología y Telecomunicaciones _x000a_"/>
    <n v="0"/>
    <x v="1"/>
  </r>
  <r>
    <x v="3"/>
    <x v="1"/>
    <m/>
    <m/>
    <s v="AIR 2015006 - AUDITORÍA A LA RECEPCIÓN Y CONTROL AL FLUJO DE LA INFORMACION DE RECAUDO. AÑO DE REALIZACIÓN 2015._x000a__x000a_Represamiento de documentos que afectan los estados financieros y los procesos de Recaudación, Administración de Cartera y Fiscalización y Liquidación._x000a__x000a_Para verificar el flujo de la información de recaudo, se analizó el estado de los  buzones de diligenciamiento, del servicio de conciliación/diligenciamiento, el buzón de Gestión Masiva y el buzón de Obligación Financiera, según información suministrada por la Subdirección de Gestión de Tecnología de la Información, se encontró  que:_x000a_• No se ha definido una política para establecer el tiempo por el cuál la entidad debe almacenar la información diligenciada por los contribuyentes a través del buzón de diligenciamiento pues muchos de esos documentos no son formalizados por los contribuyentes. Según información de la SGTIT se encuentran más de 50 millones de documentos almacenados desde el año 2006. _x000a_• De los 4.138.123  documentos represados en el Buzón de Gestión Masiva, 127.804 corresponden a declaraciones y recibos de pago que afectan el registro contable._x000a_• De los 7.181.091 documentos represados en el Buzón de Obligación financiera 7.180.150, corresponden a declaraciones y recibos de pago que afectan el registro contable._x000a_Según información suministrada por la Coordinación de Control a Entidades Recaudadoras a junio de 2015, se encontraban represados 33.977 documentos en el Servicio de Conciliación / Diligenciamiento  en el que se encuentran documentos represados desde el 8 de marzo de 2013 hasta junio 11 de 2015."/>
    <s v="Las anteriores situaciones se presentan porque: _x000a_1) No hay claridad sobre la totalidad y los tipos errores, que generan el represamiento de la información; los cuales son importantes para la toma de decisiones sobre los posibles desarrollos informáticos o cambios normativos y administrativos que puedan subsanar o minimizar las situaciones presentadas._x000a_2) Ausencia de un reporte que genere alertas y estados de la información que permita verificar y monitorear el estado real del represamiento de los buzones._x000a_3) Las declaraciones con errores que pasan a la obligación financiera cuando alcanzan su firmeza, no surten las validaciones y no son procesadas por la obligación financiera."/>
    <s v="1. Elaborar un documentos de diagnóstico y un plan de trabajo que contemple las actividades para la ejecución del Proyecto Flujo de Documentos privados y oficiales que afectan la Obligación Financiera y la Contabilidad"/>
    <m/>
    <s v="1. Un (1) Documento de Diagnóstico_x000a__x000a_2. Cronograma de Actividades"/>
    <n v="2"/>
    <d v="2016-03-01T00:00:00"/>
    <d v="2017-07-31T00:00:00"/>
    <s v="NC-PSI _x000a_1. Subdirección de Gestión de Recaudo y Cobranzas._x000a__x000a_2. Suddirección de Gestión de Tecnologías de Información y Telecoomunicaciones_x000a_"/>
    <n v="1"/>
    <x v="0"/>
  </r>
  <r>
    <x v="3"/>
    <x v="1"/>
    <m/>
    <m/>
    <m/>
    <m/>
    <s v="2. Generar reportes inventario de documentos en inconsistentes buzón de entrada Gestión Masiva"/>
    <m/>
    <s v="1. Formato FT-SI-1851_Aceptación de Pruebas de funcionalidad   y salida a producción, debidamente aprobado y formalizado. _x000a__x000a_2. Acta de Comité de Gestión de Cambios de Tecnología, aprobando el despliegue o salida a producción"/>
    <n v="2"/>
    <d v="2018-12-17T00:00:00"/>
    <d v="2019-03-04T00:00:00"/>
    <s v="NC-PSI _x000a_1. Subdirección de Gestión de Recaudo y Cobranzas._x000a__x000a_2. Suddirección de Gestión de Tecnologías de Información y TelecoomunicacionesReformulada 100207220 – 1957 del 5 de diciembre de 2018 remitido por el Subdirector de Gestión de Tecnología y Telecomunicaciones "/>
    <n v="0"/>
    <x v="1"/>
  </r>
  <r>
    <x v="3"/>
    <x v="1"/>
    <s v="AUDITORIA A LA GESTION DE COBRO - REMATE DE BIENES ARB201805_x000a__x000a_H13"/>
    <s v="ARB 2018005"/>
    <s v="Deficiencias en el control y seguimiento de los incidentes reportados del aplicativo SIPAC_x000a__x000a_Verificados los controles frente a los incidentes relacionados con el aplicativo SIPAC, durante los años 2016 y 2017, reportados por el Nivel Central y las Direcciones Seccionales, a través de las herramientas de Gestión PST y SOPORTE TIC, en una muestra de 55 incidentes clasificados en tipo estado “Abierto”, sin solución superior a 6 meses desde el registro del incidente, se observó que:_x000a__x000a_a. 20 incidentes solucionados, no habían sido cerrados en las herramientas de Gestión PST y SOPORTE TIC._x000a_b. Deficiencias en el seguimiento de los incidentes que fueron asignados para su gestión, cuya solución en SIPAC depende del ajuste de otro software._x000a_c. No se cuenta con un control de los incidentes reportados que están en estado suspendido y cuya solución corresponde a ajustes de software, tal es el caso de traslado de expedientes virtual, prescripción y remisibilidad, entre otros. _x000a_d. No se realiza revisión periódica de los incidentes en tipo estado abierto, que permita depurar y cerrar los que se encuentren solucionados."/>
    <s v="Debido a deficiencias en la aplicación de los controles definidos en el procedimiento, relacionados con la verificación y seguimiento de la solución de los incidentes reportados, que garanticen el correcto funcionamiento de los sistemas de información. "/>
    <s v="a). Revisar cada uno de los PST y Soporte TIC para cerrar los que ya están solucionados y que no se les ha dado respuesta._x000a__x000a_De los casos solucionados y que con corte a 13 de julio de 2018 no han sido cerrados."/>
    <m/>
    <s v="(casos solicionados sin respuesta/casos cerrados)*100"/>
    <n v="1"/>
    <d v="2018-07-16T00:00:00"/>
    <d v="2018-12-31T00:00:00"/>
    <s v="NC-PSI _x000a_Jefe Coordinación de Administración de Sistemas de Información"/>
    <n v="0"/>
    <x v="1"/>
  </r>
  <r>
    <x v="3"/>
    <x v="1"/>
    <m/>
    <m/>
    <m/>
    <m/>
    <s v="b) y C) Revisar cada uno de los PST y Soporte TIC para:_x000a_- Crear o actualizar los problemas en la herramienta de gestión de casos._x000a_- Asociar cada uno de los casos al problema específico creado._x000a_- Actualizar en Jira la solicitud de ajuste de software."/>
    <m/>
    <s v="(Casos de tipo problema registrados en la herramienta/casos registrados en Jira)*100"/>
    <n v="1"/>
    <d v="2018-07-16T00:00:00"/>
    <d v="2019-02-28T00:00:00"/>
    <s v="NC-PSI Jefe Coordinación de Administración de Sistemas de Información"/>
    <n v="0"/>
    <x v="1"/>
  </r>
  <r>
    <x v="3"/>
    <x v="1"/>
    <m/>
    <m/>
    <m/>
    <m/>
    <s v="b) y c) Remitir  correo electrónico semanalmente al líder de desarrollo de Recaudación de la CDSI solicitando el avance del desarrollo y Actualizar del problema en la herramienta."/>
    <m/>
    <s v="(Inclusión de notas en la herramienta/correos enviados)*100"/>
    <n v="1"/>
    <d v="2018-07-16T00:00:00"/>
    <d v="2019-02-28T00:00:00"/>
    <s v="NC-PSI Jefe Coordinación de Administración de Sistemas de Información"/>
    <n v="0"/>
    <x v="1"/>
  </r>
  <r>
    <x v="3"/>
    <x v="1"/>
    <m/>
    <m/>
    <m/>
    <m/>
    <s v="d) Realizar seguimiento semanal de la gestión realizada sobre los PST y Soporte TIC de SIPAC "/>
    <m/>
    <s v="Un cuadro semanal estadístico de la gestión realizada "/>
    <n v="1"/>
    <d v="2018-07-16T00:00:00"/>
    <d v="2019-02-28T00:00:00"/>
    <s v="NC-PSI Jefe Coordinación de Administración de Sistemas de Información"/>
    <n v="0"/>
    <x v="1"/>
  </r>
  <r>
    <x v="3"/>
    <x v="1"/>
    <m/>
    <m/>
    <m/>
    <m/>
    <s v="Efectuar auditoria trimestral de de reporte de incidentes del aplicativo SIPAC recibidos mediante PST que se encuentren clasificados en tipo estado &quot;abierto&quot; y efectuar lo pertinente según el caso encontrado."/>
    <m/>
    <s v="informe"/>
    <n v="4"/>
    <d v="2018-09-01T00:00:00"/>
    <d v="2019-08-31T00:00:00"/>
    <s v="NC-PSI Jefe Coordinacion de Administracion de Aplicativos de Recaudo y Cobranzas"/>
    <n v="0"/>
    <x v="1"/>
  </r>
  <r>
    <x v="3"/>
    <x v="1"/>
    <s v="AUDITORIA ASISTENCIA AL CLIENTE _x000a_AAC-2018004_x000a__x000a__x000a_Período_x000a_01/01/2017 al 30/04/2018_x000a__x000a_H10"/>
    <s v="AAC 2018004"/>
    <s v="Materialización de riesgos operacionales identificados en la Matriz del Proceso de Servicios Informáticos _x000a__x000a_Las fallas reiteradas en la plataforma tecnológica de la entidad en el año 2017 y lo transcurrido del año 2018 han generado insuficiencia o suspensión en la prestación de los servicios informáticos de cara al contribuyente, obligando a declarar contingencias que afectan la imagen institucional como se manifiesta y divulga en las redes sociales (Facebook , Twitter) y en el incremento de Quejas registradas en el SIE de PQSR, materializándose los siguientes riesgos del Proceso de Servicios Informáticos:_x000a_- Indisponibilidad en las telecomunicaciones (Posibilidad de que se presenten fallas del canal de telecomunicaciones para el desarrollo de sus operaciones.)_x000a_- Deficiencia en el hardware y/o software base (posibilidad de que se presente fallas en el hardware y/o en el software que destina la entidad como apoyo tecnológico en sus operaciones)_x000a__x000a_Con lo anterior se incumple lo establecido en:_x000a_- Numerales 3.5.1.1 sobre los clientes y 3.5.1.3 sobre la infraestructura y herramientas a través de los cuales se suministra el servicio del Código de Buen Gobierno y de Ética. _x000a_- Numeral A12.1.3 Gestión de capacidad.  ISO 27001. _x000a_- Plan de calidad de los sistemas de información de la Política de Gobierno Digital. Análisis de riesgos - LI.ST.14, Mejoramiento de los procesos - LI.GO.13, Conformidad - LI.GO.03. _x000a__x000a_En el marco del MIPG, se afecta la adecuada implementación de la dimensión de Gestión con Valores para Resultados, aspecto “3.2.2 Relación Estado Ciudadano”, 3.3 atributos “La gestión de la entidad se soporta en: El trabajo por procesos, el cual tiene en cuenta los requisitos legales, las necesidades de los grupos de valor, las políticas internas de la entidad y los cambios del entorno, para brindar resultados con valor …, … El uso de las TIC para tener una comunicación fluida con la ciudadanía y atendiendo las políticas de Gobierno Digital y Seguridad…y … Una estructura organizacional articulada con los procesos y que facilita su interacción, en función de los resultados institucionales”, de la dimensión Evaluación de resultados, aspectos 4.2.1. Seguimiento y evaluación del desempeño institucional y 4.2.2. Evaluación de indicadores y metas de gobierno de entidades nacionales, 4.3 atributo “Seguimiento a los riesgos identificados de acuerdo con la política de administración de riesgos establecida por la entidad” así como de la dimensión de Control Interno, aspecto 7.2.2 Gestión de los riesgos institucionales, 7.3 atributo “Riesgos identificados y gestionados que permiten asegurar el cumplimiento de los objetivos”."/>
    <s v="Insuficiencia de la capacidad de la infraestructura tecnológica que soporte de manera efectiva las necesidades actuales como son: la concurrencia en las transacciones, cargas de información del contribuyente, colapso o demoras en las telecomunicaciones o posibles limitaciones en la arquitectura interna."/>
    <s v="Fortalecer la Plataforma Tecnológica Física (Hardware), en lo relacionado con equipos, procesadores, memorias y ampliación de la capacidad de ancho de banda,  que soportan las Bases de Datos de la Entidad"/>
    <m/>
    <s v="Equipos, procesadores y memorias instaladas y ancho de banda potenciada."/>
    <s v="(hardware requerido)/(hardware instalado)*100%"/>
    <d v="2018-06-01T00:00:00"/>
    <d v="2018-12-31T00:00:00"/>
    <s v="NC-PSI _x000a_Subdirector de Gestión de Tecnología de Información y Telecomunicaciones - SGTIT"/>
    <n v="0"/>
    <x v="1"/>
  </r>
  <r>
    <x v="3"/>
    <x v="1"/>
    <m/>
    <m/>
    <m/>
    <m/>
    <s v="Actualizar la Matriz de Riesgo del Proceso de Servicios Informáticos"/>
    <m/>
    <s v="Matriz de Riesgos  del Proceso de Servicios Informáticos,  Actualizada"/>
    <n v="1"/>
    <d v="2018-06-01T00:00:00"/>
    <d v="2019-05-31T00:00:00"/>
    <s v="NC-PSI _x000a_Subdirector de Gestión de Tecnología de Información y Telecomunicaciones - SGTIT"/>
    <n v="0"/>
    <x v="1"/>
  </r>
  <r>
    <x v="3"/>
    <x v="1"/>
    <m/>
    <m/>
    <m/>
    <m/>
    <s v="Realizar seguimiento a la Matriz de Riesgos del Proceso de Servicios Informáticos "/>
    <m/>
    <s v="Informe cuatrimestral"/>
    <n v="3"/>
    <d v="2018-05-01T00:00:00"/>
    <d v="2019-05-01T00:00:00"/>
    <s v="NC-PSI _x000a_Subdirector de Gestión de Tecnología de Información y Telecomunicaciones - SGTIT"/>
    <n v="0"/>
    <x v="1"/>
  </r>
  <r>
    <x v="3"/>
    <x v="1"/>
    <s v="Cumplimiento de Obligaciones Formales de Usuarios  Aduaneros_x000a__x000a__x000a_AOF2015005_x000a__x000a_H5_x000a__x000a_Periodo 01/01/2014 a_x000a_31/07/2015  "/>
    <m/>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Realizar el análisis y diseño presentación de la solicitud  de los demás usuarios"/>
    <m/>
    <s v="Formato Modelo de diseño FT-SI-2003_x000a__x000a_Formato Diseño de base de datos FT-SI-2004_x000a__x000a_Formato Diseño de interfaz de usuario FT-SI-2005"/>
    <n v="1"/>
    <d v="2018-08-24T00:00:00"/>
    <d v="2019-07-19T00:00:00"/>
    <s v="NC-PSI _x000a_Coordinación de Apoyo a los Sistemas de Información Reformulacion 31 de octubre de 2018 , Correo de Registro Aduanero 100210228 - 0528"/>
    <n v="0"/>
    <x v="1"/>
  </r>
  <r>
    <x v="3"/>
    <x v="1"/>
    <m/>
    <m/>
    <m/>
    <m/>
    <s v="Realizar el análisis y diseño Evaluación, Generación de Actos, Administración y Control del Registro Aduanero"/>
    <m/>
    <s v="Formato Modelo de diseño FT-SI-2003_x000a__x000a_Formato Diseño de base de datos FT-SI-2004_x000a__x000a_Formato Diseño de interfaz de usuario FT-SI-2005"/>
    <n v="1"/>
    <d v="2018-08-24T00:00:00"/>
    <d v="2019-07-19T00:00:00"/>
    <s v="NC-PSI _x000a_Coordinación de Apoyo a los Sistemas de Información Reformulacion 31 de octubre de 2018 , Correo de Registro Aduanero 100210228 - 0528"/>
    <n v="0"/>
    <x v="1"/>
  </r>
  <r>
    <x v="3"/>
    <x v="1"/>
    <m/>
    <m/>
    <m/>
    <m/>
    <s v="Realizar la codificación de Evaluación, Generación de Actos, Administración y Control del Registro Aduanero"/>
    <m/>
    <s v="Formato Información de Versión 300001 FT-SI-2180 "/>
    <n v="1"/>
    <d v="2019-02-12T00:00:00"/>
    <d v="2019-07-19T00:00:00"/>
    <s v="NC-PSI _x000a_Coordinación de Apoyo a los Sistemas de Información31 de octubre de 2018 , Correo de Registro Aduanero 100210228 - 0528"/>
    <n v="0"/>
    <x v="1"/>
  </r>
  <r>
    <x v="3"/>
    <x v="1"/>
    <m/>
    <m/>
    <m/>
    <m/>
    <s v="Realizar las pruebas funcionales de Evaluación, Generación de Actos, Administración y Control del Registro Aduanero"/>
    <m/>
    <s v="Formato Plan de Pruebas FT-SI-1849"/>
    <n v="1"/>
    <d v="2019-10-11T00:00:00"/>
    <d v="2019-12-19T00:00:00"/>
    <s v="NC-PSI _x000a_Subdirección de Gestión de Registro Aduanero_x000a__x000a_Coordinación de Dinámica de los Procesos_x000a_31 de octubre de 2018 , Correo de Registro Aduanero 100210228 - 0528_x000a_Coordinación de Apoyo a los Sistemas de Información"/>
    <n v="0"/>
    <x v="1"/>
  </r>
  <r>
    <x v="3"/>
    <x v="1"/>
    <m/>
    <m/>
    <m/>
    <m/>
    <s v="Realizar la implantación y puesta en producción de presentación de la solicitud "/>
    <m/>
    <s v="Formato Aceptación de Pruebas Funcionales y Salida a Producción FT-SI-1851_x000a__x000a_Acta de comité de cambios"/>
    <n v="2"/>
    <d v="2019-12-20T00:00:00"/>
    <d v="2020-01-02T00:00:00"/>
    <s v="NC-PSI _x000a_Subdirección de Gestión de Registro Aduanero_x000a__x000a_Coordinación de Dinámica de los Procesos_x000a__x000a_Coordinación de Apoyo a los Sistemas de Información_x000a_31 de octubre de 2018 , Correo de Registro Aduanero 100210228 - 0528"/>
    <n v="0"/>
    <x v="1"/>
  </r>
  <r>
    <x v="3"/>
    <x v="1"/>
    <m/>
    <m/>
    <m/>
    <m/>
    <s v="Realizar la implantación y puesta en producción  de Evaluación, Generación de Actos, Administración y Control del Registro Aduanero"/>
    <m/>
    <s v="Formato Aceptación de Pruebas Funcionales y Salida a Producción FT-SI-1851_x000a__x000a_Acta de comité de cambios"/>
    <n v="2"/>
    <d v="2019-12-20T00:00:00"/>
    <d v="2020-01-02T00:00:00"/>
    <s v="NC-PSI _x000a_Subdirección de Gestión de Registro Aduanero_x000a__x000a_Coordinación de Dinámica de los Procesos_x000a__x000a_Coordinación de Apoyo a los Sistemas de Información_x000a_31 de octubre de 2018 , Correo de Registro Aduanero 100210228 - 0528"/>
    <n v="0"/>
    <x v="1"/>
  </r>
  <r>
    <x v="3"/>
    <x v="1"/>
    <s v="Auditoría a la efectividad de la seguridad y privacidad de la información ASI2018-08_x000a__x000a_H1_x000a__x000a_Período_x000a_01/07/2016 al 31/08/2018"/>
    <s v="ASI 201808"/>
    <s v="Incumplimiento de procedimientos relacionados con la gestión de solicitudes para creación o ajustes de sistemas de información. _x000a__x000a_Verificada la seguridad y privacidad de la información en las Direcciones Seccionales de Impuestos y de Aduanas de Bogotá y de Cartagena, se evidenció que en la Seccional de Aduanas de Bogotá se encuentra en funcionamiento el aplicativo no corporativo denominado OPERA CONDEX (Control de los procesos de autos comisorios, actas de aprehensión y actas de hechos de todas las unidades aprehensoras y consulta de las cargas de trabajo de los funcionarios del proceso de aprehensión), el cual fue ajustado con nuevas funcionalidades avaladas por el Comité de Gestión de Cambios de Tecnología de la SGTIT, sin la aprobación del equipo de trabajo denominado Centro de Despacho para su realización y sin la existencia de políticas sobre el uso y manejo de estos aplicativos, de acuerdo con lo siguiente:_x000a__x000a_a) Se autorizó y realizó ajustes al aplicativo OPERA CONDEX, sin aprobación del Centro de Despacho Servicios Informáticos evidenciado en el acta N° 03 del 10 de mayo de 2018._x000a__x000a_b) Se autorizaron cambios en el aplicativo no corporativo OPERA CONDEX y el despliegue  de nuevas funcionalidades, como se evidencia en las actas N° 24, 49 y 81 de febrero, marzo y mayo de 2018 del Comité de Gestión de Cambios de Tecnología de la SGTIT, incumpliendo el artículo 8°. &quot;Requisitos de las solicitudes de cambio en la plataforma tecnológica”  de la Resolución 000231 de 2014 ._x000a__x000a_c) Se autorizó e instaló software libre  en el equipo institucional del funcionario de la Dirección Seccional de Aduanas de Bogotá, comisionado desde el 21 de diciembre de 2017 al 7 de agosto de 2018, a la Subdirección de Gestión de Tecnología de la Información y Telecomunicaciones, con la finalidad de realizar los ajustes e implementación de nuevas funcionalidades al aplicativo OPERA CONDEX, sin que a la fecha se hayan desinstalado estos recursos informáticos en este equipo, exponiendo a la entidad al riesgo de generar nuevas funcionalidades sin el control y autorización por parte de la SGTIT._x000a__x000a_d) No se evidenció control por parte de la Coordinación de Apoyo a los Sistemas de Información de la SGTIT, a los ajustes y nuevas funcionalidades que se realizaron al aplicativo OPERA CONDEX y se incumplió con los estándares indicados en los procedimientos: Gestión de solicitudes para creación o ajustes de sistemas de información, Despliegue de servicios Informáticos, Gestión de Roles de los Sistemas de Información y Ejecución de Pruebas de Sistemas de Información._x000a__x000a_Lo anterior incumple el artículo 6 del Capítulo III de la Resolución 000484 de enero de 2013 , los numerales 4. “Administración de licencias y derechos de uso”, 5. “Propiedad del software” y 9. “Instalación y desinstalación de software”; artículo 4. “Funciones del Comité” de la Resolución 0231 de 2014 , los Procedimientos PR-SI-002 “Gestión de solicitudes para creación o ajustes de sistemas de información”; PR-SI-0136 “Despliegue de servicios Informáticos”; PR-SI-0142 “Gestión de Roles de los Sistemas de Información”; PR-SI-0151 “Ejecución de Pruebas de Sistemas de Información” y los Numerales A.12. “Seguridad de las Operaciones” y A.14. “Adquisición, desarrollo y mantenimiento de sistemas” de la norma NTC-ISO-IEC 27001. _x000a__x000a_"/>
    <s v="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IT."/>
    <s v="Revisar, actualizar las disposiciones establecidas en la resolución 484 de 2013 referente a la creación, funcionamiento, uso y administración de aplicativos en la entidad, involucrando elementos de Seguridad de la Información."/>
    <m/>
    <s v="Propuesta de ajuste a la Resolucion 484 de 2013."/>
    <n v="1"/>
    <d v="2019-02-04T00:00:00"/>
    <d v="2019-08-04T00:00:00"/>
    <s v="NC-PSI_x000a_Oficina de Seguridad de la Información_x000a__x000a_Subdirector de Gestión de tecnologías de Información y Telecomunicaciones_x000a_"/>
    <n v="0"/>
    <x v="1"/>
  </r>
  <r>
    <x v="3"/>
    <x v="1"/>
    <m/>
    <m/>
    <m/>
    <m/>
    <s v="Realizar inventario de aplicativos de la entidad, establecer parametros para definirlos como: &quot;Corporativos&quot;, &quot;No Corporativos&quot; y &quot;Ayudas Ofimaticas&quot;,  sus funcionalidades, configuración, parametros de seguridad y demás."/>
    <m/>
    <s v="Inventario"/>
    <n v="1"/>
    <d v="2019-02-04T00:00:00"/>
    <d v="2019-10-04T00:00:00"/>
    <s v="NC-PSI _x000a_Oficina de Seguridad de la Información_x000a__x000a_Subdirector de Gestión de tecnologías de Información y Telecomunicaciones_x000a_"/>
    <n v="0"/>
    <x v="1"/>
  </r>
  <r>
    <x v="3"/>
    <x v="1"/>
    <m/>
    <m/>
    <m/>
    <m/>
    <s v="Realizar analisis de los aplicativos de la entidad para establecer un Plan de Trabajo, donde se defina los pasos a seguir con los aplicativos &quot;No Corporativos&quot; y &quot;Ayudas Ofimaticas&quot; con el fin de generar Gobernabilidad sobre ellos, aplicación de las Politicas de Seguiridad de la Información, su uso y administracion; o su eliminación y prohibición definitiva."/>
    <m/>
    <s v="Analisis"/>
    <n v="1"/>
    <d v="2019-10-05T00:00:00"/>
    <d v="2020-04-05T00:00:00"/>
    <s v="NC-PSI _x000a_Oficina de Seguridad de la Información_x000a__x000a_Subdirector de Gestión de tecnologías de Información y Telecomunicaciones_x000a_"/>
    <n v="0"/>
    <x v="1"/>
  </r>
  <r>
    <x v="3"/>
    <x v="1"/>
    <m/>
    <m/>
    <m/>
    <m/>
    <s v="Elaborar un plan de trabajo que contemple las acciones a seguir de acuerdo con el análisis realizado."/>
    <m/>
    <s v="Plan de trabajo"/>
    <n v="1"/>
    <d v="2020-04-05T00:00:00"/>
    <d v="2020-07-05T00:00:00"/>
    <s v="NC-PSI _x000a_Oficina de Seguridad de la Información_x000a__x000a_Subdirector de Gestión de tecnologías de Información y Telecomunicaciones_x000a_"/>
    <n v="0"/>
    <x v="1"/>
  </r>
  <r>
    <x v="3"/>
    <x v="1"/>
    <m/>
    <m/>
    <m/>
    <m/>
    <s v="Hacer seguimiento a la Implementación del Plan de Trabajo Semestralmente."/>
    <m/>
    <s v="Informes de segumiento semestrales"/>
    <n v="2"/>
    <d v="2021-01-30T00:00:00"/>
    <d v="2021-07-30T00:00:00"/>
    <s v="NC-PSI _x000a_Oficina de Seguridad de la Información_x000a__x000a_Subdirector de Gestión de tecnologías de Información y Telecomunicaciones_x000a_"/>
    <n v="0"/>
    <x v="1"/>
  </r>
  <r>
    <x v="3"/>
    <x v="1"/>
    <s v="Auditoría a la efectividad de la seguridad y privacidad de la información ASI2018-08_x000a__x000a_H2_x000a__x000a_Período_x000a_01/07/2016 al 31/08/2018"/>
    <s v="ASI 2018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ventario de aplicativos de la entidad, establecer parametros para definirlos como: &quot;Corporativos&quot;, &quot;No Corporativos&quot; y &quot;Ayudas Ofimaticas&quot;,  sus funcionalidades, configuración, parametros de seguridad y demás."/>
    <m/>
    <s v="Inventario"/>
    <n v="1"/>
    <d v="2019-02-04T00:00:00"/>
    <d v="2019-10-04T00:00:00"/>
    <s v="NC-PSI _x000a_Oficina de Seguridad de la Información_x000a__x000a_Subdirector de Gestión de tecnologías de Información y Telecomunicaciones_x000a_"/>
    <n v="0"/>
    <x v="1"/>
  </r>
  <r>
    <x v="3"/>
    <x v="1"/>
    <m/>
    <m/>
    <m/>
    <m/>
    <s v="Realizar analisis de los aplicativos de la entidad para establecer un Plan de Trabajo, donde se defina los pasos a seguir con los aplicativos &quot;No Corporativos&quot; y &quot;Ayudas Ofimaticas&quot; con el fin de generar Gobernabilidad sobre ellos, aplicación de las Politicas de Seguiridad de la Información, su uso y administracion; o su eliminación y prohibición definitiva."/>
    <m/>
    <s v="Analisis"/>
    <n v="1"/>
    <d v="2019-10-05T00:00:00"/>
    <d v="2020-04-05T00:00:00"/>
    <s v="NC-PSI _x000a_Oficina de Seguridad de la Información_x000a__x000a_Subdirector de Gestión de tecnologías de Información y Telecomunicaciones_x000a_"/>
    <n v="0"/>
    <x v="1"/>
  </r>
  <r>
    <x v="3"/>
    <x v="1"/>
    <m/>
    <m/>
    <m/>
    <m/>
    <s v="Elaborar un plan de trabajo que contemple las acciones a seguir de acuerdo con el análisis realizado."/>
    <m/>
    <s v="Plan de trabajo"/>
    <n v="1"/>
    <d v="2020-04-05T00:00:00"/>
    <d v="2020-07-05T00:00:00"/>
    <s v="NC-PSI _x000a_Oficina de Seguridad de la Información_x000a__x000a_Subdirector de Gestión de tecnologías de Información y Telecomunicaciones_x000a_"/>
    <n v="0"/>
    <x v="1"/>
  </r>
  <r>
    <x v="3"/>
    <x v="1"/>
    <m/>
    <m/>
    <m/>
    <m/>
    <s v="Hacer seguimiento a la Implementación del Plan de Trabajo Semestralmente."/>
    <m/>
    <s v="Informes de segumiento semestrales"/>
    <n v="2"/>
    <d v="2021-01-30T00:00:00"/>
    <d v="2021-07-30T00:00:00"/>
    <s v="NC-PSI _x000a_Oficina de Seguridad de la Información_x000a__x000a_Subdirector de Gestión de tecnologías de Información y Telecomunicaciones_x000a_"/>
    <n v="0"/>
    <x v="1"/>
  </r>
  <r>
    <x v="4"/>
    <x v="0"/>
    <s v="38 Aud Vig 2012 y 2013_x000a_Función Recaudadora  "/>
    <s v="22 02 002"/>
    <s v="Hallazgo No. 38 Plan Nacional de Desarrollo – Proyecto SUNIR. La Unidad Administrativa Especial Dirección de Impuestos y Aduanas Nacionales –DIAN, encargada de administrar y operar dentro del año siguiente a la expedición de la Ley 1450 de 2011, el Sistema Único Nacional de Información y Rastreo –SUNIR; durante la vigencia 2013, apropió recursos en su presupuesto por $79.500 millones, para el diseño, implementación y operación inicial del Sistema._x000a__x000a_Se evidencio que los recursos referidos no se utilizaron, no se comprometieron, ni con éstos se asumieron obligaciones con cargo a presupuestos de vigencias futuras, con lo que se incumple, lo señalado en el Capítulo VII del CONPES 3719/2012 y lo reglamentado en el principio presupuestal de Anualidad, Artículo 14 del Decreto 111 de 1996, concordante con el Artículo 10 de la Ley 38 de 1989; de manera que deberán reintegrarse a la Dirección del Tesoro Nacional, por falta de ejecución._x000a_… Con lo manifestado se establece que el proyecto SUNIR, no se cumpliría en el plazo establecido en el Plan Nacional de Desarrollo, por cuanto las actividades desde la cuatro (4) a la nueve (9) del plan de acción del documento CONPES, presentan atraso de dos (2) años, con el agravante que para la vigencia actual (2014), no se cuenta con asignación presupuestal; escenario que puede generar atrasos mayores en su implementación; de donde se desprende, que los resultados no se van a lograr de manera oportuna y por lo tanto no van a guardar relación con los objetivos, metas y compromisos asumidos por la DIAN._x000a__x000a_De igual manera, la falta de ejecución de los dineros proporcionados para el desarrollo del SUNIR, afectó el comportamiento de los recursos del presupuesto de inversión de la DIAN, por cuanto este sólo proyecto representa el 21% de lo apropiado; situación que contribuyó al bajo cumplimiento del presupuesto total de inversión que fue del 60%, lo que denota una planeación improcedente de las actividades a realizar o una gestión deficiente."/>
    <s v="Se incumple, lo señalado en el Capítulo VII del CONPES 3719/2012 y lo reglamentado en el principio presupuestal de Anualidad, Artículo 14 del Decreto 111 de 1996, concordante con el Artículo 10 de la Ley 38 de 1989_x000a__x000a_Falta de ejecución de los dineros proporcionados para el desarrollo del SUNIR_x000a_"/>
    <s v="1. Citar al comité SUNIR con el fin de definir las actividades para el año 2015. "/>
    <s v="1.  Adelantar las labores pertinentes para agendar y citar a los miembros del Comité SUNIR, previa disponibilidad de agenda del Director General,  con el fin de tratar los siguientes temas: _x000a__x000a_a) Revisar los antecedentes y avances del proyecto SUNIR a la fecha._x000a_b) Replantear el formulador del proyecto_x000a_c) Política a seguir de conformidad con el proyecto de Ley de Plan Nacional de Desarrollo_x000a_d) Presentar propuesta de actividades a adelantar"/>
    <s v="Convocatoria con Agenda a tratar en la sesión del Comité SUNIR"/>
    <n v="1"/>
    <d v="2015-03-09T00:00:00"/>
    <d v="2015-03-13T00:00:00"/>
    <s v="NC-POA _x000a_Subdirección de Gestión de Comercio Exterior"/>
    <n v="1"/>
    <x v="0"/>
  </r>
  <r>
    <x v="4"/>
    <x v="0"/>
    <m/>
    <m/>
    <m/>
    <m/>
    <s v="2. Realizar sesión del comité SUNIR con el fin de definir las actividades para el año 2015. "/>
    <s v=" Presentar ante el Comité SUNIR los siguientes temas, con el fin de que se tomen las decisiones sobre las actividades a adelantar en el 2015:_x000a__x000a_a) Revisar los antecedentes y avances del proyecto SUNIR a la fecha._x000a_b) Replantear el formulador del proyecto_x000a_c) Política a seguir de conformidad con el proyecto de Ley de Plan Nacional de Desarrollo_x000a_d) Presentar propuesta de actividades a adelantar"/>
    <s v="Acta de comité"/>
    <n v="1"/>
    <d v="2015-03-16T00:00:00"/>
    <d v="2015-04-16T00:00:00"/>
    <s v="NC-POA _x000a_Direcciones de Gestión Organizacional  y Aduanas "/>
    <n v="1"/>
    <x v="0"/>
  </r>
  <r>
    <x v="4"/>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s v="NC-POA Subdirector de Gestión de Registro Aduanero_x000a__x000a_Subdirector de Gestión de Comercio Exterior_x000a__x000a__x000a_REFORMULADO_x000a_30/04/2016_x000a_"/>
    <n v="1"/>
    <x v="0"/>
  </r>
  <r>
    <x v="4"/>
    <x v="0"/>
    <m/>
    <m/>
    <m/>
    <m/>
    <m/>
    <s v="Realizar ajustes de incidencias reportadas por los usuarios con relación a las pruebas de la Versión Unificada de SYGA"/>
    <s v="Registro en JIRA de solución de incidencias reportadas por los usuarios"/>
    <n v="1"/>
    <d v="2016-04-01T00:00:00"/>
    <d v="2016-10-07T00:00:00"/>
    <s v="NC-POA  Subdirección de Gestión de Tecnología de Información y Telecomunicaciones_x000a_ Jefe Coordinación de Apoyo a los Sistemas de Información_x000a__x000a__x000a_REFORMULADO_x000a_30/04/2016_x000a_30/09/2016"/>
    <n v="1"/>
    <x v="0"/>
  </r>
  <r>
    <x v="4"/>
    <x v="0"/>
    <m/>
    <m/>
    <m/>
    <m/>
    <m/>
    <s v="Reportar el 100% de las pruebas satisfactorias a la versión unificada de SYGA"/>
    <s v="Formato de Aceptación de pruebas"/>
    <n v="1"/>
    <d v="2016-10-10T00:00:00"/>
    <d v="2016-10-18T00:00:00"/>
    <s v="NC-POA Subdirección de Gestión de Comercio Exterior_x000a__x000a__x000a_REFORMULADO_x000a_30/04/2016_x000a_30/09/2016"/>
    <n v="1"/>
    <x v="0"/>
  </r>
  <r>
    <x v="4"/>
    <x v="0"/>
    <m/>
    <m/>
    <m/>
    <m/>
    <m/>
    <s v="Alistamiento de la Infraestructura necesarias para la salida a producción de SYGA"/>
    <s v="Infraestructura lista para poner en producción el sistema"/>
    <n v="1"/>
    <d v="2016-10-19T00:00:00"/>
    <d v="2016-11-09T00:00:00"/>
    <s v="NC-POA  Subdirección de Gestión de Tecnología de Información y Telecomunicaciones_x000a_ Jefe Coordinación de Infraestructura_x000a__x000a__x000a_REFORMULADO_x000a_30/04/2016_x000a_30/09/2016"/>
    <n v="1"/>
    <x v="0"/>
  </r>
  <r>
    <x v="4"/>
    <x v="0"/>
    <m/>
    <m/>
    <m/>
    <m/>
    <m/>
    <s v="Puesta en producción a Nivel Nacional de la versión unificada de SYGA"/>
    <s v="Sistema funcionando a Nivel Nacional"/>
    <n v="1"/>
    <d v="2016-11-10T00:00:00"/>
    <d v="2016-11-24T00:00:00"/>
    <s v="NC-POA _x000a_Jefe Coordinación de Infraestructura_x000a_Jefe Coordinación de Apoyo a los Sistemas de Información_x000a__x000a__x000a_REFORMULADO_x000a_30/04/2016_x000a_30/09/2016"/>
    <n v="1"/>
    <x v="0"/>
  </r>
  <r>
    <x v="4"/>
    <x v="0"/>
    <m/>
    <m/>
    <m/>
    <m/>
    <m/>
    <s v="Estabilización del Sistema en producción"/>
    <s v="Sistema estabilizado"/>
    <n v="1"/>
    <d v="2016-11-25T00:00:00"/>
    <d v="2017-01-25T00:00:00"/>
    <s v="NC-POA _x000a_ Subdirección de Gestión de Tecnología de Información y Telecomunicaciones_x000a_ Jefe Coordinación de Apoyo a los Sistemas de Información_x000a__x000a__x000a_REFORMULADO_x000a_30/04/2016_x000a_30/09/2016"/>
    <n v="1"/>
    <x v="0"/>
  </r>
  <r>
    <x v="4"/>
    <x v="0"/>
    <m/>
    <m/>
    <m/>
    <m/>
    <s v="2. Ejecutar el cronograma de definición funcional de los sistema de información para la operación aduanera que se deban ajustar o desarrollar en el marco del Decreto 390 de 2016, específicamente para el desaduanamiento de mercancías."/>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NC-POA _x000a__x000a__x000a_Coordinación de Dinamica de los Procesos _x000a_Subdirección de Gestión de Comercio Exterior_x000a__x000a__x000a_REFORMULADO_x000a_30/04/2016_x000a_30/09/2016"/>
    <n v="1"/>
    <x v="0"/>
  </r>
  <r>
    <x v="4"/>
    <x v="0"/>
    <m/>
    <m/>
    <m/>
    <m/>
    <s v="3. Implementar dentro del Núcleo Básico - Fase I del Servicio Informático Electrónico de Régimen de Importación y Depósito - RID (DESADUANAMIENTO), las  funcionalidades que mitiguen los siguientes riegos:_x000a__x000a_- Actuaciones de inspección que no atiendan al reparto_x000a_- Acceso simultáneo con el mismo usuario desde diferentes terminales y ubicaciones"/>
    <s v="Elaborar el Plan de Trabajo con las actividades definidas  para  la puesta en producción del Sistema de Información de  Desaduanamiento,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 Un (1) Plan de Trabajo aprobado."/>
    <n v="1"/>
    <d v="2016-07-07T00:00:00"/>
    <d v="2016-12-31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REFORMULADO_x000a_30/04/2016_x000a_30/09/2016"/>
    <n v="1"/>
    <x v="0"/>
  </r>
  <r>
    <x v="4"/>
    <x v="0"/>
    <m/>
    <m/>
    <m/>
    <m/>
    <m/>
    <s v="Realizar el levantamiento de requerimientos funcionales."/>
    <s v="Formato Especificación Funcional Detallada FT-SI-2007 _x000a__x000a_Formato Casos de Uso FT-SI-2009"/>
    <n v="2"/>
    <d v="2016-10-05T00:00:00"/>
    <d v="2017-07-14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s v="NC-POA _x000a_Subdirección de Gestión de Tecnología de Información y Telecomunicaciones/_x000a_Coordinación para el Apoyo a los Sistemas de Información/_x000a__x000a__x000a__x000a_REFORMULADO_x000a_30/09/2017"/>
    <n v="1"/>
    <x v="0"/>
  </r>
  <r>
    <x v="4"/>
    <x v="0"/>
    <m/>
    <m/>
    <m/>
    <m/>
    <m/>
    <s v="Realizar la codificación"/>
    <s v="Formato Información de Versión 30001  - FT-SI-2180 "/>
    <n v="1"/>
    <d v="2018-09-18T00:00:00"/>
    <d v="2019-09-18T00:00:00"/>
    <s v="NC-POA _x000a_Subdirección de Gestión de Tecnología de Información y Telecomunicaciones/_x000a_Coordinación para el Apoyo a los Sistemas de Información/_x000a__x000a__x000a__x000a_REFORMULADO_x000a_30/09/2017_x000a__x000a_REFORMULADO INFORME F PAGADORA Y RECAUDADORA VIG 2016"/>
    <n v="0"/>
    <x v="1"/>
  </r>
  <r>
    <x v="4"/>
    <x v="0"/>
    <m/>
    <m/>
    <m/>
    <m/>
    <m/>
    <s v="Realizar las pruebas funcionales"/>
    <s v="Formato Aceptación de Pruebas Funcionales y Salida a Producción - FT-SI-1851"/>
    <n v="1"/>
    <d v="2019-09-19T00:00:00"/>
    <d v="2020-09-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_x000a_REFORMULADO_x000a_30/09/2017_x000a__x000a_REFORMULADO INFORME F PAGADORA Y RECAUDADORA VIG 2016"/>
    <n v="0"/>
    <x v="1"/>
  </r>
  <r>
    <x v="4"/>
    <x v="0"/>
    <m/>
    <m/>
    <m/>
    <m/>
    <m/>
    <s v="Realizar la implantación y puesta en producción "/>
    <s v="Formato Aceptación de Pruebas Funcionales y Salida a Producción FT-SI-1851_x000a__x000a_Acta de comité de cambios"/>
    <n v="2"/>
    <d v="2020-09-19T00:00:00"/>
    <d v="2020-12-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_x000a__x000a_REFORMULADO_x000a_30/09/2017_x000a__x000a_REFORMULADO INFORME F PAGADORA Y RECAUDADORA VIG 2016"/>
    <n v="0"/>
    <x v="1"/>
  </r>
  <r>
    <x v="4"/>
    <x v="0"/>
    <s v="1 Aud Función pagadora Vig  2014"/>
    <s v="14  04 001"/>
    <s v="Hallazgo No. 001 Laboratorio Nacional de Aduanas: Contratos Interadministrativos Nos. 100215312-274-0-2012 y 100215312-288-0-2012 (D)_x000a_Analizados los procesos contractuales cuyo objeto es la consultoría para realizar la actualización de los estudios y diseños, así como la interventoría técnica, administrativa y financiera del laboratorio nacional de aduanas de la DIAN, se pudo establecer que este no se ha cumplido y que se presentaron debilidades en el proceso de planeación de los mismos, habida cuenta que han requerido de siete (7) prorrogas, toda vez que la DIAN Función Pagadora no contempló los posibles riesgos que se podían materializar en la elaboración de los diseños, así como los tiempos necesarios para la expedición de las licencias y permisos requeridos._x000a_Lo anterior, ha imposibilitado que la DIAN Función Pagadora satisfaga la necesidad de ampliar la capacidad de control al contrabando técnico."/>
    <s v="Debilidad en las actividades de planeación de los procesos contractuales"/>
    <s v="Solicitar un cronograma de actividades que garantice que los objetos de los contratos administrativos se cumplan al 13 de Noviembre de 2015."/>
    <s v="Solicitar a los contratistas la elaboración y entrega para aprobación un cronograma de las actividades pendientes que muestre su finalización al 13 de noviembre de 2015 incluida la aprobación del interventor de todos los productos."/>
    <s v="Cronograma de ejecución_x000a_(Documento entregado)"/>
    <n v="1"/>
    <d v="2015-09-14T00:00:00"/>
    <d v="2015-09-18T00:00:00"/>
    <s v="NC-POA _x000a_Subdirección de Gestión Técnica Aduanera y Subdirección de Gestión de Recursos Físicos"/>
    <n v="1"/>
    <x v="0"/>
  </r>
  <r>
    <x v="4"/>
    <x v="0"/>
    <m/>
    <m/>
    <m/>
    <m/>
    <s v="Verificar el cumplimiento del cronograma de actividades que permitan culminar en el tiempo previsto en la prórroga No.9,  los contratos del hallazgo."/>
    <s v="La DIAN adelantará el seguimiento del conjunto de las acciones definidas en el cronograma, mediante la elaboración quincenal de un informe de avance que permita identificar cumplimientos y/o posibles retrasos, para ello solicitará a los contratistas las evidencias del avance de cada actividad."/>
    <s v="Informe de cumplimiento del Cronograma"/>
    <n v="4"/>
    <d v="2015-09-02T00:00:00"/>
    <d v="2015-11-13T00:00:00"/>
    <s v="NC-POA _x000a_Subdirección de Gestión Técnica Aduanera y Subdirección de Gestión de Recursos Físicos"/>
    <n v="1"/>
    <x v="0"/>
  </r>
  <r>
    <x v="4"/>
    <x v="0"/>
    <s v="20 Aud DS ADUANAS, Ipiales, Cartagena, Cucuta, Bogotá, B/ventura, Cali, Urabá Vig P.Semestre 2015"/>
    <s v="22 02 001 "/>
    <s v="Hallazgo No.20: Disposición de la mercancía Se evidenciaron 14 casos perfilados con inclusión forzosa en los cuales el sistema Muisca le dio levante automático, sin que la mercancía fuera objeto de reconocimiento y verificación física (…) (…) situación que genera la posibilidad de que la mercancía salga del país o de un depósito habilitado, sin que se realice el procedimiento de reconocimiento de carga "/>
    <s v="Deficiencias en la operatividad del Muisca, situación que genera la posibilidad de que la mercancía salga del país o de un depósito habilitado, sin que se realice el procedimiento de reconocimiento de carga "/>
    <s v="Solicitar la revisión  en el Servicio Informático electrónico MUISCA en los 14 casos, con el fin de encontrar la causa del otorgamiento de levante automático pese a que la mercancía esta sujeta a inclusión forzosa."/>
    <s v="Envío de PST solicitando a Tecnología se revise el funcionamiento de la inclusión forzosa para los casos a los que se refiere el hallazgo"/>
    <s v="Enviar solicitud"/>
    <n v="1"/>
    <d v="2015-12-15T00:00:00"/>
    <d v="2016-02-29T00:00:00"/>
    <s v="NC-POA _x000a_Subdirección de Gestión de Comercio Exterior"/>
    <n v="1"/>
    <x v="0"/>
  </r>
  <r>
    <x v="4"/>
    <x v="0"/>
    <m/>
    <m/>
    <m/>
    <m/>
    <m/>
    <s v="Elaborar informe donde se determine la causa y solución si a ello hubiere lugar de la situación presentada"/>
    <s v="Informe"/>
    <n v="1"/>
    <d v="2016-03-01T00:00:00"/>
    <d v="2016-06-30T00:00:00"/>
    <s v="NC-POA _x000a_Subdirección de Gestión de Comercio Exterior"/>
    <n v="1"/>
    <x v="0"/>
  </r>
  <r>
    <x v="4"/>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1. Ejecutar el cronograma de definición funcional de los sistema de información para la operación aduanera que se deban ajustar o desarrollar en el marco del Decreto 390 de 2016, específicamente para el desaduanamiento de mercancías."/>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NC-POA _x000a__x000a__x000a_Coordinación de Dinamica de los Procesos _x000a_Subdirección de Gestión de Comercio Exterior_x000a__x000a_REFORMULADO_x000a_30/09/2016"/>
    <n v="1"/>
    <x v="0"/>
  </r>
  <r>
    <x v="4"/>
    <x v="0"/>
    <m/>
    <m/>
    <m/>
    <m/>
    <s v="2. Implementar dentro  del Núcleo Básico - Fase I del Servicio Informático Electrónico de Régimen de Importación y Depósito - RID (DESADUANAMIENTO), las  funcionalidades que mitiguen el siguiente riego:_x000a__x000a_- Operaciones de desaduanamiento en importación soportadas en sistemas antiguos"/>
    <s v="Elaborar el Plan de Trabajo con las actividades definidas  para  la puesta en producción del Sistema de Información de  Desaduanamiento,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PR-SI-0151_Ejecución de Pruebas de los Sistemas de Información_x000a_ PR-SI-0152_Implantación de los Sistemas de Información"/>
    <s v=". Un (1) Plan de Trabajo aprobado."/>
    <n v="1"/>
    <d v="2016-07-07T00:00:00"/>
    <d v="2016-12-31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REFORMULADO_x000a_30/09/2016"/>
    <n v="1"/>
    <x v="0"/>
  </r>
  <r>
    <x v="4"/>
    <x v="0"/>
    <m/>
    <m/>
    <m/>
    <m/>
    <m/>
    <s v="Realizar el levantamiento de requerimientos funcionales."/>
    <s v="Formato Especificación Funcional Detallada FT-SI-2007 _x000a__x000a_Formato Casos de Uso FT-SI-2009"/>
    <n v="2"/>
    <d v="2016-10-05T00:00:00"/>
    <d v="2017-07-14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s v="N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9-18T00:00:00"/>
    <d v="2019-09-18T00:00:00"/>
    <s v="N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19-09-19T00:00:00"/>
    <d v="2020-09-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20-09-19T00:00:00"/>
    <d v="2020-12-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
    <n v="0"/>
    <x v="1"/>
  </r>
  <r>
    <x v="4"/>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NC-POA _x000a__x000a__x000a_Coordinación de Dinamica de los Procesos _x000a_Subdirección de Gestión de Comercio Exterior_x000a__x000a__x000a_REFORMULADO_x000a_30/09/2016"/>
    <n v="1"/>
    <x v="0"/>
  </r>
  <r>
    <x v="4"/>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 Un (1) Plan de Trabajo aprobado."/>
    <n v="1"/>
    <d v="2016-07-07T00:00:00"/>
    <d v="2016-12-31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REFORMULADO_x000a_30/09/2016"/>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s v="N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9-18T00:00:00"/>
    <d v="2019-09-18T00:00:00"/>
    <s v="N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19-09-19T00:00:00"/>
    <d v="2020-09-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20-09-19T00:00:00"/>
    <d v="2020-12-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
    <n v="0"/>
    <x v="1"/>
  </r>
  <r>
    <x v="4"/>
    <x v="0"/>
    <s v="29 Aud DS ADUANAS, Ipiales, Cartagena, Cucuta, Bogotá, B/ventura, Cali, Urabá Vig P.Semestre 2015"/>
    <s v="19 03 003"/>
    <s v="Hallazgo No. 29: Caracterización de los Procesos (Riesgos)_x000a_El procedimiento del subproceso APREHENSIÓN Y DEFINICIÓN DE SITUACIÓN JURÍDICA DE MERCANCÍAS, de acuerdo con la caracterización descrita en el formato, PR-FL-0225, en el numeral 9, no figuran los riesgos inherentes a las actividades que hacen parte del mismo, por ende no se cuenta con las causas, efectos y acciones correctivas, Adicionalmente los que se tienen están basados en la Orden Administrativa 003 de 2010, que a la fecha no está vigente._x000a_(…) situación que no permite controlar los eventos que puedan afectar negativamente los objetivos del proceso y por ende el cumplimiento de funciones misionales._x000a__x000a_La Sala de Gestión de Riesgos de la DIAN - Nivel Central perfiló para la OIAN, seccional de aduanas de Bogotá durante el primer semestre 2015, cinco (5) guías para su reconocimiento (…) la No.307-87100646 fue perfilada posterior al informe de descargue e inconsistencias, razón por la cual quedó por fuera de competencia de esta división. Como se puede observar el nivel de perfilamiento es menos del 1% comparado con el total de 9.150 inclusiones forzosas realizadas por esta Dirección durante este periodo._x000a_Efectuada la revisión a la muestra correspondiente al proceso de carga, se evidenció que el formato 1154 “Acta de Diligencia”, se encuentra en algunos casos, sin firma del funcionario responsable de la DIAN (…) sin firma de quien representa a la transportadora (…) y sin las dos firmas (…)_x000a_En prueba efectuada al área encargada de Trámites Manuales, se evidenció que cuando se autoriza en el! aplicativo SYGA una diligencia con varias declaraciones de importación, el sistema obliga a digitar nuevamente toda la información, incurriéndose en desgaste administrativo por la no integralidad dedos sistemas de información de la DIAN._x000a_(…)_x000a_Las restricciones establecidas por la Subdirección de Gestión de Tecnología de Información y Telecomunicaciones respecto a la autorización para determinados roles informáticos, genera demora en el desarrollo de los procesos. Es el caso de: Consulta del RUT y de carga en Trámites Manuales; para el primer caso de trece (13) funcionarios asignados para resolver la aceptación de las declaraciones manuales, solo tres (3) tenían el rol y para el segundo caso sólo dos (2)._x000a_Respecto a la División de Gestión Control Carga, de 28 funcionarios asignados como reconocedores de carga, 16 tienen el rol relacionado con las funciones que deben realizar._x000a_Para el caso de la División de Inspección Aduanera, de treinta funcionarios ninguno tiene rol de consulta para carga y Rut, para acceder a estos aplicativos lo deben hacer por medio de funcionarios de otras dependencias._x000a_Se verificó que transcurren entre tres (3) meses o más para el traslado de una posible infracción aduanera de la División de Gestión Control Carga a la División de Gestión de Fiscalización Aduanera de la Secciona! de Aduanas de Bogotá, es el caso de las siguientes actas de hechos producto del reconocimiento de mercancía._x000a_(…)_x000a_"/>
    <s v="Lo anterior se presenta por deficiencias en el sistema de control interno al no haberse actualizado en forma completa los procesos y procedimientos,"/>
    <s v="Frente a la sala de Gestión de Riesgos, se propone medir la efectividad de las inclusiones forzosas realizadas por la misma"/>
    <s v="Análisis de efectividad  de las inclusiones forzosas realizadas por la Sala de Gestión de Riesgos"/>
    <s v="Informe semestral de efectividad de la inclusión forzosa realizada por la Sala de Gestión de Riesgos"/>
    <n v="2"/>
    <d v="2016-07-05T00:00:00"/>
    <d v="2017-01-05T00:00:00"/>
    <s v="NC-POA _x000a_Coordinación de Administración y Perfilamiento de Riesgos de la SGAO"/>
    <n v="1"/>
    <x v="0"/>
  </r>
  <r>
    <x v="4"/>
    <x v="0"/>
    <m/>
    <m/>
    <m/>
    <m/>
    <s v="Elaborar documento en el que se solicite a las Direcciones Seccionales, especialmente Bogotá, que los funcionarios reconocedores de carga firmen el Acta de Diligencia formato 1154 y sea firmado también por el transportador "/>
    <s v="Elaboración de documento mediante el cual se solicite a las Direcciones Seccionales, particularmente a la Seccional de Bogotá, que los funcionarios reconocedores de carga firmen el Acta de Diligencia formato 1154 y sea firmado también por el transportador "/>
    <s v="documento expedido"/>
    <n v="1"/>
    <d v="2016-01-01T00:00:00"/>
    <d v="2016-02-29T00:00:00"/>
    <s v="NC-POA _x000a_Subdirección de Gestión de Comercio Exterior"/>
    <n v="1"/>
    <x v="0"/>
  </r>
  <r>
    <x v="4"/>
    <x v="0"/>
    <m/>
    <m/>
    <m/>
    <m/>
    <s v="Identificar y documentar los tramites que no se realizan a través del sistema SYGA."/>
    <s v="Elaborar informe que contenga la relación de tramites manuales"/>
    <s v="informe"/>
    <n v="1"/>
    <d v="2016-01-01T00:00:00"/>
    <d v="2016-04-30T00:00:00"/>
    <s v="NC-POA _x000a_Subdirección de Gestión de Comercio Exterior"/>
    <n v="1"/>
    <x v="0"/>
  </r>
  <r>
    <x v="4"/>
    <x v="0"/>
    <m/>
    <m/>
    <m/>
    <m/>
    <s v="Presentar el informe que contiene los tramites manuales, al área competente."/>
    <s v="Presentar el informe que contiene los tramites manuales , al área encargada del desarrollo del nuevo servicio informático, que soporta la nueva regulación aduanera. "/>
    <s v="informe enviado"/>
    <n v="1"/>
    <d v="2016-05-01T00:00:00"/>
    <d v="2016-09-30T00:00:00"/>
    <s v="NC-POA _x000a_Subdirección de Gestión de Comercio Exterior"/>
    <n v="1"/>
    <x v="0"/>
  </r>
  <r>
    <x v="4"/>
    <x v="0"/>
    <m/>
    <m/>
    <m/>
    <m/>
    <s v="Impartir instrucciones frente al cumplimiento del horario de comparecencia por parte de los inspectores."/>
    <s v="Enviar oficio, por medio del cual se imparten  instrucciones frente al cumplimiento del horario de comparecencia por parte de los inspectores."/>
    <s v="Oficio enviado"/>
    <n v="1"/>
    <d v="2016-01-01T00:00:00"/>
    <d v="2016-03-31T00:00:00"/>
    <s v="NC-POA _x000a_Subdirección de Gestión de Comercio Exterior"/>
    <n v="1"/>
    <x v="0"/>
  </r>
  <r>
    <x v="4"/>
    <x v="0"/>
    <m/>
    <m/>
    <m/>
    <m/>
    <s v="Impartir instrucciones a los jefes de área de carga y Operación Aduanera para que soliciten oportunamente la asignación de roles a los funcionarios que se requiera, conforme el procedimiento PR-SI-0142- Gestión de Roles de los Sistemas de Información&quot; a través del formato FT-SI-1639"/>
    <s v="Enviar Oficio  a los jefes de área de carga y Operación Aduanera que contenga instrucciones, para que soliciten oportunamente la asignación de roles a los funcionarios que se requiera, conforme el procedimiento PR-SI-0142- Gestión de Roles de los Sistemas de Información&quot; a través del formato FT-SI-1639"/>
    <s v="Oficio enviado"/>
    <n v="1"/>
    <d v="2016-01-01T00:00:00"/>
    <d v="2016-06-30T00:00:00"/>
    <s v="NC-POA _x000a_Subdirección de Gestión de Comercio Exterior"/>
    <n v="1"/>
    <x v="0"/>
  </r>
  <r>
    <x v="4"/>
    <x v="0"/>
    <m/>
    <m/>
    <m/>
    <m/>
    <s v="Coordinar la capacitación a los funcionarios reconocedores de carga de la División y/o Grupo Carga, Tráfico Postal y Envíos Urgentes, relacionada con las directrices del cargo."/>
    <s v="Coordinar la capacitación a los funcionarios reconocedores de carga  de la División y/o Grupo Carga, Tráfico Postal y Envíos Urgentes, relacionada con las directrices del cargo."/>
    <s v="lista de asistencia"/>
    <n v="1"/>
    <d v="2016-01-01T00:00:00"/>
    <d v="2016-06-30T00:00:00"/>
    <s v="NC-POA _x000a_Subdirección de Gestión de Comercio Exterior"/>
    <n v="1"/>
    <x v="0"/>
  </r>
  <r>
    <x v="4"/>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NC-POA _x000a__x000a__x000a_Coordinación de Dinamica de los Procesos _x000a_Subdirección de Gestión de Comercio Exterior_x000a__x000a_REFORMULADO_x000a_30/09/2016"/>
    <n v="1"/>
    <x v="0"/>
  </r>
  <r>
    <x v="4"/>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 Un (1) Plan de Trabajo aprobado."/>
    <n v="1"/>
    <d v="2016-07-07T00:00:00"/>
    <d v="2016-12-31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6"/>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s v="N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7-02T00:00:00"/>
    <d v="2019-06-11T00:00:00"/>
    <s v="N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18-10-29T00:00:00"/>
    <d v="2019-10-2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19-08-06T00:00:00"/>
    <d v="2019-11-0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
    <n v="0"/>
    <x v="1"/>
  </r>
  <r>
    <x v="4"/>
    <x v="0"/>
    <m/>
    <m/>
    <m/>
    <m/>
    <s v="5.  Ejecutar el cronograma de definición funcional de los sistema de información para la operación aduanera que se deban ajustar o desarrollar en el marco del Decreto 390 de 2016, específicamente para el desaduanamiento de mercancías."/>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NC-POA _x000a__x000a__x000a_Coordinación de Dinamica de los Procesos _x000a_Subdirección de Gestión de Comercio Exterior_x000a__x000a__x000a_REFORMULADO_x000a_30/09/2016"/>
    <n v="1"/>
    <x v="0"/>
  </r>
  <r>
    <x v="4"/>
    <x v="0"/>
    <m/>
    <m/>
    <m/>
    <m/>
    <s v="6. Implementar dentro del Núcleo Básico - Fase I del Servicio Informático Electrónico de Régimen de Importación y Depósito - RID (DESADUANAMIENTO),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Desaduanamiento,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 Un (1) Plan de Trabajo aprobado."/>
    <n v="1"/>
    <d v="2016-07-07T00:00:00"/>
    <d v="2016-12-31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6"/>
    <n v="1"/>
    <x v="0"/>
  </r>
  <r>
    <x v="4"/>
    <x v="0"/>
    <m/>
    <m/>
    <m/>
    <m/>
    <m/>
    <s v="Realizar el levantamiento de requerimientos funcionales."/>
    <s v="Formato Especificación Funcional Detallada FT-SI-2007 _x000a__x000a_Formato Casos de Uso FT-SI-2009"/>
    <n v="2"/>
    <d v="2016-10-05T00:00:00"/>
    <d v="2017-07-14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s v="N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9-18T00:00:00"/>
    <d v="2019-09-18T00:00:00"/>
    <s v="N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19-09-19T00:00:00"/>
    <d v="2020-09-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20-09-19T00:00:00"/>
    <d v="2020-12-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
    <n v="0"/>
    <x v="1"/>
  </r>
  <r>
    <x v="4"/>
    <x v="0"/>
    <m/>
    <m/>
    <m/>
    <m/>
    <s v="3. Ejecutar el cronograma de definición funcional de los sistema de información para la operación aduanera que se deban ajustar o desarrollar en el marco del Decreto 390 de 2016, específicamente para el sistema de gestor de pagos."/>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NC-POA _x000a__x000a__x000a_Coordinación de Dinamica de los Procesos _x000a_Subdirección de Gestión de Comercio Exterior_x000a__x000a_REFORMULADO_x000a_30/09/2016"/>
    <n v="1"/>
    <x v="0"/>
  </r>
  <r>
    <x v="4"/>
    <x v="0"/>
    <m/>
    <m/>
    <m/>
    <m/>
    <s v="4. Implementar dentro del Núcleo Básico - Fase I del Servicio Informático Electrónico de GESTOR DE PAGOS,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gestor de pagos,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 Un (1) Plan de Trabajo aprobado."/>
    <n v="1"/>
    <d v="2016-07-07T00:00:00"/>
    <d v="2016-12-31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6"/>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5-01T00:00:00"/>
    <d v="2018-04-30T00:00:00"/>
    <s v="N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9-18T00:00:00"/>
    <d v="2019-09-18T00:00:00"/>
    <s v="NC-POA _x000a_Subdirección de Gestión de Tecnología de Información y Telecomunicaciones/_x000a_Coordinación para el Apoyo a los Sistemas de Información/_x000a__x000a_REORMULADO_x000a_30/09/2018"/>
    <n v="0"/>
    <x v="1"/>
  </r>
  <r>
    <x v="4"/>
    <x v="0"/>
    <m/>
    <m/>
    <m/>
    <m/>
    <m/>
    <s v="Realizar las pruebas funcionales"/>
    <s v="Formato Aceptación de Pruebas Funcionales y Salida a Producción - FT-SI-1851"/>
    <n v="1"/>
    <d v="2019-09-19T00:00:00"/>
    <d v="2020-09-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20-09-19T00:00:00"/>
    <d v="2020-12-18T00:00:00"/>
    <s v="N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_x000a_"/>
    <n v="0"/>
    <x v="1"/>
  </r>
  <r>
    <x v="4"/>
    <x v="0"/>
    <m/>
    <m/>
    <m/>
    <m/>
    <s v="7. Implementar registros manuales de las operaciones de tránsitos, abandonos y pagos de UAPS para llevar a cabo seguimientos periódicos y efectuar el control de las mismas."/>
    <s v="1. Registrar la información relacionada con los tránsitos, abandonos y pagos consolidados de UAPS en archivos que faciliten su control y realizar un informe mensual . "/>
    <s v="Informe"/>
    <n v="11"/>
    <d v="2016-07-01T00:00:00"/>
    <d v="2017-06-30T00:00:00"/>
    <s v="NC-POA _x000a_Dirección Seccional de Impuestos y Aduanas de Bucaramanga"/>
    <n v="1"/>
    <x v="0"/>
  </r>
  <r>
    <x v="4"/>
    <x v="0"/>
    <m/>
    <m/>
    <m/>
    <m/>
    <m/>
    <s v="2. Reportar a las áreas competentes de la Entidad, los casos que presenten  incumplimientos o inconsistencias."/>
    <s v="Informe"/>
    <n v="11"/>
    <d v="2016-07-01T00:00:00"/>
    <d v="2017-06-30T00:00:00"/>
    <s v="NC-POA _x000a_Dirección Seccional de Impuestos y Aduanas de Bucaramanga"/>
    <n v="1"/>
    <x v="0"/>
  </r>
  <r>
    <x v="4"/>
    <x v="0"/>
    <m/>
    <m/>
    <m/>
    <m/>
    <s v="8. Realizar actualización del procedimiento PR-OA- 0212 &quot;CONTROL DE ABANDONO LEGAL A FAVOR DE LA NACIÓN&quot;"/>
    <s v="Actualizar el  procedimiento PR-OA- 0212 &quot; CONTROL DE ABANDONO LEGAL A FAVOR DE LA NACIÓN&quot;, con el propósito de definir los controles necesarios y estandarizar los cuadros y matrices que se utilizan en el mismo."/>
    <s v="Procedimiento actualizado"/>
    <n v="1"/>
    <d v="2016-08-01T00:00:00"/>
    <d v="2017-03-31T00:00:00"/>
    <s v="NC-POA _x000a_Subdirección de Gestión de Comercio Exterior_x000a__x000a_"/>
    <n v="1"/>
    <x v="0"/>
  </r>
  <r>
    <x v="4"/>
    <x v="0"/>
    <m/>
    <m/>
    <m/>
    <m/>
    <s v="9.. Realizar actualización de los procedimientos PR-OA- 0178 &quot; AUTORIZACIÓN DE TRÁNSITO ADUANERO NACIONAL&quot; y PR-OA-0179 &quot; FINALIZACIÓN DE TRÁNSITO ADUANERO NACIONAL&quot;"/>
    <s v="Actualizar de los procedimientos PR-OA- 0178 &quot; AUTORIZACIÓN DE TRÁNSITO ADUANERO NACIONAL&quot; y PR-OA-0179 &quot; FINALIZACIÓN DE TRÁNSITO ADUANERO NACIONAL&quot;, con el propósito de definir los controles necesarios y estandarizar los cuadros y matrices que se utilizan en el mismo. "/>
    <s v="Procedimiento actualizado"/>
    <n v="2"/>
    <d v="2016-08-01T00:00:00"/>
    <d v="2017-03-31T00:00:00"/>
    <s v="NC-POA _x000a_Subdirección de Gestión de Comercio Exterior_x000a__x000a_"/>
    <n v="1"/>
    <x v="0"/>
  </r>
  <r>
    <x v="4"/>
    <x v="0"/>
    <s v="1 Aud Laboratorio de Aduanas con corte 30/06/2016"/>
    <s v="16 03 003"/>
    <s v="Hallazgo No.1 Ascensor y Montacargas _x000a_(…) los estudios y diseños elaborados en 2015, evidencian cambios en las características, necesidades y requisitos de los. equipos, lo cual limita dar uso al ascensor y montacargas que hoy se encuentran almacenados, hechos que a su vez impiden obtener los beneficios esperados de la inversión realizada para su adquisición, y su contribución al cumplimiento de los fines y misión de la entidad, especialmente en lo referente al Laboratorio Nacional de Aduanas._x000a_"/>
    <s v="Debilidades en la planeación del proyecto"/>
    <s v="Propender por la utilización de los equipos existentes (ascensor y montacargas) en la construcción del Laboratorio Nacional de Aduanas"/>
    <s v="Incluir en el pliego definitivo del proceso de licitación pública como factor de ponderación de calidad, el aprovechamiento del ascensor y montacargas existente, a efectos que los proponentes interesados en el proceso realicen la instalación de los equipos en la obra civil a adelantar."/>
    <s v="un documento de pliego definitivo incorporando la instalación de lso equipos como factor de calidad."/>
    <n v="1"/>
    <d v="2016-11-30T00:00:00"/>
    <d v="2016-12-31T00:00:00"/>
    <s v="NC-POA _x000a_SGR Físicos y SG Técnica Aduanera"/>
    <n v="1"/>
    <x v="0"/>
  </r>
  <r>
    <x v="4"/>
    <x v="0"/>
    <m/>
    <m/>
    <m/>
    <m/>
    <m/>
    <s v="Exigir a la interventoría técnica del contrato de obra para la construcción y dotación del Laboratorio Nacional de Aduanas realizar el seguimiento técnico necesario, a efectos de garantizar a la Entidad la instalación de los equipos existentes (ascensor y montacargas) en la obra civil a adelantar, en el evento en que en la etapa precontractual del proceso, el proponente adjudicatario se comprometa a realizar la instalación de los mismos como factor de ponderación de calidad."/>
    <s v="Informe técnico de seguimiento y control a la instalación de los equipos existentes. Trimestral (marzo, junio, septiembre y diciembre de 2017)"/>
    <n v="4"/>
    <d v="2017-01-01T00:00:00"/>
    <d v="2017-12-31T00:00:00"/>
    <s v="NC-POA _x000a_Subdirección de Gestión de Recursos Físcos - Coordinación de Infraestructura."/>
    <n v="1"/>
    <x v="0"/>
  </r>
  <r>
    <x v="4"/>
    <x v="0"/>
    <s v="2 Aud  Laboratorio de Aduanas con corte 30/06/2016"/>
    <s v="11 03 002"/>
    <s v="Hallazgo No.2 Presupuesto Laboratorio Aduanas Bogotá_x000a_Al realizar el seguimiento al proyecto de Inversión desde su inicio en 2004 hasta el 30 de junio de 2016, se determinó que se han asignado recursos al proyecto por valor de $38.024.852.156, de los cuales se comprometieron y a su vez se pagaron $21.241.737.269 que corresponde a un 55.86% de lo asignado (…) _x000a_(…) para las vigencias 2009 y 2013, la DIAN no realizó las gestiones necesarias y pertinentes para dar uso a los recursos apropiados (…) se presentaron pérdidas de apropiación por $10.060.7millones y $5.926.9 millones (…)_x000a_(…) el seguimiento a la ejecución presupuesta! de los recursos asignados al proyecto, se encontró que la DIAN,  (…)adquirió instrumental analítico y/o equipos de laboratorio durante los años 2006, 2007 y 2008, por valor de $10.215.9 millones. Los mismos han sido instalados en los laboratorios satélite en las ciudades de Medellín, Barranquilla, Cartagena, Buenaventura, Cali y en el laboratorio que venía operando en la ciudad de Bogotá; cuando los recursos estaban destinados a la dotación del laboratorio en construcción, como se registró en la ficha EBl del DNP: “_x000a_"/>
    <s v="problemas y debilidades: en la planeación, control, seguimiento y monitoreo"/>
    <s v="Realizar seguimiento a la ejecución de los recursos del proyecto del laboratorio"/>
    <s v="Adicionar o modificar en el contrato de obra No. 00-291-2016  los recursos disponibles de la adjudicación  de la licitación Pública LP-00-005 de 2016 para ejecutar actividades no previstas durante la construcción de la infraestructura del Laboratorio Nacional de Aduanas."/>
    <s v="Informe de adición o modificación del contrato "/>
    <n v="1"/>
    <d v="2017-01-01T00:00:00"/>
    <d v="2017-12-31T00:00:00"/>
    <s v="NC-POA _x000a_Subdirecciones de Gestión de Técnica Aduanera, Recursos Físicos y Financieros_x000a__x000a_REFORMULADO_x000a_30/09/2017"/>
    <n v="1"/>
    <x v="0"/>
  </r>
  <r>
    <x v="4"/>
    <x v="0"/>
    <m/>
    <m/>
    <m/>
    <m/>
    <m/>
    <s v="Realizar reuniones trimestrales de seguimiento a los proyectos de inversión conjuntamente con la Subdirección de Gestión de Recursos Financieros, con la participación de los Formuladores-Responsables de los proyectos de inversión"/>
    <s v="Informes semestrales de ejecución de los cortes de obra. (junio y diciembre de 2017)"/>
    <n v="2"/>
    <d v="2017-01-02T00:00:00"/>
    <d v="2017-12-31T00:00:00"/>
    <s v="NC-POA Subdirección de Gestión de Recursos Físcos - Coordinación de Infraestructura._x000a_Subdirección de Gestión de Técnica Aduanera - Coordinación de Servicios de Laboratorio._x000a__x000a_Incumplida NO REFORMULO_x000a_30/03/2018"/>
    <n v="1"/>
    <x v="0"/>
  </r>
  <r>
    <x v="4"/>
    <x v="0"/>
    <m/>
    <m/>
    <m/>
    <m/>
    <m/>
    <s v="Registrar oportunamente en el sistema SPI los avances de ejecución del Proyecto"/>
    <s v="Copia del registro oportuno en el aplicativo SPI a traves de un pantallazo virtual de acuerdo con las fechas de actualización fijadas por el DNP. Registro de los avances correspondientes a los meses de mayo de 2018 a enero de 2019."/>
    <n v="9"/>
    <d v="2018-06-15T00:00:00"/>
    <d v="2019-02-15T00:00:00"/>
    <s v="NC-POA _x000a_Subdirección de Gestión Técnica Aduanera Y Subdirección de Gestión de Recursos Físicos_x000a__x000a_REFORMULADO_x000a_30/03/2018"/>
    <n v="0.1111111111111111"/>
    <x v="1"/>
  </r>
  <r>
    <x v="4"/>
    <x v="0"/>
    <m/>
    <m/>
    <m/>
    <m/>
    <m/>
    <s v="Documentar la gestión de seguimiento al proyecto como formuladores del mismo."/>
    <s v="Informes de avance y seguimiento mensual suministrados por la supervisión del Proyecto e incorporados al SPI de acuerdo con las fechas de actualización fijadas por el DNP y ubicados en la carpeta pública de la Subdirección de Gestión Técnica Aduanera."/>
    <n v="11"/>
    <d v="2018-03-15T00:00:00"/>
    <d v="2019-02-15T00:00:00"/>
    <s v="NC-POA _x000a_Subdirección de Gestión Técnica Aduanera Y Subdirección de Gestión de Recursos Físicos_x000a__x000a_REFORMULADO_x000a_30/03/2018"/>
    <n v="0.36363636363636365"/>
    <x v="1"/>
  </r>
  <r>
    <x v="4"/>
    <x v="0"/>
    <m/>
    <m/>
    <m/>
    <m/>
    <s v="Trasladar los equipos comprados de 2006 a 2008 que actualmente se encuentran en uso en el laboratorio ubicado en la sede de Montevideo (Nivel Central) a  las nuevas instalaciones, (Sede Alamos) una vez se  haga entrega oficial a la SG Técnica del nuevo laboratorio."/>
    <s v="Ubicación física de los equipos del Laboratorio en la nueva sede una vez la misma sea entregada."/>
    <s v="Acta de traslado, entrega y ubicacion de equipos."/>
    <n v="1"/>
    <d v="2019-01-01T00:00:00"/>
    <d v="2019-06-30T00:00:00"/>
    <s v="NC-POA _x000a_Subdirección de Gestión Técnica Aduanera_x000a__x000a_REFORMULADO_x000a_30/03/2018"/>
    <n v="0"/>
    <x v="1"/>
  </r>
  <r>
    <x v="4"/>
    <x v="0"/>
    <m/>
    <m/>
    <m/>
    <m/>
    <s v="Realizar seguimiento físico y  financiero a los Proyectos de Inversión"/>
    <s v="Realizar reuniones bimestrales de seguimiento a los proyectos de inversión conjuntamente con la Subdirección de Gestión de Recursos Financieros, con la participación de los Formuladores-Responsables de los proyectos de inversión"/>
    <s v="Ayuda Memoria Reuniones bimestral de Seguimiento a los proyectos de inversión (febrero, abril, junio, agosto, octubre y diciembre de 2017)  "/>
    <n v="6"/>
    <d v="2017-02-28T00:00:00"/>
    <d v="2017-12-31T00:00:00"/>
    <s v="NC-POA _x000a_Dirección de Gestión Organizacional- Subdirección de Gestión de Análisis Operacional, Dirección de Gestión de Administración Económica-Subdirección de Gestión de Recursos Financieros"/>
    <n v="1"/>
    <x v="0"/>
  </r>
  <r>
    <x v="4"/>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s v="NC-POA _x000a_Subdirección de Gestión Técnica Aduanera, Subdirección de Gestión de Comercio Exterior-Coordinación del Servicio del Laboratorio_x000a__x000a_REFORMULADO_x000a_30/09/2017"/>
    <n v="1"/>
    <x v="0"/>
  </r>
  <r>
    <x v="4"/>
    <x v="0"/>
    <m/>
    <m/>
    <m/>
    <m/>
    <s v="Asignación de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s v="NC-POA _x000a_Subdirección de Gestión Técnica Aduanera."/>
    <n v="1"/>
    <x v="0"/>
  </r>
  <r>
    <x v="4"/>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s v="NC-POA _x000a_Subdirección de Gestión Técnica Aduanera/_x000a_Subdirección de Gestión de Tecnología de Información y Telecomunicaciones/_x000a_Coordinación para el Apoyo a los Sistemas de Información/_x000a_Coordinación de la Dinámica de los Procesos/ _x000a__x000a_REFORMULADO_x000a_30/09/2017"/>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s v="N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20-05-12T00:00:00"/>
    <d v="2021-05-13T00:00:00"/>
    <s v="N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21-11-15T00:00:00"/>
    <d v="2022-11-16T00:00:00"/>
    <s v="NC-POA _x000a_Subdirección de Gestión Técnica Aduanera/_x000a_Subdirección de Gestión de Tecnología de Información y Telecomunicaciones/_x000a_Coordinación para el Apoyo a los Sistemas de Información/_x000a_Coordinación de la Dinámica de los Procesos/ _x000a__x000a_REFORMULADO_x000a_30/09/2017_x000a_30/09/2018"/>
    <n v="0"/>
    <x v="1"/>
  </r>
  <r>
    <x v="4"/>
    <x v="0"/>
    <m/>
    <m/>
    <m/>
    <m/>
    <m/>
    <s v="Realizar la implantación y puesta en producción "/>
    <s v="Formato Aceptación de Pruebas Funcionales y Salida a Producción FT-SI-1851_x000a__x000a_Acta de comité de cambios"/>
    <n v="2"/>
    <d v="2022-11-17T00:00:00"/>
    <d v="2023-01-11T00:00:00"/>
    <s v="NC-POA _x000a_Subdirección de Gestión de Tecnología de Información y Telecomunicaciones/_x000a_Coordinación para el Apoyo a los Sistemas de Información/_x000a_Coordinación de la Dinámica de los Procesos/ _x000a_Subdirección de Gestión Técnica Aduanera._x000a__x000a_REFORMULADO_x000a_30/09/2017_x000a_30/09/2018"/>
    <n v="0"/>
    <x v="1"/>
  </r>
  <r>
    <x v="4"/>
    <x v="0"/>
    <s v="24 Aud DS ADUANAS, Ipiales, Cartagena, Cucuta, Bogotá, B/ventura, Cali, Urabá Vig P.Semestre 2015"/>
    <s v="19 03 003 "/>
    <s v="Hallazgo No.24: Actas de inspección aduanera (Bogotá) En las actas de inspección (…), se evidenció que el declarante no firmó el documento en mención ante la no exigibilidad de la autoridad aduanera para cumplir con el procedimiento establecido. Lo anterior, puede generar invalidez de lo actuado por la Dirección Seccional de Aduanas ante una controversia "/>
    <s v="No exigibilidad de la autoridad aduanera para cumplir con el procedimiento establecido. "/>
    <s v="Actualizar el procedimiento   PR-OA-0188 - Nacionalización de Mercancías "/>
    <s v="Actualizar el PR-OA-0188 - Nacionalización de Mercancías en el sentido de incluir lo señalado en el artículo 126 del Decreto 2685 de 1999."/>
    <s v="documento actualizado"/>
    <n v="1"/>
    <d v="2016-01-01T00:00:00"/>
    <d v="2016-04-30T00:00:00"/>
    <s v="ABOG-POA _x000a_Subdirección de Gestión de Comercio Exterior"/>
    <n v="1"/>
    <x v="0"/>
  </r>
  <r>
    <x v="4"/>
    <x v="0"/>
    <m/>
    <m/>
    <m/>
    <m/>
    <s v="Expedición de memorando donde se informa sobre la aprobación de los procedimientos ajustados y se solicita la socialización de los mismos al interior de las Direcciones Seccionales."/>
    <s v="Expedir Memorando donde se informa sobre la aprobación de los procedimientos ajustados y se solicita la socialización de los mismos al interior de las Direcciones Seccionales."/>
    <s v="Memorando expedido"/>
    <n v="1"/>
    <d v="2016-07-01T00:00:00"/>
    <d v="2016-08-31T00:00:00"/>
    <s v="ABOG-POA _x000a_Subdirección de Gestión de Comercio Exterior"/>
    <n v="1"/>
    <x v="0"/>
  </r>
  <r>
    <x v="4"/>
    <x v="0"/>
    <m/>
    <m/>
    <m/>
    <m/>
    <s v="Verificar periódica y aleatoriamente que el declarante suscriba las actas de inspección, en la Dirección Seccional de Aduanas de Bogotá."/>
    <s v="Realizar de manera semestral por parte de la Dirección Seccional de Aduanas de Bogotá, &quot;Autocontrol  de inspección aduanera en Importaciones por diligencia de inspección&quot;, utilizando el formato 1596."/>
    <s v="informes de autocontroles semestrales de acuerdo a las instrucciones impartidas por el  Nivel Central"/>
    <n v="2"/>
    <d v="2016-03-01T00:00:00"/>
    <d v="2017-03-01T00:00:00"/>
    <s v="ABOG-POA _x000a_Dirección Seccional de Aduanas de Bogotá"/>
    <n v="1"/>
    <x v="0"/>
  </r>
  <r>
    <x v="4"/>
    <x v="0"/>
    <s v="8 Aud Funcion Pagadora y Recaudadora Vig  2015"/>
    <s v="18 02 100"/>
    <s v="Hallazgo No. 8  Sanciones Pagos Extemporáneos_x000a_(...) &quot; los UAP han venido efectuando el pago de sus tributos hasta el último día hábil del mes siguiente al que se realizó la importación y en algunos casos, excediendo el plazo anterior (Ej. UAP extemporáneos en noviembre de 2012, Caso  NIT 860.400.157, etc.) Sin que se les pueda imponer sanción alguna, teniendo en cuenta lo preceptuado en el concepto 046 de 2006, emitido por la Dirección de Gestión Jurídica. Esta situación, no permite que la DIAN recaude los tributos aduaneros dentro de los cinco (5) primeros días hábiles de cada mes, como lo pretendía el legislador en la norma, y garantizar de esta manera que esos recursos entren a formar parte del Presupuesto General de la Nación, con el fin de propender por la sostenibilidad fiscal del Estado Colombiano (...)&quot;. _x000a_"/>
    <s v="Teniendo en cuenta lo anterior, se observa que la DIAN no ha adelantado gestión alguna, tendiente a subsanar la inconsistencia normativa antes de la entrada en vigencia del Decreto 390 de 2016, a fin de garantizar el oportuno recaudo de los tributos aduaneros y sanciones. "/>
    <s v="1. Aumentar los controles a los pagos efectuados por los UAP. "/>
    <s v="1. Solicitar de acuerdo al procedimiento PR-SI-0142&quot;Gestión de roles de los sistemas de información&quot;, el acceso a la opción de &quot;Consultas Pago UAPS&quot; en el aplicativo SYGA - Siglo XXI,  con el fin de que el GIT Registro y Control Usuarios Aduaneros de la División de Gestión de Operación Aduanera, tenga acceso a la información  para verificar el cumplimiento de los pagos mensuales correspondientes a las Declaraciones de Importación presentadas y aceptadas por el Sistema Informático."/>
    <s v="Oficio "/>
    <n v="1"/>
    <d v="2016-07-01T00:00:00"/>
    <d v="2016-07-31T00:00:00"/>
    <s v="ABOG-POA _x000a_Dirección Seccional de Aduanas de Bogotá - Jefe de División de Gestión de la Operación Aduanera - Jefe GIT Registro y Control Usuarios Aduaneros"/>
    <n v="1"/>
    <x v="0"/>
  </r>
  <r>
    <x v="4"/>
    <x v="0"/>
    <m/>
    <m/>
    <m/>
    <m/>
    <m/>
    <s v="2. Realizar seguimiento mensual de control de pagos al 1%  de los UAPS con domicilio fiscal en la Jurisdicción."/>
    <s v="Informe mensual "/>
    <n v="12"/>
    <d v="2016-07-01T00:00:00"/>
    <d v="2017-06-30T00:00:00"/>
    <s v="ABOG-POA _x000a_Dirección Seccional de Aduanas de Bogotá - Jefe de División de Gestión de la Operación Aduanera - Jefe GIT Registro y Control Usuarios Aduaneros"/>
    <n v="1"/>
    <x v="0"/>
  </r>
  <r>
    <x v="4"/>
    <x v="0"/>
    <m/>
    <m/>
    <m/>
    <m/>
    <m/>
    <s v="3. Remitir el informe de control de pagos al área competente con  los insumos que se detecten por presuntas infracciones."/>
    <s v="Oficio remitiendo el informe."/>
    <n v="12"/>
    <d v="2016-07-01T00:00:00"/>
    <d v="2017-06-30T00:00:00"/>
    <s v="ABOG-POA _x000a_Dirección Seccional de Aduanas de Bogotá - Jefe de División de Gestión de la Operación Aduanera - Jefe GIT Registro y Control Usuarios Aduaneros"/>
    <n v="1"/>
    <x v="0"/>
  </r>
  <r>
    <x v="4"/>
    <x v="0"/>
    <m/>
    <m/>
    <m/>
    <m/>
    <m/>
    <s v="4. Proferir lineamiento a las Direcciones Seccionales en el que indique que se debe realizar seguimiento a los pagos realizados por los UAP y solicitar los roles informáticos que se requieran ."/>
    <s v="Lineamiento proferido"/>
    <n v="1"/>
    <d v="2016-08-01T00:00:00"/>
    <d v="2016-09-30T00:00:00"/>
    <s v="ABOG-POA _x000a_Subdirección de Gestión de Comercio Exterior"/>
    <n v="1"/>
    <x v="0"/>
  </r>
  <r>
    <x v="4"/>
    <x v="0"/>
    <m/>
    <m/>
    <m/>
    <m/>
    <s v="2. Solicitar a la Dirección de Gestión Juridica concepto sobre la normatividad aplicable por pago extemporaneo a los Usuarios Aduaneros Permanentes – UAP, ya que la inconsistencia se refiere a un asunto de interpretación normativa  y a que no existe claridad al interior de la DIAN sobre la dependencia competente de imponer las sanciones."/>
    <s v="1. Enviar oficio de solicitud de concepto a la Dirección de Gestión Juridica "/>
    <s v="Oficio"/>
    <n v="1"/>
    <d v="2016-07-01T00:00:00"/>
    <d v="2016-07-31T00:00:00"/>
    <s v="ABOG-POA _x000a_Dirección de Gestión de Aduanas"/>
    <n v="1"/>
    <x v="0"/>
  </r>
  <r>
    <x v="4"/>
    <x v="0"/>
    <s v="22 Aud DS ADUANAS, Ipiales, Cartagena, Cucuta, Bogotá, B/ventura, Cali, Urabá Vig P.Semestre 2015"/>
    <s v="19 03 004 "/>
    <s v="Hallazgo No.22: Diligencia de Reconocimiento Se verificó si la carga que calificó para el reconocimiento cumple con los requisitos legales para el ingreso al territorio aduanero nacional en el modo de transporte terrestre, se encontró que si bien el reconocimiento de la carga en lugar de arribo fue consagrado con la específica finalidad de verificar peso, número de bultos y estado de los mismos sin que para ello sea procedente su apertura2, en el 59% de diligencias de reconocimiento físico de la carga en depósito habilitado revisadas (13 de 22), se encontró que en la casilla 85. Observaciones Generales del Acta de Diligencia (F1154) no se consignan las diferencias de peso detectadas entre lo registrado en los tiquetes de báscula al ingreso de la carga al depósito y los documentos de viaje (Manifiesto de Carga Internacional, factura, certificación expedida por el exportador). "/>
    <s v="Debilidades en la implementación de mecanismos de control en el procedimiento desarrollado "/>
    <s v="Elaborar documento, en el que se indique a las direcciones seccionales, especialmente a la dirección  seccional de Ipiales, que en el acta de diligencia del reconocimiento se deje constancia detallada y soporte de la diferencia de peso, de la carga evidenciada al ingreso de la mercancía al territorio aduanero nacional."/>
    <s v="Expedir Memorando  en el que se indique a las direcciones seccionales, especialmente a la dirección  seccional de Ipiales, que cuando exista diferencia de peso de la carga  al ingreso de la mercancía al territorio aduanero nacional, se deje constancia  en el acta de diligencia de la diferencia encontrada junto con el soporte respectivo, así como, lineamientos para  la realización de autocontroles."/>
    <s v="Memorando expedido"/>
    <n v="1"/>
    <d v="2015-12-15T00:00:00"/>
    <d v="2016-03-31T00:00:00"/>
    <s v="IAIPI-POA _x000a_Subdirección de Gestión de Comercio Exterior"/>
    <n v="1"/>
    <x v="0"/>
  </r>
  <r>
    <x v="4"/>
    <x v="0"/>
    <m/>
    <m/>
    <m/>
    <m/>
    <s v="Verificar periódica y aleatoriamente que el funcionario reconocedor de carga, tramite correctamente el acta de diligencia cuando exista diferencia en el peso de la carga al ingreso de la mercancía al TAN."/>
    <s v="Realizar de manera semestral por parte de la Dirección Seccional de Impuestos y Aduanas de Ipiales, autocontrol  al  correcto diligenciamiento de  las actas de diligencia cuando exista diferencia en el peso de la carga al ingreso de la mercancía al TAN."/>
    <s v="informes de autocontroles semestrales de acuerdo a las instrucciones impartidas por el  Nivel Central"/>
    <n v="2"/>
    <d v="2016-03-01T00:00:00"/>
    <d v="2017-03-01T00:00:00"/>
    <s v="IAIPI-POA _x000a_División de Gestión de la Operación Aduanera de la Dirección Seccional de Impuestos y Aduanas de Ipiales"/>
    <n v="1"/>
    <x v="0"/>
  </r>
  <r>
    <x v="4"/>
    <x v="0"/>
    <s v="11 Aud Funcion Pagadora y Recaudadora Vig  2015"/>
    <s v="22 03 006"/>
    <s v="Hallazgo No. 11. Entrega de mercancías a la Almacenadora _x000a_El procedimiento de la DIAN PR-FL-0225 APREHENSIÓN Y DEFINICIÓN DE SITUACIÓN JURÍDICA DE MERCANCÍAS, Proceso Fiscalización y Liquidación, estipula en el numeral 4.7 (...) Sin embargo, en los expedientes PF-2015-2015-2082, PF-2015-2015-0115 y PF-2015-2015-1349, se observa que las mercancías retenidas en la diligencia de aprehensión fueron entregadas dos (2) días y tres (3) hábiles después de haberse realizado el procedimiento, al depósito habilitado por la DIAN, desconociéndose el procedimiento mencionado. _x000a_"/>
    <s v="Lo anterior, debido a falencias en los mecanismos de control interno para el monitoreo y supervisión en la oportunidad de la disposición en los depósitos habilitados para el almacenamiento de mercancías aprehendidas, situación que genera riesgo en la custodia y responsabilidad en la tenencia de las mismas, restando relevancia a la aprehensión como medida preventiva de control. "/>
    <s v="1. Elaborar documento, en el que se indique a las divisiones de operación aduanera o quien haga sus veces en las direcciones seccionales, especialmente a la dirección  seccional de Bucaramanga, sobre el cumplimiento al procedimiento PR-FL-0225 -  APREHENSIÓN Y DEFINICIÓN DE_x000a_SITUACIÓN JURÍDICA DE MERCANCÍAS. "/>
    <s v="Expedir oficio en el que se indique a las direcciones seccionales, especialmente a la dirección  seccional de Bucaramanga, sobre el cumplimiento al procedimiento PR-FL-0225 -  APREHENSIÓN Y DEFINICIÓN DE_x000a_SITUACIÓN JURÍDICA DE MERCANCÍAS. "/>
    <s v="Oficio expedido"/>
    <n v="1"/>
    <d v="2016-07-01T00:00:00"/>
    <d v="2016-11-30T00:00:00"/>
    <s v="IABUC-POA _x000a_Subdirección de Gestión de Comercio Exterior"/>
    <n v="1"/>
    <x v="0"/>
  </r>
  <r>
    <x v="4"/>
    <x v="0"/>
    <m/>
    <m/>
    <m/>
    <m/>
    <s v="2. Seguimiento al tramite de notificación de las actas de aprehensión, garantizado que el mismo día o más tardar el día habil siguiente de conluida la diligencia, las mercancías sean ingresadas a la Almacenadora."/>
    <s v="Realizar control y seguimiento semanal a las planillas que elaboren las áreas aprehensoras de la Dirección Seccional con las  cuales se realiza seguimiento al trámite de notificación de actas de aprehensión y de ingreso a la Almacenadora, incluyendo los términos de entrega de la mercancía al depósito para verificar el cumplimiento en su ingreso."/>
    <s v="Informe"/>
    <n v="52"/>
    <d v="2016-10-01T00:00:00"/>
    <d v="2017-09-30T00:00:00"/>
    <s v="IABUC-POA _x000a_Dirección Seccional de Impuestos y Aduanas de Bucaramanga - Jefe del G.I.T. de Secretaría de la División de Gestión de Fiscalización – Jefe de la División de Fiscalización. _x000a_REFORMULADO_x000a_30/09/2016_x000a_"/>
    <n v="1"/>
    <x v="0"/>
  </r>
  <r>
    <x v="4"/>
    <x v="0"/>
    <m/>
    <m/>
    <m/>
    <m/>
    <m/>
    <s v="Elaborar planilla de control semanal, que permita realizar seguimiento al tramite de notificación de las actas de aprehensión y al trámite  de ingreso a la Almacenadora, evidenciando los términos (tiempos) de entrega de la mercancía al depósito."/>
    <s v="Planilla de control"/>
    <n v="52"/>
    <d v="2016-10-01T00:00:00"/>
    <d v="2017-09-30T00:00:00"/>
    <s v="IABUC-POA _x000a_Dirección Seccional de Impuestos y Aduanas de Bucaramanga – Jefe División de Gestión de Fiscalización – Jefe División de Gestión de Operación Aduanera – Jefe División de Gestión de Control Operativo_x000a__x000a_REFORMULADO_x000a_30/09/2016"/>
    <n v="1"/>
    <x v="0"/>
  </r>
  <r>
    <x v="4"/>
    <x v="0"/>
    <m/>
    <m/>
    <m/>
    <m/>
    <s v="3. Realizar reuniones de retroalimentación a cada dos meses con los funcionarios de la Policia Fiscal y Aduandera de la Dirección Seccional, recordando el cumplimiento de los terminos establecidos en el procedimiento PR-FL-0225. (Lo anterior, teniendo en cuenta la rotación permanente de personal en la POLFA, así como el ingreso de personas que desconocen el procedimiento de APREHENSIÓN Y DEFINICIÓN DE SITUACIÓN JURÍDICA DE MERCANCÍAS)"/>
    <s v="Suscribir acta bimestral en la que conste la reunión de retroalimentación a los funcionarios de la POLFA Bucaramanga."/>
    <s v="Acta"/>
    <n v="6"/>
    <d v="2017-11-01T00:00:00"/>
    <d v="2018-10-31T00:00:00"/>
    <s v="IABUC-POA _x000a_Dirección Seccional de Impuestos y Aduanas de Bucaramanga - Jefe División Gestión Control Operativo Polfa -  Jefe División de Gestión de Fiscalización Bucaramanga._x000a__x000a_REFORMULADO_x000a_30/09/2016_x000a_30/09/2017"/>
    <n v="1"/>
    <x v="0"/>
  </r>
  <r>
    <x v="4"/>
    <x v="0"/>
    <m/>
    <m/>
    <m/>
    <m/>
    <s v="4. Realizar reunión con el Deposito con convenio vigente para el almacenamiento de mercancias aprehendidas, recordando en esta, el cumplimiento de los tiempos en la elaboración de los DIIAM. "/>
    <s v="Elaborar acta de reunión con el Deposito, en la que conste los compromisos adquiridos por el Deposito."/>
    <s v="Acta"/>
    <n v="1"/>
    <d v="2017-11-01T00:00:00"/>
    <d v="2017-12-31T00:00:00"/>
    <s v="IABUC-POA _x000a_Dirección Seccional de Impuestos y Aduanas de Bucaramanga - Jefe Policia Fiscal y Aduanera Bucaramanga- Jefe División de Gestión de Fiscalización Bucaramanga._x000a_REFORMULADO_x000a_30/09/2017"/>
    <n v="1"/>
    <x v="0"/>
  </r>
  <r>
    <x v="4"/>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ción y expedición de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s v="IABUC-POA _x000a_Subdirección de Gestión de Comercio Exterior_x000a__x000a_"/>
    <n v="1"/>
    <x v="0"/>
  </r>
  <r>
    <x v="4"/>
    <x v="0"/>
    <m/>
    <m/>
    <m/>
    <m/>
    <s v="2. Ejecutar el cronograma de definición funcional de los sistema de información para la operación aduanera que se deban ajustar o desarrollar en el marco del Decreto 390 de 2016, específicamente para el desaduanamiento de mercancías."/>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IABUC-POA _x000a_Coordinación de Dinamica de los Procesos _x000a_Subdirección de Gestión de Comercio Exterior_x000a__x000a_REFORMULADO_x000a_30/09/2016"/>
    <n v="1"/>
    <x v="0"/>
  </r>
  <r>
    <x v="4"/>
    <x v="0"/>
    <m/>
    <m/>
    <m/>
    <m/>
    <s v="3, Implementar dentro del Núcleo Básico - Fase I del Servicio Informático Electrónico de Régimen de Importación y Depósito - RID,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Desaduanamiento,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PR-SI-0149_Análisis y Diseño de los Sistemas de Información _x000a_ PR-SI-0150_Codificación de los Sistemas de Información_x000a_ PR-SI-0151_Ejecución de Pruebas de los Sistemas de Información_x000a_ PR-SI-0152_Implantación de los Sistemas de Información"/>
    <s v=". Un (1) Plan de Trabajo aprobado."/>
    <n v="1"/>
    <d v="2016-07-07T00:00:00"/>
    <d v="2016-12-31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6"/>
    <n v="1"/>
    <x v="0"/>
  </r>
  <r>
    <x v="4"/>
    <x v="0"/>
    <m/>
    <m/>
    <m/>
    <m/>
    <m/>
    <s v="Realizar el levantamiento de requerimientos funcionales."/>
    <s v="Formato Especificación Funcional Detallada FT-SI-2007 _x000a__x000a_Formato Casos de Uso FT-SI-2009"/>
    <n v="2"/>
    <d v="2016-10-05T00:00:00"/>
    <d v="2017-07-14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390_x000a__x000a_REFORMULADO_x000a_30/09/2017"/>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s v="IABU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9-18T00:00:00"/>
    <d v="2019-09-18T00:00:00"/>
    <s v="IABU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19-09-19T00:00:00"/>
    <d v="2020-09-18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20-09-19T00:00:00"/>
    <d v="2020-12-18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
    <n v="0"/>
    <x v="1"/>
  </r>
  <r>
    <x v="4"/>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s v="IABUC-POA _x000a_Dirección Seccional de Impuestos y Aduanas de Bucaramanga."/>
    <n v="1"/>
    <x v="0"/>
  </r>
  <r>
    <x v="4"/>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1. Ejecutar el cronograma de definición funcional de los sistema de información para la operación aduanera que se deban ajustar o desarrollar en el marco del Decreto 390 de 2016, específicamente para el desaduanamiento de mercancías."/>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s v="IABUC-POA _x000a_Coordinación de Dinamica de los Procesos _x000a_Subdirección de Gestión de Comercio Exterior_x000a__x000a_REFORMULADO _x000a_30/09/2016_x000a_"/>
    <n v="1"/>
    <x v="0"/>
  </r>
  <r>
    <x v="4"/>
    <x v="0"/>
    <m/>
    <m/>
    <m/>
    <m/>
    <s v="2. Implementar dentro del Núcleo Básico - Fase I del Servicio Informático Electrónico de GESTOR DE PAGOS,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Desaduanamiento,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 Un (1) Plan de Trabajo aprobado."/>
    <n v="1"/>
    <d v="2016-07-07T00:00:00"/>
    <d v="2016-12-31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_x000a_REFORMULADO _x000a_30/09/2016"/>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5-01T00:00:00"/>
    <d v="2018-04-30T00:00:00"/>
    <s v="IABUC-POA _x000a_Subdirección de Gestión de Tecnología de Información y Telecomunicaciones/_x000a_Coordinación para el Apoyo a los Sistemas de Información/_x000a__x000a_REFORMULADO_x000a_30/09/2017"/>
    <n v="1"/>
    <x v="0"/>
  </r>
  <r>
    <x v="4"/>
    <x v="0"/>
    <m/>
    <m/>
    <m/>
    <m/>
    <m/>
    <s v="Realizar la codificación"/>
    <s v="Formato Información de Versión 30001  - FT-SI-2180 "/>
    <n v="1"/>
    <d v="2018-09-18T00:00:00"/>
    <d v="2019-09-18T00:00:00"/>
    <s v="IABU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19-09-19T00:00:00"/>
    <d v="2020-09-18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Gerente DIAN del  Proyecto Desaduanamiento_x000a__x000a_REFORMULADO_x000a_30/09/2017_x000a_30/09/2018"/>
    <n v="0"/>
    <x v="1"/>
  </r>
  <r>
    <x v="4"/>
    <x v="0"/>
    <m/>
    <m/>
    <m/>
    <m/>
    <m/>
    <s v="Realizar la implantación y puesta en producción "/>
    <s v="Formato Aceptación de Pruebas Funcionales y Salida a Producción FT-SI-1851_x000a__x000a_Acta de comité de cambios"/>
    <n v="2"/>
    <d v="2020-09-19T00:00:00"/>
    <d v="2020-12-18T00:00:00"/>
    <s v="IABUC-POA _x000a_Subdirección de Gestión de Tecnología de Información y Telecomunicaciones/_x000a_Coordinación para el Apoyo a los Sistemas de Información/_x000a_Coordinación de la Dinámica de los Procesos/ _x000a_Subdirección de Gestión de Comercio Exterior/_x000a__x000a_REFORMULADO_x000a_30/09/2017_x000a_30/09/2018"/>
    <n v="0"/>
    <x v="1"/>
  </r>
  <r>
    <x v="4"/>
    <x v="0"/>
    <m/>
    <m/>
    <m/>
    <m/>
    <s v="3. Implementar dentro  del Núcleo Básico - Fase I  del Servicio Informático Electrónico de OBLIGACIÓN ADUANERA, las  funcionalidades que mitiguen los siguientes riegos:_x000a__x000a_- Operaciones realizadas manualmente_x000a_- Interacción con sistemas antiguos_x000a_- Ausencia de registros y consultas que permitan realizar controles"/>
    <s v="Realizar el levantamiento de requerimientos funcionales, atendiendo la  solicitud de Creación de Servicio Informático presentada al Centro de Despacho de la Dirección de Gestión Organizacional"/>
    <s v="Formato Especificación Funcional Detallada FT-SI-2007 _x000a__x000a_Formato Casos de Uso FT-SI-2009"/>
    <n v="2"/>
    <d v="2017-06-26T00:00:00"/>
    <d v="2017-12-31T00:00:00"/>
    <s v="IABUC-POA _x000a_Subdirección de Gestión de Tecnología de Información y Telecomunicaciones/_x000a_Coordinación para el Apoyo a los Sistemas de Información/_x000a_Coordinación de la Dinámica de los Procesos/ _x000a_Gerente DIAN del  Proyecto D390_x000a__x000a_REFORMULADO_x000a_30/09/2017"/>
    <n v="1"/>
    <x v="0"/>
  </r>
  <r>
    <x v="4"/>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9-01-28T00:00:00"/>
    <d v="2020-01-27T00:00:00"/>
    <s v="IABUC-POA _x000a_Subdirección de Gestión de Tecnología de Información y Telecomunicaciones/_x000a_Coordinación para el Apoyo a los Sistemas de Información/_x000a__x000a_REFORMULADO_x000a_30/09/2017_x000a_30/09/2018"/>
    <n v="0"/>
    <x v="1"/>
  </r>
  <r>
    <x v="4"/>
    <x v="0"/>
    <m/>
    <m/>
    <m/>
    <m/>
    <m/>
    <s v="Realizar la codificación"/>
    <s v="Formato Información de Versión 30001  - FT-SI-2180 "/>
    <n v="1"/>
    <d v="2019-10-02T00:00:00"/>
    <d v="2020-09-29T00:00:00"/>
    <s v="IABUC-POA _x000a_Subdirección de Gestión de Tecnología de Información y Telecomunicaciones/_x000a_Coordinación para el Apoyo a los Sistemas de Información/_x000a__x000a_REFORMULADO_x000a_30/09/2017_x000a_30/09/2018"/>
    <n v="0"/>
    <x v="1"/>
  </r>
  <r>
    <x v="4"/>
    <x v="0"/>
    <m/>
    <m/>
    <m/>
    <m/>
    <m/>
    <s v="Realizar las pruebas funcionales"/>
    <s v="Formato Aceptación de Pruebas Funcionales y Salida a Producción - FT-SI-1851"/>
    <n v="1"/>
    <d v="2021-03-25T00:00:00"/>
    <d v="2021-08-30T00:00:00"/>
    <s v="IABUC-POA _x000a_Subdirección de Gestión de Tecnología de Información y Telecomunicaciones/_x000a_Coordinación para el Apoyo a los Sistemas de Información/_x000a_Coordinación de la Dinámica de los Procesos/ _x000a__x000a_REFORMULADO_x000a_30/09/2017_x000a_30/09/2018"/>
    <n v="0"/>
    <x v="1"/>
  </r>
  <r>
    <x v="4"/>
    <x v="0"/>
    <m/>
    <m/>
    <m/>
    <m/>
    <m/>
    <s v="Realizar la implantación y puesta en producción "/>
    <s v="Formato Aceptación de Pruebas Funcionales y Salida a Producción FT-SI-1851_x000a__x000a_Acta de comité de cambios"/>
    <n v="2"/>
    <d v="2021-08-31T00:00:00"/>
    <d v="2021-09-30T00:00:00"/>
    <s v="IABUC-POA _x000a_Subdirección de Gestión de Tecnología de Información y Telecomunicaciones/_x000a_Coordinación para el Apoyo a los Sistemas de Información/_x000a_Coordinación de la Dinámica de los Procesos/ _x000a__x000a_REFORMULADO_x000a_30/09/2017_x000a_30/09/2018"/>
    <n v="0"/>
    <x v="1"/>
  </r>
  <r>
    <x v="4"/>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s v="IABUC-POA _x000a_Subdirección de Gestión de Comercio Exterior_x000a__x000a_"/>
    <n v="1"/>
    <x v="0"/>
  </r>
  <r>
    <x v="4"/>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s v="IABUC-POA _x000a_Dirección Seccional de Impuestos y Aduanas de Bucaramanga"/>
    <n v="1"/>
    <x v="0"/>
  </r>
  <r>
    <x v="4"/>
    <x v="3"/>
    <s v="INSP.  17-07-00-03-07 _x000a_ año 2015 _x000a__x000a_H 3,4,5"/>
    <s v="RG1"/>
    <s v="Hallazgo  3-La Entidad no aplica la política de seguridad de la información establecida, promovida y exigida por el Ministerio de TIC, esto se refleja en los bajos niveles de seguridad de las bases de datos, los aplicativos, servidores, mensajes y usuarios asociados, e implica que los aplicativos informáticos que apoyan el proceso aduanero como son Siglo XXI y Muisca-Importaciones, estén sujetos a intromisión, interceptación, suplantación y no repudio._x000a__x000a_Hallazgo 4- Ciento sesenta (160) NIT de inclusión forzosa que se encuentran con nivel de inclusión al 100%, no fueron objeto de inspección por parte de la autoridad aduanera dentro del proceso de importación, lo que implica que mercancía que debería ser objeto de revisión, con el fin de prevenir y combatir el uso o destinación del comercio para atentar contra las disposiciones de carácter tributario, aduanero y cambiario no se esté cumpliendo totalmente, y por lo tanto, estén ingresando posiblemente mercancías al Territorio Aduanero sin el control adecuado.  _x000a__x000a_Hallazgo 5-En los aplicativos SIGLO XXI y Muisca importaciones, existen usuarios autorizados sin tener la competencia para ejecutar las funciones asociadas al perfil y existen usuarios autorizados que no pertenecen a la entidad. Esto se evidencia en usuarios como los de Mireya Nuñes, Daniel López, Pilar Mendoza, Flor Mongui y Estibin Toro, lo cual implica que los aplicativos informáticos que apoyan el proceso aduanero como son Siglo XXI y Muisca-Importaciones, estén sujetos a intromisión, interceptación, suplantación y no repudio._x000a__x000a_"/>
    <s v="ID del Riesgo de Gestión  :  RG 1. Los sistemas de información usados en operación aduanera son vulnerables _x000a__x000a_ID del Riesgo de Corrupción : RFC 1. Exposición de datos asociados a la Operación Aduanera._x000a_"/>
    <s v="Propuesta de depuración de los roles y perfiles para los accesos a  SYGA Siglo XXI ."/>
    <s v="Depurar los roles y perfiles para los accesos a SYGA Siglo XXI"/>
    <s v="Documento solicitando la información relacionada con la estructura de roles en el sistema Siglo XXI y presentarla a la Subdirección de Gestión de Tecnologia; a traves de PST."/>
    <n v="1"/>
    <d v="2015-06-01T00:00:00"/>
    <d v="2015-06-30T00:00:00"/>
    <s v="NC-POA _x000a_Dirección de Gestion de Aduanas"/>
    <n v="1"/>
    <x v="0"/>
  </r>
  <r>
    <x v="4"/>
    <x v="3"/>
    <m/>
    <m/>
    <m/>
    <m/>
    <m/>
    <m/>
    <s v="Archivo con la información  de la estructura de roles"/>
    <n v="1"/>
    <d v="2015-07-01T00:00:00"/>
    <d v="2015-10-01T00:00:00"/>
    <s v="NC-POA _x000a_Jefe de Coordinación para el Apoyo a los Sistemas de Información"/>
    <n v="1"/>
    <x v="0"/>
  </r>
  <r>
    <x v="4"/>
    <x v="3"/>
    <m/>
    <m/>
    <m/>
    <m/>
    <s v="Realizar evaluación y diagnóstico de los procesos SYGA MUISCA, a través de una empresa experta en soluciones informáticas"/>
    <s v="Diagnosticar e identificar las necesidades de especificaciones funcionales y técnicas necesarias de los sistemas informaticos aduaneros, para determinar o no su implementación. "/>
    <s v="Contrato con empresa experta en soluciones informáticas"/>
    <n v="1"/>
    <d v="2014-01-29T00:00:00"/>
    <d v="2014-12-20T00:00:00"/>
    <s v="NC-POA _x000a_Subdireccion de Comercio Exterior  "/>
    <n v="1"/>
    <x v="0"/>
  </r>
  <r>
    <x v="4"/>
    <x v="3"/>
    <m/>
    <m/>
    <m/>
    <m/>
    <m/>
    <m/>
    <s v="Informes de resultados presentados por la compañía experta."/>
    <n v="4"/>
    <d v="2014-01-29T00:00:00"/>
    <d v="2014-12-20T00:00:00"/>
    <s v="NC-POA _x000a_Subdireccion de Comercio Exterior  "/>
    <n v="1"/>
    <x v="0"/>
  </r>
  <r>
    <x v="4"/>
    <x v="3"/>
    <m/>
    <m/>
    <m/>
    <m/>
    <s v="Hacer seguimiento permanente a  los logs de firewall de las aplicaciones SYGA, MUISCA Importaciones y las bases de datos de estos servicios._x000a_"/>
    <s v="Detectar de forma temprana vulnerabilidades a las bases de datos de los sistemas."/>
    <s v="Informe de hallazgos"/>
    <n v="1"/>
    <d v="2014-06-01T00:00:00"/>
    <d v="2014-12-31T00:00:00"/>
    <s v="NC-POA _x000a_Coordinación de Infraestructura,_x000a_"/>
    <n v="1"/>
    <x v="0"/>
  </r>
  <r>
    <x v="4"/>
    <x v="3"/>
    <m/>
    <m/>
    <m/>
    <m/>
    <s v="Hacer seguimiento a las actividades planteadas en el Plan Operativo."/>
    <s v="Verificar el avance de las actividades en el plan"/>
    <s v="Cumplir con las actividades relacionadas en el Plan "/>
    <n v="1"/>
    <d v="2014-02-17T00:00:00"/>
    <d v="2014-12-31T00:00:00"/>
    <s v="NC-POA _x000a_Jefe de Coordinación de Infraestructura"/>
    <n v="1"/>
    <x v="0"/>
  </r>
  <r>
    <x v="4"/>
    <x v="3"/>
    <m/>
    <m/>
    <m/>
    <m/>
    <s v="Elaborar un reporte a partir del análisis e información  basada en el conocimiento del cliente  y de  la retroalimentación que  se reciba por el parte de las Direcciones Seccionales.  "/>
    <s v="Reportar usuarios que se consideren objeto de mayor control  utilizando la herramienta de selectividad a fin de  minimizar riesgos en las operaciones de comercio exterior "/>
    <s v="Informe con criterios de selectividad o inclusióin forzosa "/>
    <n v="1"/>
    <d v="2014-09-01T00:00:00"/>
    <d v="2015-01-31T00:00:00"/>
    <s v="NC-POA _x000a_Subdirección de Gestión de Comercio Exterior"/>
    <n v="1"/>
    <x v="0"/>
  </r>
  <r>
    <x v="4"/>
    <x v="3"/>
    <m/>
    <m/>
    <m/>
    <m/>
    <m/>
    <m/>
    <s v="Reporte relacionando  los usuarios aduaneros  que deban ser objeto  de mayor control y seguimiento ."/>
    <n v="1"/>
    <d v="2014-09-01T00:00:00"/>
    <d v="2015-01-31T00:00:00"/>
    <s v="NC-POA _x000a_Subdirección de Gestión de Comercio Exterior"/>
    <n v="1"/>
    <x v="0"/>
  </r>
  <r>
    <x v="4"/>
    <x v="3"/>
    <m/>
    <m/>
    <m/>
    <m/>
    <s v="Realizar análisis de la efectividad de selectividad aduanera asignada por NIT  en inspeccion a partir de la información existente en el sistema "/>
    <s v="Determinar la efectividad de la selectividad aduanera , con el fin de desmontar o incluir nuevos NIT."/>
    <s v="Informe trimestral"/>
    <n v="4"/>
    <d v="2015-07-01T00:00:00"/>
    <d v="2016-07-01T00:00:00"/>
    <s v="NC-POA _x000a_Coordinación de Administración y Perfilamiento de Riesgos"/>
    <n v="1"/>
    <x v="0"/>
  </r>
  <r>
    <x v="4"/>
    <x v="3"/>
    <m/>
    <m/>
    <m/>
    <m/>
    <s v="Reportar a la Subdirección de Gestión de Tecnología y Telecomunicaciones las inconsistencias encontradas sobre los NIT  que estando reportados para inclusión forzosa,  obtuvieron levante automático."/>
    <s v="Determinar las inconsistencias sobre los NIT que estando en inclusion forzosa obtengan levante automático, para que sena revisados por Subdirección de Gestión de Tecnología y Telecomunicaciones"/>
    <s v="Informe"/>
    <n v="4"/>
    <d v="2015-07-01T00:00:00"/>
    <d v="2016-07-01T00:00:00"/>
    <s v="NC-POA _x000a_Coordinación de Administración y Perfilamiento de Riesgos"/>
    <n v="1"/>
    <x v="0"/>
  </r>
  <r>
    <x v="4"/>
    <x v="3"/>
    <m/>
    <m/>
    <m/>
    <m/>
    <s v="Basados en el reporte entregado por Coordinación de Administración y Perfilamiento de Riesgos, identificar si las fallas son de tipo tecnológico "/>
    <s v="Determinar las fallas que se presentan en el sistema para que se tomen las medidas necesarias."/>
    <s v="Reporte"/>
    <n v="4"/>
    <s v="Cuatro (4) semanas despues de que sea entregado el reporte por la Coordinación de Administración y Perfilamiento de Riesgos"/>
    <m/>
    <s v="NC-POA _x000a_Jefe Coordinación de Apoyo a los Sistemas de Información"/>
    <n v="1"/>
    <x v="0"/>
  </r>
  <r>
    <x v="4"/>
    <x v="3"/>
    <m/>
    <m/>
    <m/>
    <m/>
    <s v="Analizar las variables que se encuentran actualmente ya sea que hagan parte del sistema o no y que sirven de base para realizar la inclusión forzosa."/>
    <s v="Determinar a través de un informe la efectividad de las variables existentes para el proceso de inclusión forzosa con el diagnostico de cambio o de mejora del mismo"/>
    <s v="Informe de la efectividad de las inclusiones forzosas realizadas con las alternativas de cambio o de mejora del mismo para su mayor efectividad."/>
    <n v="1"/>
    <d v="2014-08-01T00:00:00"/>
    <d v="2015-12-31T00:00:00"/>
    <s v="NC-POA _x000a_Direcciones Seccionales, Subdirección de Gestión  Comercio Exterior "/>
    <n v="1"/>
    <x v="0"/>
  </r>
  <r>
    <x v="4"/>
    <x v="3"/>
    <m/>
    <m/>
    <m/>
    <m/>
    <s v="Poner en producción a Nivel Nacional la versión Unificada de SYGA"/>
    <s v="Finalizar las pruebas de aceptación de la versión unificada de SYGA a Nivel Nacional"/>
    <s v="Informe de finalización de pruebas"/>
    <n v="1"/>
    <d v="2016-04-01T00:00:00"/>
    <d v="2016-06-30T00:00:00"/>
    <s v="NC-POA _x000a_Subdirección de Gestión de Comercio Exterior_x000a_"/>
    <n v="1"/>
    <x v="0"/>
  </r>
  <r>
    <x v="4"/>
    <x v="3"/>
    <m/>
    <m/>
    <m/>
    <m/>
    <m/>
    <s v="Realizar ajustes de incidencias reportadas por los usuarios con relación a las pruebas de la Versión Unificada de SYGA"/>
    <s v="Registro en JIRA de solución de incidencias reportadas por los usuarios"/>
    <n v="1"/>
    <d v="2016-04-01T00:00:00"/>
    <d v="2016-10-07T00:00:00"/>
    <s v="NC-POA _x000a_Coordinación de Apoyo a los Sistemas de Información"/>
    <n v="1"/>
    <x v="0"/>
  </r>
  <r>
    <x v="4"/>
    <x v="3"/>
    <m/>
    <m/>
    <m/>
    <m/>
    <m/>
    <s v="Reportar el 100% de las pruebas satisfactorias a la versión unificada de SYGA"/>
    <s v="Formato de Aceptación de pruebas"/>
    <n v="1"/>
    <d v="2016-10-10T00:00:00"/>
    <d v="2016-10-18T00:00:00"/>
    <s v="NC-POA _x000a_Subdirección de Gestión  Comercio Exterior "/>
    <n v="1"/>
    <x v="0"/>
  </r>
  <r>
    <x v="4"/>
    <x v="3"/>
    <m/>
    <m/>
    <m/>
    <m/>
    <m/>
    <s v="Alistamiento de la Infraestructura necesarias para la salida a producción de SYGA"/>
    <s v="Infraestructura lista para poner en producción el sistema"/>
    <n v="1"/>
    <d v="2016-10-19T00:00:00"/>
    <d v="2016-11-09T00:00:00"/>
    <s v="NC-POA _x000a_ Coordinación de Infraestructura"/>
    <n v="1"/>
    <x v="0"/>
  </r>
  <r>
    <x v="4"/>
    <x v="3"/>
    <m/>
    <m/>
    <m/>
    <m/>
    <m/>
    <s v="Puesta en producción a Nivel Nacional de la versión unificada de SYGA"/>
    <s v="Sistema funcionando a Nivel Nacional"/>
    <n v="1"/>
    <d v="2016-11-10T00:00:00"/>
    <d v="2016-11-24T00:00:00"/>
    <s v="NC-POA _x000a_Coordinación de Apoyo a los Sistemas de Información"/>
    <n v="1"/>
    <x v="0"/>
  </r>
  <r>
    <x v="4"/>
    <x v="3"/>
    <m/>
    <m/>
    <m/>
    <m/>
    <m/>
    <s v="Estabilización del Sistema en producción"/>
    <s v="Sistema estabilizado"/>
    <n v="1"/>
    <d v="2016-11-25T00:00:00"/>
    <d v="2017-01-25T00:00:00"/>
    <s v="NC-POA _x000a_  Coordinación de Apoyo a los Sistemas de Información"/>
    <n v="1"/>
    <x v="0"/>
  </r>
  <r>
    <x v="4"/>
    <x v="3"/>
    <m/>
    <m/>
    <m/>
    <m/>
    <s v="Análisis funcional y Técnico, sobre el reemplazo del Sistema SYGA por un servicio con la misma funcionalidad."/>
    <s v="Subasar los permanentes hallazgos de seguridad, estabilidad, disponiblidad y obsolecencia tecnológica que se integre con los diferentes sistema Aduaneros de la Entidad"/>
    <s v="Documento de Análisis de viabilidad."/>
    <n v="1"/>
    <d v="2015-07-01T00:00:00"/>
    <d v="2016-01-31T00:00:00"/>
    <s v="NC-POA _x000a_Dirección de Gestión de Aduanas_x000a__x000a_"/>
    <n v="1"/>
    <x v="0"/>
  </r>
  <r>
    <x v="4"/>
    <x v="3"/>
    <m/>
    <m/>
    <m/>
    <m/>
    <s v="Definir una politica se Seguridad de Información para la DIAN"/>
    <s v="Documento con la Política General de Seguridad de Información de la DIAN."/>
    <s v="Documento base"/>
    <n v="1"/>
    <d v="2014-05-14T00:00:00"/>
    <d v="2014-12-31T00:00:00"/>
    <s v="NC-POA _x000a_Subdirección de Gestión de Tecnologías de Información y Telecomunicaciones"/>
    <n v="1"/>
    <x v="0"/>
  </r>
  <r>
    <x v="4"/>
    <x v="3"/>
    <m/>
    <m/>
    <m/>
    <m/>
    <m/>
    <m/>
    <s v="Polìtica general de Seguridad de la  Información, Aprobada, publicada y divulgada."/>
    <n v="1"/>
    <d v="2015-12-31T00:00:00"/>
    <d v="2016-04-30T00:00:00"/>
    <s v="NC-POA _x000a_Dirección de Gestión Organizacional"/>
    <n v="1"/>
    <x v="0"/>
  </r>
  <r>
    <x v="4"/>
    <x v="3"/>
    <s v="INSP.  17-07-00-03-07 _x000a_ año 2015 _x000a__x000a_H 1, 2"/>
    <s v="RG2"/>
    <s v="Hallazgo 1.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a__x000a_Hallazgo 2.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s v="ID del Riesgo de Gestión  :  RG 2. Actas informales y/o incompletas _x000a__x000a_ID del Riesgo de Corrupción :  RFC 2.  Influenciar decisiones administrativas afectando el ejercicio y control al cumplimiento de las normas aduaneras."/>
    <s v="Verificar los inspectores aduaneros que se encuentran autorizados en las Direcciones Seccionales de la DIAN"/>
    <s v="Controlar  y hacer seguimiento que los funcionarios que desarrollan funciones de inspector tengan autorizado el rol en el  sistema informático aduanero SYGA.  "/>
    <s v="Comunicación  semestral de solicitud de información a las seccionales"/>
    <n v="1"/>
    <d v="2014-01-01T00:00:00"/>
    <d v="2014-12-31T00:00:00"/>
    <s v="NC-POA _x000a_Subdirección de  Gestión de Registro Aduanero"/>
    <n v="1"/>
    <x v="0"/>
  </r>
  <r>
    <x v="4"/>
    <x v="3"/>
    <m/>
    <m/>
    <m/>
    <m/>
    <s v="Controlar y hacer seguimiento a la asignación de los roles en el  servicio informático electrónico Carga  Importaciones "/>
    <s v="Controlar  y hacer seguimiento que los funcionarios  que desarrollan funciones de reconocedores  de carga tengan el rol en el  servicio informático electrónico  Carga -Importaciones   "/>
    <s v="Listado semestral de los reconocedores de carga activos de  las seccionales sobre los funcionarios que están ejerciendo  esta labor a nivel nacional "/>
    <n v="1"/>
    <d v="2014-06-01T00:00:00"/>
    <d v="2015-07-01T00:00:00"/>
    <s v="NC-POA _x000a_Subdirección de Gestión de Comercio Exterior"/>
    <n v="1"/>
    <x v="0"/>
  </r>
  <r>
    <x v="4"/>
    <x v="3"/>
    <m/>
    <m/>
    <m/>
    <m/>
    <s v="Poner en producción a Nivel Nacional la versión Unificada de SYGA"/>
    <s v="Finalizar las pruebas de aceptación de la versión unificada de SYGA a Nivel Nacional"/>
    <s v="Informe de finalización de pruebas"/>
    <n v="1"/>
    <d v="2016-04-01T00:00:00"/>
    <d v="2016-06-30T00:00:00"/>
    <s v="NC-POA _x000a_Subdirección de Gestión de Comercio Exterior_x000a_"/>
    <n v="1"/>
    <x v="0"/>
  </r>
  <r>
    <x v="4"/>
    <x v="3"/>
    <m/>
    <m/>
    <m/>
    <m/>
    <m/>
    <s v="Realizar ajustes de incidencias reportadas por los usuarios con relación a las pruebas de la Versión Unificada de SYGA"/>
    <s v="Registro en JIRA de solución de incidencias reportadas por los usuarios"/>
    <n v="1"/>
    <d v="2016-04-01T00:00:00"/>
    <d v="2016-10-07T00:00:00"/>
    <s v="NC-POA _x000a_Coordinación de Apoyo a los Sistemas de Información"/>
    <n v="1"/>
    <x v="0"/>
  </r>
  <r>
    <x v="4"/>
    <x v="3"/>
    <m/>
    <m/>
    <m/>
    <m/>
    <m/>
    <s v="Reportar el 100% de las pruebas satisfactorias a la versión unificada de SYGA"/>
    <s v="Formato de Aceptación de pruebas"/>
    <n v="1"/>
    <d v="2016-10-10T00:00:00"/>
    <d v="2016-10-18T00:00:00"/>
    <s v="NC-POA _x000a_Subdirección de Gestión  Comercio Exterior "/>
    <n v="1"/>
    <x v="0"/>
  </r>
  <r>
    <x v="4"/>
    <x v="3"/>
    <m/>
    <m/>
    <m/>
    <m/>
    <m/>
    <s v="Alistamiento de la Infraestructura necesarias para la salida a producción de SYGA"/>
    <s v="Infraestructura lista para poner en producción el sistema"/>
    <n v="1"/>
    <d v="2016-10-19T00:00:00"/>
    <d v="2016-11-09T00:00:00"/>
    <s v="NC-POA_x000a_ Coordinación de Infraestructura"/>
    <n v="1"/>
    <x v="0"/>
  </r>
  <r>
    <x v="4"/>
    <x v="3"/>
    <m/>
    <m/>
    <m/>
    <m/>
    <m/>
    <s v="Puesta en producción a Nivel Nacional de la versión unificada de SYGA"/>
    <s v="Sistema funcionando a Nivel Nacional"/>
    <n v="1"/>
    <d v="2016-11-10T00:00:00"/>
    <d v="2016-11-24T00:00:00"/>
    <s v="NC-POA _x000a_Coordinación de Apoyo a los Sistemas de Información"/>
    <n v="1"/>
    <x v="0"/>
  </r>
  <r>
    <x v="4"/>
    <x v="3"/>
    <m/>
    <m/>
    <m/>
    <m/>
    <m/>
    <s v="Estabilización del Sistema en producción"/>
    <s v="Sistema estabilizado"/>
    <n v="1"/>
    <d v="2016-11-25T00:00:00"/>
    <d v="2017-01-25T00:00:00"/>
    <s v="NC-POA_x000a_  Coordinación de Apoyo a los Sistemas de Información"/>
    <n v="1"/>
    <x v="0"/>
  </r>
  <r>
    <x v="4"/>
    <x v="3"/>
    <m/>
    <m/>
    <m/>
    <m/>
    <s v="Diseñar y ejecutar  jornadas de acompañamiento y capacitación a los funcionarios de las seccionales que participan en el proceso de inspección, priorizando el tema de actas y de inspección"/>
    <s v="Afianzar los conocimientos en el tema de inspección, levante de mercancias y diligenciamiento del Acta de Inspección en el régimen de importación  a los funcionarios de las seccionales y unificar criterios en estos temas"/>
    <s v="Plan de  acompañamiento y capacitación"/>
    <n v="1"/>
    <d v="2015-06-01T00:00:00"/>
    <d v="2015-08-30T00:00:00"/>
    <s v="NC-POA _x000a_Subdirección de Gestión de Comercio Exterior"/>
    <n v="1"/>
    <x v="0"/>
  </r>
  <r>
    <x v="4"/>
    <x v="3"/>
    <m/>
    <m/>
    <m/>
    <m/>
    <m/>
    <m/>
    <s v="Informe de resultado del acompañamiento"/>
    <n v="3"/>
    <d v="2015-07-01T00:00:00"/>
    <d v="2016-03-15T00:00:00"/>
    <s v="NC-POA _x000a_Subdirección de Gestión de Comercio Exterior"/>
    <n v="1"/>
    <x v="0"/>
  </r>
  <r>
    <x v="4"/>
    <x v="3"/>
    <m/>
    <m/>
    <m/>
    <m/>
    <s v="Verificar periódica y aleatoriamente la debida actuación de los inspectores, de acuerdo al reparto de asignación diario, el correcto y completo diligenciamiento del  acta de Inspección,así como el  depósito o lugar asignado."/>
    <s v="Establecer directrices  para el correcto diligenciamiento del acta de inspección en el régimen de importación"/>
    <s v="Documento contentivo de los  lineamientos para diligenciar correcta y completamente las Actas de Inspección."/>
    <n v="1"/>
    <d v="2015-07-01T00:00:00"/>
    <d v="2015-08-31T00:00:00"/>
    <s v="NC-POA _x000a_Subdirección de Gestión de Comercio Exterior"/>
    <n v="1"/>
    <x v="0"/>
  </r>
  <r>
    <x v="4"/>
    <x v="3"/>
    <m/>
    <m/>
    <m/>
    <m/>
    <m/>
    <s v="Impartir lineamientos para la realizacion de autocontroles por parte de tres (3) seccionales"/>
    <s v="Oficio"/>
    <n v="1"/>
    <d v="2015-08-01T00:00:00"/>
    <d v="2015-08-31T00:00:00"/>
    <s v="NC-POA _x000a_Subdirección de Gestión de Comercio Exterior"/>
    <n v="1"/>
    <x v="0"/>
  </r>
  <r>
    <x v="4"/>
    <x v="3"/>
    <m/>
    <m/>
    <m/>
    <m/>
    <m/>
    <s v="Implementar un mecanismo de autocontrol que permita verificar las actuaciones de los inspectores  en el desarrollo de sus funciones, enfocado a  la debida actuación por parte del funcionario, correcto diligenciamiento del Acta de Inspección,  conforme al depósito o lugar asignado."/>
    <s v="Informes de Autocontrol trimestral"/>
    <n v="6"/>
    <d v="2015-09-01T00:00:00"/>
    <d v="2016-03-30T00:00:00"/>
    <s v="NC-POA _x000a_División de Gestión de la Operación Aduanera de las Seccionales"/>
    <n v="1"/>
    <x v="0"/>
  </r>
  <r>
    <x v="4"/>
    <x v="3"/>
    <m/>
    <m/>
    <m/>
    <m/>
    <s v="Realizar evaluación y diagnóstico de los procesos SYGA MUISCA, a través de una empresa experta en soluciones informáticas"/>
    <s v="Diagnosticar e identificar las necesidades de especificaciones funcionales y técnicas necesarias de los sistemas informaticos aduaneros, para determinar o no su implementación. "/>
    <s v="Contrato con empresa experta en soluciones informáticas"/>
    <n v="1"/>
    <d v="2014-01-29T00:00:00"/>
    <d v="2014-12-20T00:00:00"/>
    <s v="NC-POA _x000a_Subdireccion de Comercio Exterior  "/>
    <n v="1"/>
    <x v="0"/>
  </r>
  <r>
    <x v="4"/>
    <x v="3"/>
    <m/>
    <m/>
    <m/>
    <m/>
    <m/>
    <m/>
    <s v="Informes de resultados presentados por la compañía experta."/>
    <n v="4"/>
    <d v="2014-01-29T00:00:00"/>
    <d v="2014-12-20T00:00:00"/>
    <s v="NC-POA _x000a_Subdireccion de Comercio Exterior  "/>
    <n v="1"/>
    <x v="0"/>
  </r>
  <r>
    <x v="4"/>
    <x v="3"/>
    <m/>
    <m/>
    <m/>
    <m/>
    <s v="Presentar propuesta  para incluir en la Nueva Regulación Aduanera obligaciones de los depósitos.       "/>
    <s v="Proporcionar elementos normativos de control en la entrega de la mercancía con autorización de levante por inspección.                     "/>
    <s v="Propuesta "/>
    <n v="1"/>
    <d v="2014-08-01T00:00:00"/>
    <d v="2015-01-30T00:00:00"/>
    <s v="NC-POA _x000a_Subdirección de Gestión de Comercio Exterior"/>
    <n v="1"/>
    <x v="0"/>
  </r>
  <r>
    <x v="4"/>
    <x v="3"/>
    <m/>
    <m/>
    <m/>
    <m/>
    <s v="Verificar periódica y aleatoriamente la la correcta actuación de los inspectores, de acuerdo al reporte de asignación generado para los depósitos y demás usuarios."/>
    <s v="Impartir lineamientos para la realizacion de autocontroles por parte de tres (3) seccionales"/>
    <s v="Oficio"/>
    <n v="1"/>
    <d v="2015-07-01T00:00:00"/>
    <d v="2015-08-31T00:00:00"/>
    <s v="NC-POA _x000a_Subdirección de Gestión de Comercio Exterior"/>
    <n v="1"/>
    <x v="0"/>
  </r>
  <r>
    <x v="4"/>
    <x v="3"/>
    <m/>
    <m/>
    <m/>
    <m/>
    <m/>
    <s v="Implementar un mecanismo de autocontrol que permita verificar las actuaciones de los inspectores, la concordancia con el reparto y depósito asignado."/>
    <s v="Informes de Autocontrol trimestral"/>
    <n v="6"/>
    <d v="2015-09-01T00:00:00"/>
    <d v="2016-03-30T00:00:00"/>
    <s v="NC-POA _x000a_División de Gestión de la Operación Aduanera de las Seccionales"/>
    <n v="1"/>
    <x v="0"/>
  </r>
  <r>
    <x v="4"/>
    <x v="3"/>
    <s v="INSP. 17-07-00-03-33 _x000a__x000a_H 1"/>
    <s v="RG2"/>
    <s v="Hallazgo 1.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RG1 Discrecionalidad en la verificación de los requisitos de Tráficos Postal y Envíos Urgentes_x000a__x000a_RFC1 Posible discreccionamiento de las actividades de contro a la carga en tráfico postal y Envíos Urgentes "/>
    <s v="Ajustar el procedimiento PR-OA-0176 en lo relacionado a: Depositos ubicados en zona primaria, tiempo de inmovilización de acuerdo con el articulo 119-1 de la Resolución 4240 de 2000."/>
    <s v="Implementar mecanismos que permitar ejercer control sobre  el cumplimiento de los criterios establecidos en los procedimientos actuales."/>
    <s v="Procedimiento ajustado"/>
    <n v="1"/>
    <d v="2016-07-01T00:00:00"/>
    <d v="2016-11-01T00:00:00"/>
    <s v="NC-POA _x000a_Subdirección de Gestión de Comercio Exterior"/>
    <n v="1"/>
    <x v="0"/>
  </r>
  <r>
    <x v="4"/>
    <x v="3"/>
    <m/>
    <m/>
    <m/>
    <m/>
    <s v="Garantizar el apoyo permanente de los funcionarios POLFA en las actividades de control, que desarrollan los funcionarios del GIT de Tráfico Postal."/>
    <m/>
    <s v="Acta de Reunión y Oficio al Director de Gestión de la POLFA"/>
    <n v="2"/>
    <d v="2016-05-02T00:00:00"/>
    <d v="2016-06-30T00:00:00"/>
    <s v="NC-POA _x000a_Dirección  de Gestión de Aduanas_x000a__x000a_Dirección Seccional de Aduanas de Bogotá"/>
    <n v="1"/>
    <x v="0"/>
  </r>
  <r>
    <x v="4"/>
    <x v="3"/>
    <m/>
    <m/>
    <m/>
    <m/>
    <s v="Ajustar el Acta de Hechos de reconocimiento de mercancías sometidas a la modalidad de Tráfico Postal y Envios Urgentes en lo realcionado con firmas y contenido juridico."/>
    <m/>
    <s v="Acta de Hechos de Reconocimento de Mercancias ajustada"/>
    <n v="1"/>
    <d v="2016-07-01T00:00:00"/>
    <d v="2016-11-01T00:00:00"/>
    <s v="NC-POA _x000a_Subdirección de Gestión de Comercio Exterior"/>
    <n v="1"/>
    <x v="0"/>
  </r>
  <r>
    <x v="4"/>
    <x v="3"/>
    <m/>
    <m/>
    <m/>
    <m/>
    <s v="Ajustar el procedimiento PR-OA-0176 en lo relacionado a eliminación de los roles dentro del procedimiento."/>
    <s v="contar con procedimientos documentados para el ejercicio de las funciones."/>
    <s v="procedimiento ajustado"/>
    <n v="1"/>
    <d v="2016-07-01T00:00:00"/>
    <d v="2016-11-01T00:00:00"/>
    <s v="NC-POA _x000a_Subdirección de Gestión de Comercio Exterior"/>
    <n v="1"/>
    <x v="0"/>
  </r>
  <r>
    <x v="4"/>
    <x v="3"/>
    <m/>
    <m/>
    <m/>
    <m/>
    <s v="Realizar verificación periodica al cumplimiento del procedimiento PR-SI-0142"/>
    <s v="Fortalecer las politicas de seguridad  de la información establecidas por la Entidad"/>
    <s v="Listado de roles revisados"/>
    <n v="1"/>
    <d v="2016-07-01T00:00:00"/>
    <d v="2016-12-31T00:00:00"/>
    <s v="NC-POA _x000a_Dirección Seccional de Aduanas de Bogotá"/>
    <n v="1"/>
    <x v="0"/>
  </r>
  <r>
    <x v="4"/>
    <x v="3"/>
    <m/>
    <m/>
    <m/>
    <m/>
    <s v="Cancelar los roles informaticos  del facilitador III del GIT tráfico Postal, de acuerdo al procedimiento PR-SI-0142"/>
    <m/>
    <s v="Correo electronico solicitando la cancelación de roles "/>
    <n v="1"/>
    <d v="2016-07-01T00:00:00"/>
    <d v="2016-09-01T00:00:00"/>
    <s v="NC-POA _x000a_GIT Tráfico Postal y Envíos Urgentes"/>
    <n v="1"/>
    <x v="0"/>
  </r>
  <r>
    <x v="4"/>
    <x v="3"/>
    <m/>
    <m/>
    <m/>
    <m/>
    <s v="Implementar brigadas de  actualización  periodica de la información de las actas de hechos para 2014 y 2015"/>
    <s v="Lograr la actualización de la información en el sistema MUISCA"/>
    <s v="actas de diligencia actualizadas en el sistema MUISCA años 2014 y 2015"/>
    <n v="1"/>
    <d v="2016-07-01T00:00:00"/>
    <d v="2019-04-30T00:00:00"/>
    <s v="NC-POA _x000a_División de Gestión de Carga - GIT Tráfico Postal y Envíos Urgentes"/>
    <n v="1"/>
    <x v="0"/>
  </r>
  <r>
    <x v="4"/>
    <x v="3"/>
    <m/>
    <m/>
    <m/>
    <m/>
    <s v="Efectuar acompañamiento quincenal a una guia master escogida aleatoriamente, en el ejercicio de control previo que realiza el reconocedor, por parte de la Jefatura de Grupo y una guia master cada dos meses por parte de la Jefatura de la División."/>
    <s v="Generar nuevas herramientas de autocontrol que permita obtener alertas tempranas de comportamientos atípicos."/>
    <s v="Actas de hechos firmada por el Jefe de Grupo o División_x000a_Informe al jefe inmediato sobre los resultados encontrados"/>
    <s v="1 quincenal / 1 bimensual"/>
    <d v="2016-07-01T00:00:00"/>
    <d v="2017-12-31T00:00:00"/>
    <s v="NC-POA _x000a_División  de Gestión Control Carga, Grupo GIT – Tráfico Postal _x000a__x000a_"/>
    <n v="1"/>
    <x v="0"/>
  </r>
  <r>
    <x v="4"/>
    <x v="3"/>
    <m/>
    <m/>
    <m/>
    <m/>
    <s v="Expedir linemientos para que se cumplan los terminos previstos en el articulo 119-1 paragrafo 2 de la resolución 4240 de 2000."/>
    <s v="Mejorar y facilitar las operaciones de comercio exterior"/>
    <s v="Documento de lineamientos."/>
    <n v="1"/>
    <d v="2016-06-01T00:00:00"/>
    <d v="2016-12-31T00:00:00"/>
    <s v="NC-POA _x000a_Dirección  Seccional de Aduanas de Bogotá"/>
    <n v="1"/>
    <x v="0"/>
  </r>
  <r>
    <x v="4"/>
    <x v="3"/>
    <m/>
    <m/>
    <m/>
    <m/>
    <s v="Coordinar con la autoridades pertinenentes la agilización de los tramites en la recepción, almacenamiento, custodia, definición y disposición de las mercancías inmovilizadas."/>
    <m/>
    <s v="Actas de reuniones con los acuerdos establecidos"/>
    <n v="1"/>
    <d v="2016-04-01T00:00:00"/>
    <d v="2016-12-31T00:00:00"/>
    <s v="NC-POA _x000a_Dirección  Seccional de Aduanas de Bogotá"/>
    <n v="1"/>
    <x v="0"/>
  </r>
  <r>
    <x v="4"/>
    <x v="3"/>
    <m/>
    <m/>
    <m/>
    <m/>
    <s v="Ajustar el procedimiento PR-OA-0176 en lo relacionado a: Depositos ubicados en zona primaria, tiempo de inmovilización de acuerdo con el articulo 119-1 de la Resolución 4240 de 2000."/>
    <s v="Implementar mecanismos que permitar ejercer control sobre el cumplimiento de los criterios establecidos en los procedimientos actuales."/>
    <s v="procedimiento ajustado"/>
    <n v="1"/>
    <d v="2016-07-01T00:00:00"/>
    <d v="2016-11-01T00:00:00"/>
    <s v="NC-POA _x000a_Subdirección de Gestión de Comercio Exterior"/>
    <n v="1"/>
    <x v="0"/>
  </r>
  <r>
    <x v="4"/>
    <x v="3"/>
    <m/>
    <m/>
    <m/>
    <m/>
    <s v="Recordar el uso de la politica de Medios Removibles"/>
    <s v="Evitar el uso de medios removibles no permitidos y autorizados por la DIAN"/>
    <s v="Comunicación interna con Politica de Medios Removibles"/>
    <n v="2"/>
    <d v="2016-07-01T00:00:00"/>
    <d v="2017-07-01T00:00:00"/>
    <s v="NC-POA _x000a_Dirección de Gestión Organizacional"/>
    <n v="1"/>
    <x v="0"/>
  </r>
  <r>
    <x v="4"/>
    <x v="3"/>
    <m/>
    <m/>
    <m/>
    <m/>
    <s v="Realizar Auditorias permanentes a nivel Nacional sobre el software instalado en las maquinas utilizadas por los funcionarios de la DIAN"/>
    <s v="Garantizar que los equipos utilizados por los funcionarios cuenten con el antivirus actualizado"/>
    <s v="Un reporte cada dos meses con los hallazgos encontrados en el periodo"/>
    <n v="6"/>
    <d v="2016-07-01T00:00:00"/>
    <d v="2017-07-01T00:00:00"/>
    <s v="NC-POA _x000a_Subdirección de Gestión de Tecnolgia de Información y Telecomunicaciones"/>
    <n v="1"/>
    <x v="0"/>
  </r>
  <r>
    <x v="4"/>
    <x v="3"/>
    <m/>
    <m/>
    <m/>
    <m/>
    <s v="Realizar una capacitación a los funcionarios del GIT de Trafico Postal y envios Urgentes, sobre el uso del Modulo Carga del sistema MUISCA"/>
    <s v="Fortalecer los conocimientos adquiridos por parte de los funcionarios en el Servicio Informatico"/>
    <s v="registro de asistencia capacitación"/>
    <n v="1"/>
    <d v="2016-07-01T00:00:00"/>
    <d v="2016-09-30T00:00:00"/>
    <s v="NC-POA _x000a_Subdirección de Gestión de Comercio Exterior"/>
    <n v="1"/>
    <x v="0"/>
  </r>
  <r>
    <x v="4"/>
    <x v="3"/>
    <m/>
    <m/>
    <m/>
    <m/>
    <s v="Eliminar el uso de carpetas compartidas"/>
    <s v="Garantizar la seguridad de la información del Area"/>
    <s v="Eliminación de carpetas compartidas"/>
    <n v="1"/>
    <d v="2016-02-01T00:00:00"/>
    <d v="2016-05-31T00:00:00"/>
    <s v="NC-POA _x000a_Subdirección de Gestión de Tecnolgia de Información y Telecomunicaciones"/>
    <n v="1"/>
    <x v="0"/>
  </r>
  <r>
    <x v="4"/>
    <x v="3"/>
    <m/>
    <m/>
    <m/>
    <m/>
    <s v="Elaborar un procedimiento de tramites manuales en la modalidad de Tráfico Postal y Envíos Urgentes por contingencias en el sistema MUISCA"/>
    <s v="Implementar mecanismos que permitar ejercer control sobre el cumplimiento de los criterios establecidos en los procedimientos actuales."/>
    <s v="procedimiento publicado"/>
    <n v="1"/>
    <d v="2016-07-01T00:00:00"/>
    <d v="2016-12-31T00:00:00"/>
    <s v="NC-POA _x000a_Subdirección de Gestión de Comercio Exterior"/>
    <n v="1"/>
    <x v="0"/>
  </r>
  <r>
    <x v="4"/>
    <x v="3"/>
    <m/>
    <m/>
    <m/>
    <m/>
    <s v="Solicitar a la SubTIC la disposicion de un repositorio en el Nivel Central  para almacenar y conservar la información de Correos Web 2007 "/>
    <s v="Establecer politicas de gestión y control de la información"/>
    <s v="Oficio enviado"/>
    <n v="1"/>
    <d v="2016-07-01T00:00:00"/>
    <d v="2016-07-30T00:00:00"/>
    <s v="NC-POA _x000a_Dirección Seccional de Aduanas de Bogotá"/>
    <n v="1"/>
    <x v="0"/>
  </r>
  <r>
    <x v="4"/>
    <x v="3"/>
    <m/>
    <m/>
    <m/>
    <m/>
    <s v="Establecer un protocolo de manejo de la información almacenada por parte de la SUBTIC para Correos Web 2007"/>
    <m/>
    <s v="Protocolo suscrito"/>
    <n v="1"/>
    <d v="2016-08-01T00:00:00"/>
    <d v="2016-08-17T00:00:00"/>
    <s v="NC-POA _x000a_GIT asistencia Tecnologíca- Dirección Seccional de Aduanas de Bogota_x000a__x000a__x000a_Subdirección de Gestión de Tecnolgia de Información y Telecomunicaciones"/>
    <n v="1"/>
    <x v="0"/>
  </r>
  <r>
    <x v="4"/>
    <x v="3"/>
    <m/>
    <m/>
    <m/>
    <m/>
    <s v="Puesta en marcha  del protocolo de manejo y custodia de la información "/>
    <m/>
    <s v="Protocolo en marcha"/>
    <n v="1"/>
    <d v="2016-08-18T00:00:00"/>
    <d v="2016-09-16T00:00:00"/>
    <s v="NC-POA _x000a_GIT asistencia Tecnologíca- Dirección Seccional de Aduanas de Bogota_x000a_Subdirección de Gestión de Tecnolgia de Información y Telecomunicaciones"/>
    <n v="1"/>
    <x v="0"/>
  </r>
  <r>
    <x v="4"/>
    <x v="3"/>
    <m/>
    <m/>
    <m/>
    <m/>
    <s v="Expedir lineamientos y criterios de perfilamiento para el procedimiento PR-OA-0176, que establezcan factores de riesgo que den origen a la selección de guias para reconocimiento fisico en la modalidad de tráfico Postal y Envios Urgentes."/>
    <s v="Implementar mecanismo de perfilamiento para minitar la posible discrecionalidad del funcionario reconocedor"/>
    <s v="Memorando"/>
    <n v="1"/>
    <d v="2015-10-01T00:00:00"/>
    <d v="2016-01-31T00:00:00"/>
    <s v="NC-POA _x000a__x000a_Dirección  de Gestión Organizacional"/>
    <n v="1"/>
    <x v="0"/>
  </r>
  <r>
    <x v="4"/>
    <x v="3"/>
    <m/>
    <m/>
    <m/>
    <m/>
    <s v="Divulgar el Memorando que contiene los lineamientos y criterios para el procedimiento PR-OA-0176"/>
    <m/>
    <s v="Correo electronico divulgación"/>
    <n v="1"/>
    <d v="2016-01-01T00:00:00"/>
    <d v="2016-01-31T00:00:00"/>
    <s v="NC-POA _x000a_Subdirección de Gestión de Comercio Exterior"/>
    <n v="1"/>
    <x v="0"/>
  </r>
  <r>
    <x v="4"/>
    <x v="3"/>
    <m/>
    <m/>
    <m/>
    <m/>
    <s v="Efectuar acompañamiento quincenal a una guia master escogida aleatoriamente, en el ejercicio de control previo que realiza el reconocedor, por parte de la Jefatura de Grupo y una guia master cada dos meses por parte de la Jefatura de la División."/>
    <s v="Generar nuevas herramientas de autocontrol que permita obtener alertas tempranas de comportamientos atípicos."/>
    <s v="Actas de hechos firmada por el Jefe de Grupo o División_x000a_Informe al jefe inmediato sobre los resultados encontrados"/>
    <s v="1 quincenal / 1 bimensual"/>
    <d v="2016-07-01T00:00:00"/>
    <d v="2017-12-31T00:00:00"/>
    <s v="NC-POA _x000a_División  de Gestión Control Carga, Grupo GIT – Tráfico Postal _x000a__x000a_"/>
    <n v="1"/>
    <x v="0"/>
  </r>
  <r>
    <x v="4"/>
    <x v="3"/>
    <s v="PPFC modernización aduanera"/>
    <s v="El presente Plan de Prevención del Fraude y la Corrupción, nace de la necesidad de consolidar y alinear las recomendaciones efectuadas para el tratamiento de los riesgos identificados en las inspecciones 17070304, 17070307 y complementar las recomendaciones de la inspección 17070333, ya que las acciones planteadas en dichos planes deben ser alineadas con la nueva estrategia de modernización a los Sistemas Informáticos Aduaneros de la DIAN, en virtud del Decreto 390 de 2016."/>
    <s v="Plan de Prevención de Fraude y Corrupción - PPFC  integrado de las inspecciones 17070304, 17070307 y 17070333_x000a_alienado con el proyecto de modernización de los sistemas informaticos electronicos de aduanas en virtud del Decreto 390 de 2016"/>
    <s v="El presente Plan de Prevención del Fraude y la Corrupción, nace de la necesidad de consolidar y alinear las recomendaciones efectuadas para el tratamiento de los riesgos identificados en las inspecciones 17070304, 17070307 y complementar las recomendaciones de la inspección 17070333, ya que las acciones planteadas en dichos planes deben ser alineadas con la nueva estrategia de modernización a los Sistemas Informáticos Aduaneros de la DIAN, en virtud del Decreto 390 de 2016."/>
    <s v="Implementar dentro de la Fase I del Servicio Informático Electrónico de Registro, Autorizaciones, Habilitaciones y Calificaciones - RAHC, las  funcionalidades que mitiguen los siguientes riegos:_x000a__x000a_- Accesos al sistema de información no autorizados_x000a__x000a_- Fallas en la Gestión Documental del Registro Aduanero_x000a__x000a_- Respuesta inoportuna a las solicitudes de &quot;registro aduanero&quot;"/>
    <s v="Realizar el análisis funcional y presentar al Centro de Despacho de la Dirección de Gestión Organizacional, la Solicitud de Creación de Servicio Informático."/>
    <s v="Formato Solicitud de Creación de S.I. FT-SI-2206_x000a__x000a_Acta de aprobacion del centro de despacho"/>
    <n v="2"/>
    <d v="2016-08-29T00:00:00"/>
    <d v="2016-09-27T00:00:00"/>
    <s v="NC-POA _x000a_Subdirección de Gestión de Registro Aduanero /Coordinación de Dinamica de los Procesos"/>
    <n v="1"/>
    <x v="0"/>
  </r>
  <r>
    <x v="4"/>
    <x v="3"/>
    <m/>
    <m/>
    <m/>
    <m/>
    <m/>
    <s v="Realizar el levantamiento de requerimientos funcionales."/>
    <s v="Formato Especificación Funcional Detallada FT-SI-2007 _x000a__x000a_Formato Casos de Uso FT-SI-2009"/>
    <n v="2"/>
    <d v="2016-10-01T00:00:00"/>
    <d v="2017-11-10T00:00:00"/>
    <s v="NC-POA _x000a_Subdirección de Gestión de Registro Aduanero_x000a__x000a_Coordinación de la Dinámica de los Procesos_x000a__x000a_Coordinación de Apoyo a los Sistemas de Información"/>
    <n v="1"/>
    <x v="0"/>
  </r>
  <r>
    <x v="4"/>
    <x v="3"/>
    <m/>
    <m/>
    <m/>
    <m/>
    <m/>
    <s v="Realizar el análisis y diseño"/>
    <s v="Formato Modelo de diseño FT-SI-2003_x000a__x000a_Formato Diseño de base de datos FT-SI-2004_x000a__x000a_Formato Diseño de interfaz de usuario FT-SI-2005"/>
    <n v="3"/>
    <d v="2018-08-24T00:00:00"/>
    <d v="2019-07-19T00:00:00"/>
    <s v="NC-POA _x000a_Coordinación de Apoyo a los Sistemas de Información"/>
    <n v="0.87"/>
    <x v="1"/>
  </r>
  <r>
    <x v="4"/>
    <x v="3"/>
    <m/>
    <m/>
    <m/>
    <m/>
    <m/>
    <s v="Realizar la codificación"/>
    <s v="Formato Información de Versión 300001 FT-SI-2180 "/>
    <n v="1"/>
    <d v="2019-02-12T00:00:00"/>
    <d v="2019-07-19T00:00:00"/>
    <s v="NC-POA _x000a_Coordinación de Apoyo a los Sistemas de Información"/>
    <n v="0.74"/>
    <x v="1"/>
  </r>
  <r>
    <x v="4"/>
    <x v="3"/>
    <m/>
    <m/>
    <m/>
    <m/>
    <m/>
    <s v="Realizar las pruebas funcionales"/>
    <s v="Formato Plan de Pruebas FT-SI-1849"/>
    <n v="1"/>
    <d v="2019-10-11T00:00:00"/>
    <d v="2019-12-19T00:00:00"/>
    <s v="NC-POA _x000a_Subdirección de Gestión de Registro Aduanero_x000a__x000a_Coordinación de Dinámica de los Procesos_x000a__x000a_Coordinación de Apoyo a los Sistemas de Información"/>
    <n v="0.25"/>
    <x v="1"/>
  </r>
  <r>
    <x v="4"/>
    <x v="3"/>
    <m/>
    <m/>
    <m/>
    <m/>
    <m/>
    <s v="Realizar la implantación y puesta en producción "/>
    <s v="Formato Aceptación de Pruebas Funcionales y Salida a Producción FT-SI-1851_x000a__x000a_Acta de comité de cambios"/>
    <n v="1"/>
    <d v="2019-12-20T00:00:00"/>
    <d v="2020-01-02T00:00:00"/>
    <s v="NC-POA _x000a_Subdirección de Gestión de Registro Aduanero_x000a__x000a_Coordinación de Dinámica de los Procesos_x000a__x000a_Coordinación de Apoyo a los Sistemas de Información"/>
    <n v="0"/>
    <x v="1"/>
  </r>
  <r>
    <x v="4"/>
    <x v="3"/>
    <m/>
    <m/>
    <m/>
    <m/>
    <s v="Implementar dentro de la Fase I del Servicio Informático Electrónico de Régimen de Importación y Depósito - RID, las  funcionalidades que mitiguen los siguientes riegos:_x000a__x000a_- Los sistemas de información usados en operación aduanera son vulnerables_x000a__x000a_- Actas informales y/o incompletas_x000a_  -- Reparto automático con control de variables._x000a_  -- Consulta del reparto por parte de los depósitos_x000a_  -- Validación de funcionarios con el sistema de personal (que esté activo, pertenezca al área y que tenga asignada la actuación)"/>
    <s v="Realizar el análisis funcional y presentar al Centro de Despacho de la Dirección de Gestión Organizacional, la Solicitud de Creación de Servicio Informático."/>
    <s v="Formato Solicitud de Creación de S.I. FT-SI-2206_x000a__x000a_Acta de aprobacion del centro de despacho"/>
    <n v="2"/>
    <d v="2016-08-29T00:00:00"/>
    <d v="2016-09-27T00:00:00"/>
    <s v="NC-POA _x000a_Subdirección de Gestión de Comercio Exterior /Coordinación de Dinamica de los Procesos"/>
    <n v="1"/>
    <x v="0"/>
  </r>
  <r>
    <x v="4"/>
    <x v="3"/>
    <m/>
    <m/>
    <m/>
    <m/>
    <m/>
    <s v="Realizar el levantamiento de requerimientos funcionales."/>
    <s v="Formato Especificación Funcional Detallada FT-SI-2007 _x000a__x000a_Formato Casos de Uso FT-SI-2009"/>
    <n v="2"/>
    <d v="2017-02-20T00:00:00"/>
    <d v="2017-04-30T00:00:00"/>
    <s v="NC-POA _x000a_Subdirección de Gestión de Comercio Exterior_x000a__x000a_Coordinación de la Dinámica de los Procesos_x000a__x000a_Coordinación de Apoyo a los Sistemas de Información"/>
    <n v="1"/>
    <x v="0"/>
  </r>
  <r>
    <x v="4"/>
    <x v="3"/>
    <m/>
    <m/>
    <m/>
    <m/>
    <m/>
    <s v="Realizar el análisis y diseño"/>
    <s v="Formato Modelo de diseño FT-SI-2003_x000a__x000a_Formato Diseño de base de datos FT-SI-2004_x000a__x000a_Formato Diseño de interfaz de usuario FT-SI-2005"/>
    <n v="3"/>
    <d v="2017-04-01T00:00:00"/>
    <d v="2019-07-19T00:00:00"/>
    <s v="NC-POA _x000a_Coordinación de Apoyo a los Sistemas de Información"/>
    <n v="0.85"/>
    <x v="1"/>
  </r>
  <r>
    <x v="4"/>
    <x v="3"/>
    <m/>
    <m/>
    <m/>
    <m/>
    <m/>
    <s v="Realizar la codificación"/>
    <s v="Formato Información de Versión 300001 FT-SI-2180 "/>
    <n v="1"/>
    <d v="2018-09-18T00:00:00"/>
    <d v="2019-09-18T00:00:00"/>
    <s v="NC-POA _x000a_Coordinación de Apoyo a los Sistemas de Información"/>
    <n v="0.55000000000000004"/>
    <x v="1"/>
  </r>
  <r>
    <x v="4"/>
    <x v="3"/>
    <m/>
    <m/>
    <m/>
    <m/>
    <m/>
    <s v="Realizar las pruebas funcionales"/>
    <s v="Formato Plan de Pruebas FT-SI-1849"/>
    <n v="1"/>
    <d v="2019-09-19T00:00:00"/>
    <d v="2020-09-18T00:00:00"/>
    <s v="NC-POA _x000a_Subdirección de Gestión de Comercio Exterior_x000a__x000a_Coordinación de Dinámica de los Procesos_x000a__x000a_Coordinación de Apoyo a los Sistemas de Información"/>
    <n v="0"/>
    <x v="1"/>
  </r>
  <r>
    <x v="4"/>
    <x v="3"/>
    <m/>
    <m/>
    <m/>
    <m/>
    <m/>
    <s v="Realizar la implantación y puesta en producción "/>
    <s v="Formato Aceptación de Pruebas Funcionales y Salida a Producción FT-SI-1851_x000a__x000a_Acta de comité de cambios"/>
    <n v="1"/>
    <d v="2020-09-19T00:00:00"/>
    <d v="2020-12-18T00:00:00"/>
    <s v="NC-POA _x000a_Subdirección de Gestión de Comercio Exterior_x000a__x000a_Coordinación de Dinámica de los Procesos_x000a__x000a_Coordinación de Apoyo a los Sistemas de Información"/>
    <n v="0"/>
    <x v="1"/>
  </r>
  <r>
    <x v="4"/>
    <x v="3"/>
    <m/>
    <m/>
    <m/>
    <m/>
    <s v="Implementar dentro de la Fase I del Servicio Informático Electrónico de Tráfico Postal y Envíos de Entrega Rápida - TPEER, las  funcionalidades que mitigue el siguiente riesgo:_x000a__x000a_- Discrecionalidad en la verificación de los requisitos de Tráficos Postal y Envíos Urgentes_x000a_   -- Mayor agilidad para la generación  del acta de diligencia en el sistema informático._x000a_   -- Selección de guías por parte del Sistema de Gestión de Riesgos y por inclusión forzosa_x000a_   -- Disponibilidad de la mercancía seleccionada solo con acta de diligencia"/>
    <s v="Realizar el análisis funcional y presentar al Centro de Despacho de la Dirección de Gestión Organizacional, la Solicitud de Creación de Servicio Informático."/>
    <s v="Formato Solicitud de Creación de S.I. FT-SI-2206_x000a__x000a_Acta de aprobacion del centro de despacho"/>
    <n v="2"/>
    <d v="2016-08-29T00:00:00"/>
    <d v="2016-09-27T00:00:00"/>
    <s v="NC-POA _x000a_Subdirección de Gestión de Comercio Exterior /Coordinación de Dinamica de los Procesos"/>
    <n v="1"/>
    <x v="0"/>
  </r>
  <r>
    <x v="4"/>
    <x v="3"/>
    <m/>
    <m/>
    <m/>
    <m/>
    <m/>
    <s v="Realizar el levantamiento de requerimientos funcionales."/>
    <s v="Formato Especificación Funcional Detallada FT-SI-2007 _x000a__x000a_Formato Casos de Uso FT-SI-2009"/>
    <n v="2"/>
    <d v="2016-10-01T00:00:00"/>
    <d v="2017-06-12T00:00:00"/>
    <s v="NC-POA _x000a_Subdirección de Gestión de Comercio Exterior_x000a__x000a_Coordinación de la Dinámica de los Procesos_x000a__x000a_Coordinación de Apoyo a los Sistemas de Información"/>
    <n v="1"/>
    <x v="0"/>
  </r>
  <r>
    <x v="4"/>
    <x v="3"/>
    <m/>
    <m/>
    <m/>
    <m/>
    <m/>
    <s v="Realizar el análisis y diseño"/>
    <s v="Formato Modelo de diseño FT-SI-2003_x000a__x000a_Formato Diseño de base de datos FT-SI-2004_x000a__x000a_Formato Diseño de interfaz de usuario FT-SI-2005"/>
    <n v="3"/>
    <d v="2018-12-03T00:00:00"/>
    <d v="2019-03-06T00:00:00"/>
    <s v="NC-POA _x000a_Coordinación de Apoyo a los Sistemas de Información"/>
    <n v="1"/>
    <x v="0"/>
  </r>
  <r>
    <x v="4"/>
    <x v="3"/>
    <m/>
    <m/>
    <m/>
    <m/>
    <m/>
    <s v="Realizar la codificación"/>
    <s v="Formato Información de Versión 300001 FT-SI-2180 "/>
    <n v="1"/>
    <d v="2019-01-24T00:00:00"/>
    <d v="2019-06-11T00:00:00"/>
    <s v="NC-POA _x000a_Coordinación de Apoyo a los Sistemas de Información"/>
    <n v="1"/>
    <x v="0"/>
  </r>
  <r>
    <x v="4"/>
    <x v="3"/>
    <m/>
    <m/>
    <m/>
    <m/>
    <m/>
    <s v="Realizar las pruebas funcionales"/>
    <s v="Formato Plan de Pruebas FT-SI-1849"/>
    <n v="1"/>
    <d v="2019-08-29T00:00:00"/>
    <d v="2019-10-28T00:00:00"/>
    <s v="NC-POA _x000a_Subdirección de Gestión de Comercio Exterior_x000a__x000a_Coordinación de Dinámica de los Procesos_x000a__x000a_Coordinación de Apoyo a los Sistemas de Información"/>
    <n v="0"/>
    <x v="1"/>
  </r>
  <r>
    <x v="4"/>
    <x v="3"/>
    <m/>
    <m/>
    <m/>
    <m/>
    <m/>
    <s v="Realizar la implantación y puesta en producción "/>
    <s v="Formato Aceptación de Pruebas Funcionales y Salida a Producción FT-SI-1851_x000a__x000a_Acta de comité de cambios"/>
    <n v="1"/>
    <d v="2019-10-29T00:00:00"/>
    <d v="2019-11-08T00:00:00"/>
    <s v="NC-POA _x000a_Subdirección de Gestión de Comercio Exterior_x000a__x000a_Coordinación de Dinámica de los Procesos_x000a__x000a_Coordinación de Apoyo a los Sistemas de Información"/>
    <n v="0"/>
    <x v="1"/>
  </r>
  <r>
    <x v="4"/>
    <x v="3"/>
    <m/>
    <m/>
    <m/>
    <m/>
    <s v="Propuesta de depuración de los roles y perfiles para los accesos a  SYGA Siglo XXI ."/>
    <s v="Depurar los roles y perfiles para los accesos a SYGA Siglo XXI"/>
    <s v="Documento solicitando la información relacionada con la estructura de roles en el sistema Siglo XXI y presentarla a la Subdirección de Gestión de Tecnologia; a traves de PST."/>
    <n v="1"/>
    <d v="2015-06-01T00:00:00"/>
    <d v="2015-06-30T00:00:00"/>
    <s v="NC-POA _x000a_Dirección de Gestion de Aduanas"/>
    <n v="1"/>
    <x v="0"/>
  </r>
  <r>
    <x v="4"/>
    <x v="3"/>
    <m/>
    <m/>
    <m/>
    <m/>
    <m/>
    <m/>
    <s v="Archivo con la información  de la estructura de roles"/>
    <n v="1"/>
    <d v="2015-07-01T00:00:00"/>
    <d v="2015-10-01T00:00:00"/>
    <s v="NC-POA _x000a_Jefe de Coordinación para el Apoyo a los Sistemas de Información"/>
    <n v="1"/>
    <x v="0"/>
  </r>
  <r>
    <x v="4"/>
    <x v="3"/>
    <m/>
    <m/>
    <m/>
    <m/>
    <m/>
    <m/>
    <s v="Ejecutar el plan de depuración de roles del sistema SYGA:_x000a__x000a_ - Rol causas generales_x000a_ - Roles de administradores_x000a_ - Roles exfuncionarios_x000a_ - Roles funcionarios que no pertenecen a la seccional. "/>
    <n v="1"/>
    <d v="2015-10-02T00:00:00"/>
    <d v="2018-03-31T00:00:00"/>
    <s v="NC-POA _x000a_Subdirección de Registro Aduanero_x000a__x000a_Subdirección de Comercio Exterior/ Subdirector de Gestión de Comercio Exterior"/>
    <n v="1"/>
    <x v="0"/>
  </r>
  <r>
    <x v="4"/>
    <x v="3"/>
    <s v="INSP. 17-07-00-03-33 _x000a__x000a_H 2"/>
    <s v="RG1"/>
    <s v="Hallazgo 2. Fallas en el seguimiento y control por parte de la Dirección Seccional de Impuestos y Aduanas Nacionales - DIAN al cumplimiento de lo establecido en los Decretos 1745 de 2016, 2218 de 2017 y 436 de 2018. Igualmente, incumplimiento lo dispuesto en el procedimiento PR-OA-0188 “Nacionalización de Mercancías”"/>
    <s v="ID del Riesgo de Corrupción :  RFC017 Levante de mercancías sin el cumplimiento de los requisitos legales y administrativos para favorecimiento propio o de terceros."/>
    <s v="Establecer lineamientos a las direcciones seccionales para verificar el cumplimiento de los requisitos establecidos por el Decreto 2218 de 2017 y sus modificaciones   "/>
    <s v="Expédir memorando en el cual se establezcan lineamientos a las direcciones seccionales, para el control de la  radicación de los formatos de identificación junto con los documentos soportes, y _x000a_la supervisión aleatoria por parte de los jefes de las divisiones de Gestión de la operación aduanera  al cumplimiento de los requisitos establecidos por el Decreto 2218 de 2017 y sus modificaciones   "/>
    <s v="Memorando expedido"/>
    <n v="1"/>
    <d v="2019-05-01T00:00:00"/>
    <d v="2019-05-31T00:00:00"/>
    <s v="NC-POA _x000a_Subdirección de Gestión de Comercio Exterior"/>
    <n v="0"/>
    <x v="1"/>
  </r>
  <r>
    <x v="4"/>
    <x v="3"/>
    <m/>
    <m/>
    <m/>
    <m/>
    <s v="Realizar seguimiento trimestral al cumplimiento del memorando mencionado en la acción 1 de este plan"/>
    <s v="Realizar el control y seguimiento establecido en la oportunidad prevista"/>
    <s v="Informes de seguimiento"/>
    <n v="2"/>
    <d v="2019-06-01T00:00:00"/>
    <d v="2019-11-30T00:00:00"/>
    <s v="NC-POA _x000a_Subdirección de Gestión de Comercio Exterior"/>
    <n v="0"/>
    <x v="1"/>
  </r>
  <r>
    <x v="4"/>
    <x v="3"/>
    <m/>
    <m/>
    <m/>
    <m/>
    <s v="Retroalimentar a las áreas competentes de acuerdo con lo establecido en el procedimiento de Selectividad Aduanera "/>
    <s v="Remitir semanalmente vía correo electrónico a las Subdirecciones de Gestión de Comercio Exterior y Fiscalización Aduanera, oficio que contenga el reporte de las declaraciones de importación con levante automático, relacionadas con umbrales establecidos en el Decreto 2218 de 2017 y sus modificaciones."/>
    <s v="Oficio que contenga la información de las declaraciones de importación que después de aplicada la regla de umbrales obtuvieron levante automático. "/>
    <n v="32"/>
    <d v="2019-05-01T00:00:00"/>
    <d v="2019-12-31T00:00:00"/>
    <s v="NC-POA _x000a_Coordinación de Administración y Periflamiento de Riesgos "/>
    <n v="0"/>
    <x v="1"/>
  </r>
  <r>
    <x v="4"/>
    <x v="3"/>
    <m/>
    <m/>
    <m/>
    <m/>
    <s v="Establecer lineamientos para realizar acciones de control a las Importaciones de hilados, fibras, tejidos, textiles y confecciones, calzado del año 2018; cuyo valor FOB sea inferior o igual a los Umbrales establecidos en el  Decreto 2218 de 2017 y sus modificaciones, que obtuvieron Levante Automático y remitir seleccionados a las correspondientes Direcciones Seccionales, para su veriificación."/>
    <s v="Memorando con los respectivos lineamientos"/>
    <s v="Memorando"/>
    <n v="1"/>
    <d v="2019-06-01T00:00:00"/>
    <d v="2019-06-30T00:00:00"/>
    <s v="NC-POA _x000a_Subdirección de Gestión de Fiscalización Aduanera."/>
    <n v="0"/>
    <x v="1"/>
  </r>
  <r>
    <x v="4"/>
    <x v="3"/>
    <m/>
    <m/>
    <m/>
    <m/>
    <s v="Realizar seguimiento trimestral al cumplimiento del memorando mencionado en la acción 4 de este plan"/>
    <s v="Realizar el control y seguimiento establecido en la oportunidad prevista"/>
    <s v="Informes de seguimiento"/>
    <n v="2"/>
    <d v="2019-07-01T00:00:00"/>
    <d v="2020-01-30T00:00:00"/>
    <s v="NC-POA _x000a_Subdirección de Gestión de Fiscalización Aduanera."/>
    <n v="0"/>
    <x v="1"/>
  </r>
  <r>
    <x v="4"/>
    <x v="3"/>
    <m/>
    <m/>
    <m/>
    <m/>
    <s v="Retroalimentar a las áreas competentes de acuerdo con lo establecido en el procedimiento de Selectividad Aduanera."/>
    <s v="Remitir semestralmente vía correo electrónico a las Subdirecciones de Gestión de Comercio Exterior y Fiscalización Aduanera oficio que contenga la relación del total de declaraciones de importación que después de inspección obtuvieron levante, presuntamente declarando precios por debajo del umbral, como herramienta de análisis. "/>
    <s v="Oficio que contenga la relación del total de declaraciones de importación que después de inspección obtuvieron levante, presuntamente declarando precios por debajo del umbral "/>
    <n v="2"/>
    <d v="2019-04-04T00:00:00"/>
    <d v="2020-02-02T00:00:00"/>
    <s v="NC-POA _x000a_Coordinación de Administración y Periflamiento de Riesgos "/>
    <n v="0"/>
    <x v="1"/>
  </r>
  <r>
    <x v="4"/>
    <x v="3"/>
    <s v="INSP. 17-07-00-03-33 _x000a__x000a_H 3 y 4"/>
    <s v="RG2"/>
    <s v=" Hallazgo 3. Fallas en el seguimiento y control a lo establecido en el artículo 21 de la Resolución 064 de 2016, por parte de las unidades aprehensoras de las Direcciones Seccionales de Impuestos y Aduanas de Ipiales, Medellín, Barranquilla y Cartagena_x000a__x000a_Hallazgo 4. Fallas en la aplicación de la Política de seguridad de la información en el aplicativo Ferrajoli, de acuerdo con lo consignado en la norma ISO 27001 literal A numeral 9.2.3 Gestión de Derechos de Acceso Privilegiado, “Se debe restringir y controlar la asignación y uso de derechos de acceso privilegiado” lo cual indica que, los permisos asignados a usuarios deben corresponder estrictamente a sus funciones desempeñadas y su cargo en la entidad"/>
    <s v="ID del Riesgo de Corrupción :  RFC010 Acción u omisión para adelantar, retardar o manipular la información contenida en las actuaciones administrativas, para favorecimiento propio o de tercero."/>
    <s v="Solicitar a la Dirección de Gestión Jurídica, Concepto para clarificar el Término de Finalización en la Diligencia de Aprehensión, indicado en la Resolución 064 de 2016."/>
    <s v="Oficio de solicitud de Concepto"/>
    <s v="Concepto"/>
    <n v="1"/>
    <d v="2019-05-01T00:00:00"/>
    <d v="2019-09-30T00:00:00"/>
    <s v="NC-POA _x000a_Subdirección de Gestión de Fiscalización Aduanera."/>
    <n v="0"/>
    <x v="1"/>
  </r>
  <r>
    <x v="4"/>
    <x v="3"/>
    <m/>
    <m/>
    <m/>
    <m/>
    <s v="Solicitar a la Dirección de Gestión Jurídica, Concepto para clarificar el Término de Finalización en la Diligencia de Aprehensión, indicado en la Resolución 064 de 2016."/>
    <s v="Socialización del concepto a las Direcciones Seccionales con competencia aduanera, Unidades Aprehensoras y Divisiones de Fiscalización aduaneras "/>
    <s v="Correo o comunicación  electronica  "/>
    <n v="1"/>
    <d v="2019-10-01T00:00:00"/>
    <d v="2019-10-30T00:00:00"/>
    <s v="NC-POA _x000a_Subdirección de Gestión de Fiscalización Aduanera."/>
    <n v="0"/>
    <x v="1"/>
  </r>
  <r>
    <x v="4"/>
    <x v="3"/>
    <m/>
    <m/>
    <m/>
    <m/>
    <s v="Incluir en Planilla N° 3, casillas para el control de los términos del proceso, y, remisión de insumos a la Unidad Penal."/>
    <s v="Modificar la Planilla N°3"/>
    <s v="Planilla N°3 modificada"/>
    <n v="1"/>
    <d v="2019-05-01T00:00:00"/>
    <d v="2019-06-30T00:00:00"/>
    <s v="NC-POA _x000a_Subdirección de Gestión de Fiscalización Aduanera."/>
    <n v="0"/>
    <x v="1"/>
  </r>
  <r>
    <x v="4"/>
    <x v="3"/>
    <m/>
    <m/>
    <m/>
    <m/>
    <s v="Verificar en el desarrollo de las Visitas de Autoevaluación, la oportunidad en el envío de las Actas de Aprensión a la Unidad Penal"/>
    <s v="Informe o papel trabajo de la verificación de los tiempos encontrados en la visita de autoevaluación"/>
    <s v="Informe o papel trabajo de la verificación de los tiempos encontrados en la visita de autoevaluación"/>
    <n v="5"/>
    <d v="2019-05-01T00:00:00"/>
    <d v="2019-12-31T00:00:00"/>
    <s v="NC-POA _x000a_Subdirección de Gestión de Fiscalización Aduanera."/>
    <n v="0"/>
    <x v="1"/>
  </r>
  <r>
    <x v="4"/>
    <x v="3"/>
    <m/>
    <m/>
    <m/>
    <m/>
    <s v=" Implementar el SIE de Representación Externa para Unidad Penal, en el cual se generan alertas, con el fin de controlar el tiempo transcurrido entre la recepción por parte de la División de Gestión Jurídica del acta de aprehensión una vez finalizada esta y la formulación de la denuncia penal y demás tiempos transcurridos entre cada una de las actuaciones posteriores. Así mismo, en el sistema se generarán alertas para cuando no se cumpla con la obligación de interponer de manera inmediata la presentación de la denuncia penal en la Fiscalía General de la Nación."/>
    <s v="Definir los requerimientos funcionales del SIE de Representación Externa para Unidad Penal"/>
    <s v="Especificación funcional con los requerimientos del SIE de Representación Externa para Unidad Penal "/>
    <n v="1"/>
    <d v="2019-04-01T00:00:00"/>
    <d v="2019-05-30T00:00:00"/>
    <s v="NC-POA _x000a_Subdirección de Gestión de Representación Externa"/>
    <n v="0"/>
    <x v="1"/>
  </r>
  <r>
    <x v="4"/>
    <x v="3"/>
    <m/>
    <m/>
    <m/>
    <m/>
    <s v=" Implementar el SIE de Representación Externa para Unidad Penal, en el cual se generan alertas, con el fin de controlar el tiempo transcurrido entre la recepción por parte de la División de Gestión Jurídica del acta de aprehensión una vez finalizada esta y la formulación de la denuncia penal y demás tiempos transcurridos entre cada una de las actuaciones posteriores. Así mismo, en el sistema se generarán alertas para cuando no se cumpla con la obligación de interponer de manera inmediata la presentación de la denuncia penal en la Fiscalía General de la Nación."/>
    <s v="Implementar el SIE de Representación Externa para Unidad Penal."/>
    <s v="Sistema SIE de Representación Externa - Unidad Penal. "/>
    <n v="1"/>
    <d v="2019-06-01T00:00:00"/>
    <d v="2019-12-31T00:00:00"/>
    <s v="NC-POA _x000a_Subdirección de Gestión de Representación Externa"/>
    <n v="0"/>
    <x v="1"/>
  </r>
  <r>
    <x v="4"/>
    <x v="3"/>
    <m/>
    <m/>
    <m/>
    <m/>
    <s v="Expedir memorando para implementar en todas las Direcciones seccionales Aduaneras el cuadro de control de insumos en EXCEL implementado por la Coordinación Penal de la Subdirección de Gestión de Representación Externa "/>
    <s v="Socializar a todas las Direcciones seccionales Aduaneras el cuadro de control de insumos en EXCEL implementado por la Coordinación Penal de la Subdirección de Gestión de Representación Externa"/>
    <s v="Memorando"/>
    <n v="1"/>
    <d v="2019-05-01T00:00:00"/>
    <d v="2019-05-30T00:00:00"/>
    <s v="NC-POA _x000a_Coordinación Penal"/>
    <n v="0"/>
    <x v="1"/>
  </r>
  <r>
    <x v="4"/>
    <x v="3"/>
    <m/>
    <m/>
    <m/>
    <m/>
    <s v="Realizar seguimiento trimestral al cumplimiento del memorando mencionado en la acción 5 de este plan"/>
    <s v="Seguimiento realizado"/>
    <s v="Informes de seguimiento"/>
    <n v="2"/>
    <d v="2019-06-01T00:00:00"/>
    <d v="2020-01-31T00:00:00"/>
    <s v="NC-POA _x000a_Coordinación Penal"/>
    <n v="0"/>
    <x v="1"/>
  </r>
  <r>
    <x v="4"/>
    <x v="3"/>
    <m/>
    <m/>
    <m/>
    <m/>
    <s v="Revisar y socializar el manual de usuario del aplicativo FERRAJOLI, a fin de que los funcionarios diligencien y actualicen cada uno de los campos con información veraz, oportuna y confiable, mientras se espera la implementación de herramienta SIE Representación Externa."/>
    <s v="Revisar y socializar el manual de usuario del aplicativo FERRAJOLI"/>
    <s v="Manual de usuario Ferrajoli revisado y socializado"/>
    <n v="1"/>
    <d v="2019-06-01T00:00:00"/>
    <d v="2020-01-31T00:00:00"/>
    <s v="NC-POA _x000a_Coordinación Penal"/>
    <n v="0"/>
    <x v="1"/>
  </r>
  <r>
    <x v="4"/>
    <x v="3"/>
    <m/>
    <m/>
    <m/>
    <m/>
    <s v="Generar cambio de clave cada cuatro meses desde el nivel central, que manejan las Direcciones Seccionales."/>
    <s v="Generar el cambio de la clave que manejan las Direcciones Seccionales."/>
    <s v="Cambios de clave"/>
    <n v="2"/>
    <d v="2019-05-01T00:00:00"/>
    <d v="2019-12-31T00:00:00"/>
    <s v="NC-POA _x000a_Coordinación Penal"/>
    <n v="0"/>
    <x v="1"/>
  </r>
  <r>
    <x v="4"/>
    <x v="3"/>
    <m/>
    <m/>
    <m/>
    <m/>
    <s v="Implementar informes en las Direcciones Seccionales que reporten listados de procesos activos y terminados por funcionario a cargo, listado de sentencias condenatorias e IRIS activos y un listado de denuncias con las actuaciones debidamente actualizadas."/>
    <s v="Implementar informes en las Direcciones Seccionales que reporten listados de procesos activos y terminados por funcionario a cargo, listado de sentencias condenatorias e IRIS activos y un listado de denuncias con las actuaciones debidamente actualizadas."/>
    <s v="Informes implementados"/>
    <n v="3"/>
    <d v="2019-05-01T00:00:00"/>
    <s v="31/09/2019"/>
    <s v="NC-POA _x000a_Coordinación Penal"/>
    <n v="0"/>
    <x v="1"/>
  </r>
  <r>
    <x v="4"/>
    <x v="1"/>
    <s v="Evaluación a la Administración de  Riesgos asociados a los procedimientos de Devoluciones y/o Compensaciones y Tráfico Postal y envios urgentes ARC-2016008_x000a__x000a_H3_x000a__x000a_Periodo 01/01/2016 al 30/09/2016"/>
    <s v="ARC-2016008"/>
    <s v="Hallazgo 3 _x000a_Riesgo por la  discrecionalidad y concentración de autoridad o exceso de poder en la verificación de los requisitos de la modalidad de Tráfico Postal y Envíos Urgentes._x000a__x000a_En la auditoría realizada al  procedimiento PR-OA-0176, se observó que en el reconocimiento  de la mercancía de los paquetes postales que ingresan por la modalidad de TP y EU, persiste la  discrecionalidad de las actuaciones del funcionario que cumple la labor de reconocedor de carga, en las siguientes situaciones:  El mismo funcionario es el que selecciona y reconoce las guías de las que pasan por el escáner, determina el valor de la mercancía en las propuestas de valor, decide los cambios de modalidad, inmovilizaciones y aprehensión de la mercancía._x000a__x000a_Criterio: Lo anterior contraviene lo establecido en el módulo de Control de Planeación y Gestión, componente Administración del Riesgo, elemento Análisis y Valoración del Riesgo del Modelo Estándar de Control Interno MECI 2014._x000a_"/>
    <s v="a) No se dispone de un sistema electrónico que seleccione automáticamente las guías que deban ser objeto de reconocimiento._x000a__x000a_b) Deficiencias  en el control y autocontrol  del procedimiento._x000a__x000a_c) Concentración de funciones en el rol de reconocedor de carga._x000a__x000a_d) La utilización de otras fuentes de consulta en Internet para valorar las mercancías, por desactualización de la base datos SAR._x000a__x000a_e) Acciones de prevención implementadas han resultado insuficientes  para mitigar los riesgos observados por entes de control._x000a_"/>
    <s v="Levantar conjuntamente la matriz de riesgos del subproceso nivel 1 ingreso de mercancías"/>
    <m/>
    <s v="matriz de riesgos publicada"/>
    <n v="1"/>
    <d v="2017-01-02T00:00:00"/>
    <d v="2017-12-31T00:00:00"/>
    <s v="NC-POA _x000a_Coordinador  de Administración y perfilamiento de Riesgos_x000a__x000a_Subdirector  de Gestión de Comercio Exterior"/>
    <n v="1"/>
    <x v="0"/>
  </r>
  <r>
    <x v="4"/>
    <x v="1"/>
    <m/>
    <m/>
    <m/>
    <m/>
    <s v="Colocar  a producción el SIE Trafico Postal y Envios de Entrega Rapida"/>
    <m/>
    <s v="Pst de entrada a producción del sistema "/>
    <n v="1"/>
    <d v="2017-01-02T00:00:00"/>
    <d v="2020-04-15T00:00:00"/>
    <s v="NC-POA _x000a_Coordinador  de Dinamica de la Procesos_x000a__x000a_Sudbirector de Gestión de Tecnologia de la Información y Telecomunicaciones _x000a__x000a_Subdirector  de Gestión de Comercio Exterior Reformulada del 14/11/2018 correo No. 100210226-2093 "/>
    <n v="0"/>
    <x v="1"/>
  </r>
  <r>
    <x v="4"/>
    <x v="1"/>
    <m/>
    <m/>
    <m/>
    <m/>
    <s v="Realizar una  sensibilización semestral a los funcionarios del GIT en donde se consideren los riesgos de corrupción en la entidad, ética profesional y proceso disciplinario."/>
    <m/>
    <s v="Formato asistencia, presentaciones."/>
    <n v="2"/>
    <d v="2017-03-01T00:00:00"/>
    <d v="2017-10-31T00:00:00"/>
    <s v="NC-POA _x000a_Jefe del GIT Tráfico Postal"/>
    <n v="1"/>
    <x v="0"/>
  </r>
  <r>
    <x v="4"/>
    <x v="1"/>
    <s v="Auditoría a las Garantías Específicas en el Régimen de Importación AGE 201809_x000a__x000a_H8_x000a__x000a_Periodo_x000a_1/01/2017 al 30/06/2018 "/>
    <s v="AGE 2018009"/>
    <s v="HALLAZGO N°. 8 Inoperatividad del sistema informático electrónico corporativo que soporte la operación de control de garantías._x000a__x000a_Nivel Central: Dirección de Gestión de Aduanas - Subdirección de Gestión de Comercio Exterior._x000a_En las visitas realizadas a las Direcciones Seccionales de Aduanas de Bogotá, Cartagena y Barranquilla, se evidenció que no se está utilizando el SIE de garantías y que existen aplicativos locales y herramientas ofimáticas, desarrollados por los funcionarios de las direcciones seccionales, los cuales no soportan de manera adecuada las funciones de aceptación, control, cancelación y seguimiento de las garantías; adicionalmente no cuentan con mecanismos de contingencia, al evidenciar que ante las fallas  presentadas, se generaron atrasos que incidieron en la gestión oportuna de las funciones de control de garantías._x000a__x000a_Lo anterior incumple lo establecido en el propósito: Seguridad y Privacidad de la información de la política de Gobierno Digital; la Política de Planeación Institucional de la Dimensión de Direccionamiento Estratégico y Planeación; y la actividad de información y comunicación del Modelo Integrado de Planeación y Gestión MIPG._x000a__x000a_"/>
    <s v="Falta de implementación y de lineamientos por parte de la Dirección de Gestión de Aduanas para la utilización del SIE de garantías a nivel nacional, que soporte la gestión de los  procedimientos de aceptación, control, cancelación y control de pagos de garantías y la no priorización de soluciones informáticas estratégicas relacionadas con el control de garantías."/>
    <s v="Entrada a producción del SIE garantías"/>
    <m/>
    <s v="Formato Salida a Producción"/>
    <n v="1"/>
    <d v="2019-01-01T00:00:00"/>
    <d v="2023-07-14T00:00:00"/>
    <s v="NC-POA _x000a_Subdirección de Gestión de Tecnología de Información y Telecomunicaciones/_x000a_Coordinación para el Apoyo a los Sistemas de Información/_x000a_Coordinación de la Dinámica de los Procesos/ _x000a_Subdirección de Gestión de Comercio Exterior"/>
    <n v="0"/>
    <x v="1"/>
  </r>
  <r>
    <x v="4"/>
    <x v="1"/>
    <s v="Auditoría a las Garantías Específicas en el Régimen de Importación AGE 201809_x000a__x000a_H9_x000a__x000a_Periodo_x000a_1/01/2017 al 30/06/2018 "/>
    <s v="AGE 2018009"/>
    <s v="HALLAZGO N°. 9 Conceptos jurídicos y jurisprudencia contradictorios sobre los términos de prescripción para hacer efectivas las garantías._x000a__x000a__x000a_Nivel Central: Dirección de Gestión de Aduanas - Subdirección de Gestión de Comercio Exterior._x000a_En las visitas realizadas a las Direcciones Seccionales de Aduanas de Bogotá, Cartagena y Barranquilla, se evidenció que existen diferentes criterios para realizar el control de los pagos de cuotas en la modalidad de importación temporal a largo plazo, al aplicar la Sentencia 76001-23-31-000-2006-03681-01 del Consejo de Estado del 31 de octubre de 2013, la cual estableció, entre otras, que: “la póliza se constituye con el fin de amparar el cumplimiento del régimen en su integralidad…..” advirtiendo que puede hacerse efectivo el cobro de la obligación incumplida en cualquier momento, desde el inicio hasta la finalización del régimen, lo anterior, en contravía con lo establecido en el artículo 1081 del Código de Comercio y del concepto emitido por la Subdirección de Gestión de Normativa y Doctrina con oficio 022226 del 5/08/2015,  en los cuales se establece que el término de los dos años, para que opere la prescripción de la garantía, se contabilizan desde el primer incumplimiento. _x000a__x000a_Lo anterior incumple el artículo 1081 del Código de Comercio; concepto N° 022226 del 5/08/2015 emitido por la Subdirección de Gestión de Normativa y Doctrina; actividad No. 4 del Procedimiento PR-OA-0201 “Control de pagos modalidad de largo plazo”; numeral 4.2 del Procedimiento PR-OA-0200 “Control y Cancelación de Garantías” y actividad de monitoreo y supervisión continua del Modelo Integrado de Planeación y Gestión MIPG._x000a_"/>
    <s v="Falta de unificación de lineamientos por parte del responsable del proceso, relacionados con el control de pago de cuotas, falta de estandarización de los procedimientos y de comunicación entre los responsables del proceso y las áreas ejecutoras._x000a_"/>
    <s v="Socializar con la Direcciones Seccionales el concepto emitido por ola Subdirección de Gestión Normativa y Doctrina  frente al control de pago de las cuotas de las importaciones temporales a largo plazo"/>
    <m/>
    <s v="Oficio de socialización del concepto emitido."/>
    <n v="1"/>
    <d v="2019-01-01T00:00:00"/>
    <d v="2019-06-30T00:00:00"/>
    <s v="NC-POA _x000a_SUBDIRECCIÓN DE GESTIÓN DE COMERCIO EXTERIOR"/>
    <n v="0"/>
    <x v="1"/>
  </r>
  <r>
    <x v="4"/>
    <x v="1"/>
    <s v="Evaluación a la Administración de  Riesgos asociados a los procedimientos de Devoluciones y/o Compensaciones y Tráfico Postal y envios urgentes_x000a__x000a_H6_x000a__x000a_Periodo 01/01/2016 al 30/09/2016"/>
    <m/>
    <s v="Hallazgo 6 _x000a__x000a_Falta de oportunidad en la incorporación de las novedades del reconocimiento de mercancías en el Sistema MUISCA Carga–Importaciones. _x000a__x000a_En la verificación de las actas de hechos de reconocimiento, se observó que persiste el atraso en la incorporación de la información sobre cambios de modalidad y propuestas de valor, en el sistema Muisca Carga – Importaciones, de 6.070 Actas de Hechos de Reconocimiento de Mercancías, correspondientes al periodo 1 de enero a 30 de septiembre del año 2016.  _x000a__x000a_Criterio: Se incumple con la actividad 18 del procedimiento PR-OA-0176 y el Módulo Eje Transversal Información y Comunicación, componente Información y Comunicación, elemento Información y Comunicación Interna y Externa del Modelo Estándar de Control Interno MECI 2014._x000a_"/>
    <s v="a) Complejidad en la operatividad del sistema MUISCA Carga - Importaciones, para incluir los cambios de modalidad y las propuestas de valor en el formato 1154._x000a__x000a_b) Dificultad en la accesibilidad y falta de una interface en el Sistema MUISCA Carga – Importaciones, que permita registrar la información de las novedades Actas de Reconocimiento directamente al formato 1154. _x000a__x000a_"/>
    <s v="Fortalecer  las brigadas de  actualización  periodica de la información de las actas de hechos para 2016.           Asignar  funcionarios que incorporen la información nueva."/>
    <m/>
    <s v="actas de diligencia actualizadas en el sistema MUISCA años 2016"/>
    <n v="1"/>
    <d v="2017-01-02T00:00:00"/>
    <d v="2019-07-31T00:00:00"/>
    <s v="ABOG-POA _x000a_Jefe División de Gestión de Carga - y Jefe del GIT Tráfico Postal Reformulada del 14/11/2018 correo No. 100210226-2093 "/>
    <n v="0"/>
    <x v="1"/>
  </r>
  <r>
    <x v="4"/>
    <x v="1"/>
    <m/>
    <m/>
    <m/>
    <m/>
    <s v="_x000a_Realizar seguimiento mensual de la digitación para evaluar avances y diseñar estrategias de acuerdo a resultados."/>
    <m/>
    <s v="Actas de Hechos de Reconocimiento actualizadas en el sistema MUISCA años 2016"/>
    <n v="1"/>
    <d v="2017-01-02T00:00:00"/>
    <d v="2019-07-31T00:00:00"/>
    <s v="ABOG-POA _x000a_Jefe División de Gestión de Carga -  y Jefe del GIT Tráfico Postal y Envíos Urgentes Reformulada del 14/11/2018 correo No. 100210226-2093 "/>
    <n v="0"/>
    <x v="1"/>
  </r>
  <r>
    <x v="4"/>
    <x v="1"/>
    <s v="Auditoría a las Garantías Específicas en el Régimen de Importación AGE 201809_x000a__x000a_H3_x000a__x000a_Periodo_x000a_1/01/2017 al 30/06/2018 "/>
    <s v="AGE 2018009"/>
    <s v="HALLAZGO N°. 3 Deficiencias en aceptación, control y cancelación de garantías. _x000a__x000a_- Dirección Seccional de Aduanas de Bogotá._x000a_Al revisar 39 diligencias de las modalidades de importación temporal a corto y largo plazo, se evidenciaron las siguientes situaciones relacionadas con la aceptación, control y cancelación de las garantías, así: _x000a_Aceptación_x000a_a. Deficiencias en la aceptación de las garantías, al verificar el valor asegurado, éstas se constituyeron por un porcentaje del 100% del valor de los tributos aduaneros, cuando correspondía al 150% de los mismos, por tratarse de importaciones temporales a corto plazo que gozaban de exención parcial de los tributos aduaneros. Se citan las siguientes diligencias: CP 146/2017, CP 2482/2016, CP 156/2017 y CP 807/2017, en los dos últimos casos, con ocasión a la autorización del plazo mayor la garantía se ajustó al 150%._x000a_b. No se han realizado solicitudes de asignación de roles de Registro Único Empresarial o Social (RUES) para los funcionarios que realizan labores de aceptación de garantías._x000a__x000a_Control:_x000a_Se evidenciaron deficiencias en el control de la finalización del régimen en la modalidad de importación temporal a corto plazo para reexportación en el mismo estado, observando el envío de requerimientos improcedentes al declarante por presunto incumplimiento del régimen, estando vigente la garantía, por cuanto el régimen gozaba de prórroga o plazo mayor debidamente autorizado.  Se citan las diligencias N°. 1344/2016 y 11/2018._x000a__x000a_Cancelación_x000a_Se establecieron retardos para la cancelación de garantías una vez se ha finalizado la modalidad de importación de CP, que oscilan entre 45 y 180 días, lo que afecta el estado del inventario de las mismas, así como los términos de entrega de las garantías originales al importador, declarante y compañía de seguros, con la consecuente responsabilidad de custodia del título valor, en las diligencias: CP N° 1441/2016, CP 2262/2016, CP 2482/2016, CP 412/2017, CP 56/2017, CP 156/2017._x000a__x000a_- Dirección Seccional de Aduanas de Barranquilla._x000a_En una muestra de 6 garantías originales de corto y largo plazo, que reposan en la caja fuerte con auto de cancelación, se evidenció que, en tres de ellas, la Agencia de Aduanas solicitó oportunamente la devolución de la garantía, sin embargo, a la fecha de la auditoría (2/11/2018), no se ha realizado la gestión de entrega de las siguientes pólizas, superando el término de los dos años que contempla el procedimiento:_x000a_- 1475054-1 Auto cancelación 283 del 13/07/2016._x000a_- 85 43 101001521 Auto cancelación 505 del 31/08/2015_x000a_- 24DL007650 Auto cancelación 304 del 25/06/2015; _x000a__x000a_Con lo anterior se incumple el inciso 5 del artículo 147 del Decreto 2685 de 1999; inciso 1 del artículo 502 de la resolución 4240/2000; actividad 7 del Procedimiento PR-OA-0199 “Aceptación de Garantías”; numeral 3.3 y anexo 1 del Instructivo IN–OA- 0146 “Requisitos para la Aceptación de Garantías por Modalidad”; el numeral 4.3 y las actividades 2 a 8, 20 y 21 del Procedimiento PR-OA-0200 “Control y Cancelación de Garantías”; las Actividades de Control y Monitoreo y Supervisión Continua del Modelo Integrado de Planeación y Gestión MIPG. _x000a__x000a_"/>
    <s v="Falta de unidad de criterio en la aplicación de lineamientos, deficiencia en el control de la aceptación de garantías, falta de términos en el procedimiento para la cancelación de la garantía; desarticulación e insuficiente comunicación entre las dependencias que proveen insumos para el procedimiento, falta de control y depuración del inventario general de las garantías.  _x000a__x000a__x000a_"/>
    <s v="Realizar una reunión con el fin de aclarar aspectos relacionados con la aceptación de garantías de importaciones temporales que gozan de exención parcial de tributos tributos aduaneros."/>
    <m/>
    <s v="Lista de asistencia"/>
    <n v="1"/>
    <d v="2019-02-01T00:00:00"/>
    <d v="2019-06-30T00:00:00"/>
    <s v="ABOG-POA _x000a_Dirección Seccional de Aduanas de Bogotá:    GIT Control de Garantías"/>
    <n v="0"/>
    <x v="1"/>
  </r>
  <r>
    <x v="4"/>
    <x v="1"/>
    <m/>
    <m/>
    <m/>
    <m/>
    <s v="Realizar la solicitudes de asignación de roles de Registro Único Empresarial o Social (RUES) para los funcionarios que realizan labores de aceptación de garantías."/>
    <m/>
    <s v="Oficio de Solicitud"/>
    <n v="1"/>
    <d v="2019-02-01T00:00:00"/>
    <d v="2019-06-30T00:00:00"/>
    <s v="ABOG-POA _x000a_Dirección Seccional de Aduanas de Bogotá:    GIT Control de Garantías"/>
    <n v="0"/>
    <x v="1"/>
  </r>
  <r>
    <x v="4"/>
    <x v="1"/>
    <m/>
    <m/>
    <m/>
    <m/>
    <s v="Actualizar los procedimiento: PR-OA - 0200 Control y Cancelación de Garantías, PR-OA-0199 Aceptación de Garantías"/>
    <m/>
    <s v="Procedimiento actualizado"/>
    <n v="2"/>
    <d v="2019-03-01T00:00:00"/>
    <d v="2019-12-30T00:00:00"/>
    <s v="ABOG-NC-POA _x000a_Subdirección de Gestión de Comercio Exterior"/>
    <n v="0"/>
    <x v="1"/>
  </r>
  <r>
    <x v="4"/>
    <x v="1"/>
    <m/>
    <m/>
    <m/>
    <m/>
    <s v="Actualizar el Instructivo IN-OA- 146 Requisitos para la aceptación de garantías por modalidad"/>
    <m/>
    <s v="Instructivo actualizado "/>
    <n v="1"/>
    <d v="2019-03-01T00:00:00"/>
    <d v="2019-12-30T00:00:00"/>
    <s v="ABOG-NC-POA _x000a_Subdirección de Gestión de Comercio Exterior"/>
    <n v="0"/>
    <x v="1"/>
  </r>
  <r>
    <x v="4"/>
    <x v="1"/>
    <s v="Auditoría a las Garantías Específicas en el Régimen de Importación AGE 201809_x000a__x000a_H4_x000a__x000a_Periodo_x000a_1/01/2017 al 30/06/2018 "/>
    <s v="AGE 2018009"/>
    <s v="HALLAZGO N°. 4 Deficiencias en la gestión documental del contenido de las diligencias._x000a__x000a_Dirección Seccional de Aduanas de Bogotá._x000a_Verificadas 47 diligencias de corto y largo plazo se evidenciaron las siguientes deficiencias en la gestión documental, así:_x000a_a) En 15 diligencias, se observa falta de foliación, sin orden cronológico, documentos repetidos y hoja de ruta incompleta: 139/2017,168/2017, 161/2017, 1046/2017, 584/2017, 1345/2016, 84/2017, 219/2017, 1344/2016, 1844/2016, 346 /2017, 964/2017, 726/2017, 916/2017 y 977/2017. _x000a_b) En 11 diligencias, se observó falta de algunos de los siguientes soportes: recibos de pago de la póliza o constancia de paz y salvo, certificado de existencia y representación legal, fotocopias de las cédulas de ciudadanía de los representantes del importador y de la compañía aseguradora, certificado de la Superintendencia Financiera de Colombia y declaraciones de importación: 574/2017, 584/2017, 673/2017, 161/2017, 11/2018, 84/2017, 219/2017, 346/2017, 977-2017, 1344/2016 y 1844/2016._x000a_c) En los libros radicadores de &quot;Trámite usuarios GIT Control Garantías 2017&quot; y “GIT Control Garantías Aceptación 2017-2018&quot;, no obra acta o registro de inicio y de cierre de cada vigencia, numeración por tomo, se encuentran espacios en blanco, sin fechas en algunos casos, firmas ilegibles, tachones, registros a lápiz y sin cronología._x000a__x000a_Con lo anterior se incumple el principio de la calidad de la información contenido en el artículo 3 de la Ley 1712 del 2014; las actividades: 9 del Procedimiento PR-OA-0199 “Aceptación de Garantías”; 14 del Procedimiento PR-OA-0200 “Control y Cancelación de Garantías”; el Procedimiento PR-FI-0163 “Organización de Documentos en Dependencias de la UAE-DIAN”, y el Instructivo IN-FI-0132 “Organización de Unidades Documentales en Dependencias de la UAE-DIAN.”_x000a__x000a_"/>
    <s v="Insuficiencia en la implementación de controles del sistema de gestión documental, falta de supervisión y autoevaluación con respecto a los lineamientos establecidos en materia de gestión documental._x000a__x000a_"/>
    <s v="Impartir lineamiento sobre la correcta gestión documental de las garantías, de acuerdo a los procedimientos establecidos para tal fin."/>
    <m/>
    <s v="Documento de lineamientos internos"/>
    <n v="1"/>
    <d v="2019-01-01T00:00:00"/>
    <d v="2019-04-30T00:00:00"/>
    <s v="ABOG-POA _x000a_Dirección Seccional de Aduanas de Bogotá:    GIT Control de Garantías"/>
    <n v="0"/>
    <x v="1"/>
  </r>
  <r>
    <x v="4"/>
    <x v="1"/>
    <s v="Auditoría a las Garantías Específicas en el Régimen de Importación AGE 201809_x000a__x000a_H5_x000a__x000a_Periodo_x000a_1/01/2017 al 30/06/2018 "/>
    <s v="AGE 2018009"/>
    <s v="HALLAZGO N°. 5  Deficiencias en el control del archivo, custodia y seguridad de las pólizas originales._x000a__x000a_Dirección Seccional de Aduanas de Bogotá._x000a_a) Se evidenció que no hay medidas de seguridad adecuadas para el manejo de las garantías originales, la llave del cuarto de custodia donde se archivan los originales de las pólizas está disponible para los funcionarios responsables sin un mecanismo de control, adicionalmente se pierde la cadena de custodia cuando el título valor pasa del controlador al cancelador._x000a_b) Ante situaciones administrativas de los funcionarios controladores, no se tienen establecidos protocolos de seguridad frente al inventario de garantías. _x000a_c) En el traslado de garantías originales a las Direcciones Seccionales de Impuestos de Grandes Contribuyentes y de Bogotá, se evidenció que en el 50% de los autos comisorios proferidos para este fin, no se identificó el número de la póliza entregada._x000a__x000a_Con lo anterior, se incumple el principio de la calidad de la información, contenido en el artículo 3 de la ley 1712 del 2014; numeral 4.2 del Procedimiento “Aceptación de Garantías” PR-OA-0199 y la actividad de monitoreo y supervisión continua del Modelo Integrado de Planeación y Gestión MIPG. _x000a_ _x000a_"/>
    <s v="Ausencia de lineamientos de seguridad en el manejo de títulos valores y transferencia de la cadena de custodia, inadecuada utilización del mecanismo de control para la entrega de pólizas: "/>
    <s v="Gestionar ante el área administrativa y Financiera, la posibilidad de disponer de un lugar que cuento con las condiciones adecuadas de seguridad, para el manejo y custoria de las garantías."/>
    <m/>
    <s v="Oficio "/>
    <n v="1"/>
    <d v="2019-02-01T00:00:00"/>
    <d v="2019-06-30T00:00:00"/>
    <s v="ABOG-POA _x000a_Dirección Seccional de Aduanas de Bogotá:    Jefe División de Gestión de Operación Aduanera"/>
    <n v="0"/>
    <x v="1"/>
  </r>
  <r>
    <x v="4"/>
    <x v="1"/>
    <m/>
    <m/>
    <m/>
    <m/>
    <s v="Impartir lineamientos sobre la correcta remisión de garantías originales a las áreas de cobranzas."/>
    <m/>
    <s v="Documento de lineamientos internos"/>
    <n v="1"/>
    <d v="2019-02-01T00:00:00"/>
    <d v="2019-06-30T00:00:00"/>
    <s v="ABOG-POA _x000a_Dirección Seccional de Aduanas de Bogotá:    GIT Control de Garantías"/>
    <n v="0"/>
    <x v="1"/>
  </r>
  <r>
    <x v="4"/>
    <x v="1"/>
    <s v="Auditoría a las Garantías Específicas en el Régimen de Importación AGE 201809_x000a__x000a_H6_x000a__x000a_Periodo_x000a_1/01/2017 al 30/06/2018 "/>
    <s v="AGE 2018009"/>
    <s v="HALLAZGO N°. 6 Deficiencia en la gestión de las pólizas originales. _x000a__x000a_Dirección Seccional de Aduanas de Cartagena._x000a_Verificada la custodia y seguridad de las garantías, se estableció la existencia de 1.332 pólizas originales, correspondientes a las vigencias 1999 a 2015, evidenciando que no tienen relacionada la diligencia de aceptación de la garantía, lo que dificulta determinar el estado de las pólizas, si están en trámite, en proceso sancionatorio, de cancelación o pendientes de devolución._x000a__x000a_Con lo anterior se incumple el principio de la calidad de la información, contenido en el artículo 3 de la Ley 1712 de 2014; numeral 4.2 archivo de garantías y la actividad 9 del Procedimiento PR-OA-0199 “Aceptación de Garantías”; numeral 4.1. archivo de garantías del Procedimiento PR-OA-0200 “Control y Cancelación de Garantías” y la actividad de monitoreo y supervisión continua del Modelo Integrado de Planeación y Gestión MIPG._x000a_"/>
    <s v="Falta de integralidad, confiabilidad y gestión institucional sobre los títulos valores que respaldan la modalidad de importación, falta de control de la cancelación de las garantías por cumplimiento del régimen, remisión a las áreas competentes para el inicio del proceso sancionatorio o para efectividad de la garantía.  _x000a__x000a__x000a__x000a__x000a__x000a__x000a_"/>
    <s v="Verificar el estado actual de las garantías en custodia de la Dirección Seccional, con el fin de actualizar el mecanismos de control de garantías."/>
    <m/>
    <s v="mecanismo de control actualizado"/>
    <n v="1"/>
    <d v="2019-02-01T00:00:00"/>
    <d v="2019-06-30T00:00:00"/>
    <s v="ACAR-POA _x000a_Dirección Seccional De Aduanas De Cartagena Division de Gestion de la Operación Aduanera- Coordinacion grupo informal de control de garantias"/>
    <n v="0"/>
    <x v="1"/>
  </r>
  <r>
    <x v="4"/>
    <x v="1"/>
    <s v="Auditoría a las Garantías Específicas en el Régimen de Importación AGE 201809_x000a__x000a_H7_x000a__x000a_Periodo_x000a_1/01/2017 al 30/06/2018 "/>
    <s v="AGE 2018009"/>
    <s v="HALLAZGO N°. 7 Prescripción de la póliza e inoportunidad en la remisión de las garantías originales de largo y corto plazo a cobranzas. (D)_x000a__x000a_En la revisión del inventario de pólizas originales se encontraron 257 de corto y largo plazo que presentan inoportunidad en la remisión a cobranzas, de éstas se verificaron 13 in situ y 244 con información remitida por el despacho de la Dirección Seccional mediante correo electrónico del 29/10/2018, observando 74 pólizas prescritas y 29 que no tienen información relacionada que permita inferir el estado de la póliza. (Ver anexo N° 1)._x000a__x000a_Lo anterior incumple lo establecido en los principios de celeridad, economía, eficacia y eficiencia contemplados en el artículo 3 de la Ley 489 de 1998, en concordancia con el artículo 3 del Código de Procedimiento Administrativo y de lo Contencioso Administrativo CPACA; artículo 1081 del Código de Comercio; los artículos 530 y 531 de la Resolución 4240 de 2000; las actividades 13 y 14 del Procedimiento PR-OA-0200 “Control y Cancelación de Garantías”; 18 y 19 del Procedimiento PR-OA-0201 “Control de Pagos Modalidad de Largo Plazo” y la actividad de monitoreo y supervisión continua del Modelo Integrado de Planeación y Gestión MIPG._x000a__x000a__x000a_"/>
    <s v="Inoportunidad en la remisión a las áreas competentes para el inicio del proceso sancionatorio o para la efectividad de la garantía; falta de términos en el procedimiento para el envío de la garantía al proceso de cobro. "/>
    <s v="Mantener actualizado el mecanismo de control que permita la generación de alertas frente a la remisión de garantías a las áreas competentes para el inicio del proceso sancionatorio o para la efectividad de las mismas."/>
    <m/>
    <s v="mecanismo de control actualizado"/>
    <n v="1"/>
    <d v="2019-02-01T00:00:00"/>
    <d v="2019-06-30T00:00:00"/>
    <s v="ACAR-POA _x000a_ Jefe  grupo informal de control de garantias -  Dirección Seccional de Aduanas de Cartagena_x000a__x000a_"/>
    <n v="0"/>
    <x v="1"/>
  </r>
  <r>
    <x v="4"/>
    <x v="1"/>
    <m/>
    <m/>
    <m/>
    <m/>
    <s v="Remitir  las garantías que actualmente se encuentran en custodia del grupo de garantias y cuyo acto administrativo de incumplimiento y efectividad de la garantia se encuentra debidamente ejecutoriado. "/>
    <m/>
    <s v="Relación de oficios enviados"/>
    <n v="1"/>
    <d v="2019-02-01T00:00:00"/>
    <d v="2019-06-30T00:00:00"/>
    <s v="ACAR-POA _x000a_Jefe Jefe  grupo informal de control de garantias -  Dirección Seccional de Aduanas de Cartagena_x000a__x000a_"/>
    <n v="0"/>
    <x v="1"/>
  </r>
  <r>
    <x v="4"/>
    <x v="1"/>
    <s v="Auditoría Especial de Seguimiento a la Disposición de Mercancías   _x000a__x000a_H1_x000a__x000a_Periodo _x000a_01/07/2016 al 31/08/2017 "/>
    <s v="ADM 2017016"/>
    <s v="Deficiencias en el Control para el Reporte de las Mercancías en Abandono por parte de la División de Gestión de Operación Aduanera._x000a__x000a_Analizados los documentos de la mercancía en abandono que envía la División de Gestión de Operación Aduanera al GIT de Comercialización, se evidenció que se presenta duplicidad en la relación de estas mercancías, en los siguientes casos:_x000a__x000a_1) B/L PRO0004455 y B/L PRO0004607: Fueron comunicados mediante Resolución No.1200 y 1201   del 9 de noviembre de 2016 respectivamente, como abandono voluntario y nuevamente con oficio No. 002 del 4 de enero de 2017 como abandono legal; éstas mercancías ya habían sido destruidas de acuerdo a la Resolución de No. 1362 del 23 de diciembre de 2016 en la cual se ordena la destrucción abreviada._x000a_2) B/L 7310-0455-610.024: Fue comunicado mediante Resolución No. 1244 del 23 de noviembre de 2016, como abandono voluntario y nuevamente con oficio No. 003 del 10 enero de 2017 como abandono legal; ésta mercancía fue destruida de acuerdo a la Resolución de No. 182 del 13 de marzo de 2017 en la cual se ordena la destrucción abreviada._x000a__x000a_De otra parte, revisados los oficios de reporte de mercancía en abandono que envía la División de Gestión   de Operación Aduanera al GIT de Comercialización, se observó que sustentan el oficio con el inciso 2 del artículo 14 de la Resolución 42 de 2016 y el articulo 3 del Decreto 390 de 2016, que hacen referencia a la destrucción inmediata de mercancía en abandono, evidenciándose que la relación de las mercancías que contienen estos oficios, no siempre son para destruir de forma inmediata._x000a__x000a_Estas situaciones evidencian inconsistencias en los soportes que respaldan las decisiones administrativas mediante las cuales se disponen las mercancías declaradas en abandono y representan un riesgo frente al cumplimiento del marco normativo contenido en el artículo 13 y 14 de la Resolución 42 del 13 de mayo de 2016._x000a__x000a__x000a_ _x000a_"/>
    <s v="Lo anterior se genera por la falta de control por parte de la División de Gestión de Operación Aduanera de la DSIA de Buenaventura, para garantizar que la información que se reporta al GIT de Comercialización sea confiable."/>
    <s v="1. El grupo de abandonos realizará cruce mensual de información en el momento de emitirse la resolución de abandonos voluntarios con la base de abandonos legal que maneja el grupo, para evitar la duplicidad.                             "/>
    <m/>
    <s v="Informe del cruce de información"/>
    <n v="7"/>
    <d v="2017-12-01T00:00:00"/>
    <d v="2018-06-30T00:00:00"/>
    <s v="IABUE-POA _x000a_Jefe de la División de Operación Aduanera"/>
    <n v="1"/>
    <x v="0"/>
  </r>
  <r>
    <x v="4"/>
    <x v="1"/>
    <m/>
    <m/>
    <m/>
    <m/>
    <s v=" 2. Se incluirá en el reporto de Abandonos la normatividad vigente de los abandonos.                                                                                                                          "/>
    <m/>
    <s v="copia de los reportes de abandonos con la normatividad vigente"/>
    <n v="12"/>
    <d v="2017-12-01T00:00:00"/>
    <d v="2018-12-31T00:00:00"/>
    <s v="IABUE-POA _x000a_Jefe de la División de Operación Aduanera"/>
    <n v="0.54"/>
    <x v="1"/>
  </r>
  <r>
    <x v="4"/>
    <x v="1"/>
    <m/>
    <m/>
    <m/>
    <m/>
    <s v="3. Se socializarán nuevamente los procedimientos PR-OA-0212 Y PR-OA-0213"/>
    <m/>
    <s v="Lista de asistencia de la socialización     "/>
    <n v="1"/>
    <d v="2017-12-01T00:00:00"/>
    <d v="2018-01-31T00:00:00"/>
    <s v="IABUE-POA _x000a_Jefe de la División de Operación Aduanera"/>
    <n v="1"/>
    <x v="0"/>
  </r>
  <r>
    <x v="4"/>
    <x v="1"/>
    <s v="Auditoría a las Garantías Específicas en el Régimen de Importación AGE 201809_x000a__x000a_H1_x000a__x000a_Periodo_x000a_1/01/2017 al 30/06/2018 "/>
    <s v="AGE 2018009"/>
    <s v="HALLAZGO N° 1: Falta de control en el pago de cuotas en la modalidad de importación temporal para reexportación en el mismo estado a largo plazo (LP)._x000a__x000a_- Dirección Seccional de Aduanas de Bogotá_x000a_Verificada una muestra de 8 diligencias de la modalidad de importación temporal para reexportación en el mismo estado a largo plazo, se evidenció, en la N° 29/2014 incumplimiento por el importador en el pago de las cuotas 3 a la 8, registrando hasta 409 días de retardo, sin que el GIT de Garantías hubiera remitido la diligencia al Proceso de Fiscalización y Liquidación, para ordenar el incumplimiento y expedir el acto administrativo decisorio que declare la efectividad de la garantía, o la declaratoria del incumplimiento de la modalidad.  Situaciones similares se observaron en las diligencias N° 66/2013, 179/2012 y 169/2013. _x000a__x000a_- Dirección Seccional de Aduanas de Cartagena _x000a_Verificada una muestra de 22 diligencias de la modalidad de importación temporal para reexportación en el mismo estado a largo plazo, se evidenció inoportunidad en el control del pago de cuotas en las siguientes 6 diligencias:_x000a_• En la 631/2013, se presentó extemporaneidad en 9 de las 10 cuotas; con requerimiento de información No. 1198 del 04/04/2016 se solicitó al importador acreditar los recibos de pago de las cuotas 1 a 5, dos años después del vencimiento de la primera cuota._x000a_• En la 3440/2012, se presentó incumplimiento de las cuotas 2 a 5; con requerimiento de información No. 3145 del 16/09/2015, se remitió a Fiscalización para el inicio del proceso sancionatorio, dos años después del vencimiento de la segunda cuota._x000a_• En la 1444/2012, se presentó incumplimiento de las cuotas 3 a la 10, con requerimiento de información No. 3149 del 16/09/2015, se solicitó al importador acreditar el pago de las cuotas 3 a 5 y con el No. 1475 del 01/06/2017 para las cuotas 6 a 10 y la finalización del régimen, un año y medio después del vencimiento de la segunda cuota. _x000a_• En la 793/2013, se presentó incumplimiento de la cuota 3 a la 10, con requerimiento de información No. 2446 del 18/07/2016, se solicitó al importador acreditar el pago de las cuotas 3 a 5 y con el No. 1013 del 19/04/2017 para las cuotas 6 a 10 y la finalización del régimen, dos años y medio después del vencimiento de la segunda cuota._x000a_• En la 1624/2012, se presentó incumplimiento de las cuotas 2 a la 10, con requerimiento de información No. 2502 del 1/07/2016, se solicitó al importador acreditar el pago de las cuotas 2 a 5, con el No. 1585 del 8/06/2017 para las cuotas 6 a 10 y la finalización del régimen, cuatro años después del vencimiento de la segunda cuota._x000a_• En la 3364/2012, se presentó incumplimiento de las cuotas 2 a la 10, con requerimiento de información No. 3474 del 13 diciembre de 2017, se solicitó al importador acreditar el pago de las cuotas 2 a la 10 y la finalización del régimen, cuatro años y medio después del vencimiento de la segunda cuota._x000a__x000a_- Dirección Seccional de Aduanas de Barranquilla_x000a_Verificada una muestra de 27 diligencias de la modalidad de importación temporal para reexportación en el mismo estado a largo plazo, se evidenciaron las siguientes situaciones:_x000a_En la 528/2014 incumplimiento en el pago de las cuotas 2 a 8, por cuanto no se reportó a la Compañía Aseguradora el siniestro dentro de los 2 años del incumplimiento._x000a_En la 802/2013 se observó extemporaneidad en el pago de la cuota 1 de 82 días, liquidando intereses moratorios, mas no la sanción 5% y en la cuota 9 de 25 días, sin liquidar intereses moratorios, ni sanción. _x000a_En la 373/2016 se observó extemporaneidad en el pago de la cuota 1 de 77 días, el importador pagó la cuota con intereses moratorios, pero no liquidó la sanción del 5%._x000a_En la 107/2013 se observó incumplimiento en el pago de las cuotas 7 y 10, sin que obre reporte del siniestro a la Compañía Aseguradora, dentro de los dos años del incumplimiento; en cuanto a la cuota 10, el requerimiento al importador se surtió 120 días después de vencido el término del pago._x000a_En la 475/2016 se observó extemporaneidad entre 6 y 9 meses en el pago de las cuotas 1 a 3, adicionalmente no se evidenció el envío del requerimiento de información al importador por el incumplimiento._x000a_En la 802/2013, para las cuotas 1 y 9 no se envió el requerimiento de información solicitando la acreditación del pago de los intereses y sanciones no liquidados, con ocasión de la extemporaneidad en el pago de las mismas. _x000a_Con lo anterior se incumplen los principios de la función administrativa consagrados en  el artículo 209 de la Constitución Política y en el artículo 3 de la Ley 489 de 1998 relacionados con eficacia, economía, celeridad y eficiencia; el artículo 1081 del Código de Comercio; artículo 502 del Decreto 390 de 2016; parágrafo del artículo 147, inciso 1 y 3 del artículo 150 del Decreto 2685/1999; artículo 530 de la Resolución 4240/2000; las actividades 4, 5, 6, 7, 10 y 12 del Procedimiento PR-OA-0201 “Control de Pagos Modalidad de Largo Plazo”; Concepto No. 022226 del 5/08/2015 de la Subdirección de Gestión de Normativa y Doctrina y la actividad de Monitoreo y Supervisión de la Dimensión Control Interno del MIPG. _x000a_"/>
    <s v="Deficiencias en la aplicación del mecanismo de seguimiento para el control de pago de cuotas y no contar con un sistema de información corporativo que permita generar reportes con alertas de control para la gestión de los pagos. _x000a__x000a_"/>
    <s v="Realizar una socializalización y retroalimentación al procedimiento PR-OA-0201 y a la Matriz de Riesgos del procedimmiento de Garantias a los funcionarios del Grupo Garantías, en las tres direcciones seccionales."/>
    <m/>
    <s v="Lista de asistencia "/>
    <n v="3"/>
    <d v="2019-02-01T00:00:00"/>
    <d v="2019-04-30T00:00:00"/>
    <s v="ABAR-ACAR-ABOG-POA _x000a_Jefe GIT Control de Garantías - Dirección Seccional de Aduanas de Barranquilla_x000a__x000a_Jefe  grupo informal de control de garantias- Dirección Seccional de Aduanas de Cartagena_x000a__x000a_Jefe GIT Control de Garantías - Dirección Seccional de Aduanas de Bogotá "/>
    <n v="0"/>
    <x v="1"/>
  </r>
  <r>
    <x v="4"/>
    <x v="1"/>
    <m/>
    <m/>
    <m/>
    <m/>
    <s v="Mantener actualizado el mecanismo de control de pagos de garantías a largo plazo,  que permita realizar el control del vencimiento de las cuotas de todas las diligencias, con generación de alertas sobre vencimientos de cuotas,  en las tres direcciones seccionales."/>
    <m/>
    <s v="mecanismo de control actualizado"/>
    <n v="3"/>
    <d v="2019-02-01T00:00:00"/>
    <d v="2019-06-30T00:00:00"/>
    <s v="ABAR-ACAR-ABOG-POA _x000a_Jefe GIT Control de Garantías - Dirección Seccional de Aduanas de Barranquilla_x000a__x000a_Jefe  grupo informal de control de garantias- Dirección Seccional de Aduanas de Cartagena_x000a__x000a_Jefe GIT Control de Garantías - Dirección Seccional de Aduanas de Bogotá "/>
    <n v="0"/>
    <x v="1"/>
  </r>
  <r>
    <x v="4"/>
    <x v="1"/>
    <m/>
    <m/>
    <m/>
    <m/>
    <s v="_x000a__x000a_Efectuar control aleatorio a los presuntos incumplimientos en el pago de la cuota, verificando al menos cinco oficios mensuales en las tres direcciones seccionales, de acuerdo al procedimiento PR-OA-0201 Actividades 10 a 16"/>
    <m/>
    <s v="Reporte de verificación efectuada"/>
    <n v="18"/>
    <d v="2019-02-01T00:00:00"/>
    <d v="2019-07-31T00:00:00"/>
    <s v="ABAR-ACAR-ABOG-POA _x000a_Jefe GIT Control de Garantías - Dirección Seccional de Aduanas de Barranquilla_x000a__x000a_Jefe  grupo informal de control de garantias- Dirección Seccional de Aduanas de Cartagena_x000a__x000a_Jefe GIT Control de Garantías - Dirección Seccional de Aduanas de Bogotá _x000a_"/>
    <n v="0"/>
    <x v="1"/>
  </r>
  <r>
    <x v="4"/>
    <x v="1"/>
    <s v="Auditoría a las Garantías Específicas en el Régimen de Importación AGE 201809_x000a__x000a_H2_x000a__x000a_Periodo_x000a_1/01/2017 al 30/06/2018 "/>
    <s v="AGE 2018009"/>
    <s v="HALLAZGO N° 2 Inoportunidad en el envío de las diligencias de garantías de corto y largo plazo, para el inicio del proceso sancionatorio y de los oficios recordatorios._x000a__x000a_- Dirección Seccional de Aduanas de Bogotá_x000a_Se evidenciaron demoras entre 6 y 8 meses en el envío de diligencias por el GIT de Garantías a la División de Gestión de Fiscalización Aduanera, hecho que incide en la disminución de los términos con los que cuenta el área para adelantar el proceso sancionatorio, incrementando el riesgo de vencimiento de términos y por ende de prescripción de la garantía, así:_x000a_En la diligencia N°. 494/2017, la definición del régimen fue el 11/09/2017 y se remitió a Fiscalización con oficio Nro.  847 del 13/03/2018, 6 meses después de finalizado._x000a_En la diligencia N°. 228/2017, la definición del régimen fue el 03/08/2017 y se remitió a Fiscalización con oficio Nro. 1171 del 16/04/2018, 8 meses después de finalizado._x000a_En la diligencia N°. 219/2017, la definición del régimen fue el 31/07/2017, y se remitió a Fiscalización con oficio Nro.1169 del 16/04/2018, 8 meses y medio después de finalizado._x000a_Respecto de la oportunidad en el envío de oficios recordatorios por parte del GIT de Garantías a la División de Gestión de Fiscalización, para prevenir la ocurrencia de la caducidad de la acción sancionatoria de 2 años, en una muestra aleatoria de 5 diligencias, se observó que, en 4 de ellas, se remitieron entre 15 días y 5 meses de vencido el mencionado término._x000a_Lo anterior se observó en las pólizas N°: 1246854-3; 2143101 0119840809951-3; 2143101012119; 2143101 01 1984._x000a__x000a_- Dirección Seccional de Aduanas de Cartagena._x000a_Verificada una muestra de 22 diligencias, en relación con la oportunidad en el envío de oficios recordatorios a la DGFA, por parte del GIT de Garantías, para prevenir la ocurrencia de la caducidad de la acción sancionatoria de 2 años, se observó que en las diligencias Nos. 2408/2012, 2766/2012, 793/2012, 1624/2012, 852/2012, 137/2012, 3364/2012, 3440/2012, 631/2013, no reposa el mencionado oficio._x000a__x000a_- Dirección Seccional de Aduanas de Barranquilla._x000a_Se evidenció falta de control y seguimiento para el cumplimiento de los términos de envío de requerimientos de información al importador, para la finalización del régimen y del insumo a la División de Gestión de Fiscalización Aduanera (DGFA), para iniciar proceso sancionatorio en las diligencias con garantía, en la modalidad de importación temporal para reexportación en el mismo estado – largo plazo, en las siguientes diligencias:_x000a_En la 642/2012 el requerimiento de información se envió 3 meses y 13 días después de la definición del régimen y el insumo a la DGFA, 45 días después de la respuesta al requerimiento. _x000a_En la 274/2012 no se evidenció la remisión del insumo a la DGFA con ocasión de la no finalización del régimen._x000a_En la 163/2016 no se ha cancelado la garantía a la fecha de la auditoria (2/11/2018), no obstante que el régimen finalizó el 16/08/2016, con la reexportación de la mercancía._x000a_En cinco diligencias (945/2011, 2/2012, 224/2012, 575/2012, 234/2013), se observa que trascurrieron en promedio 98 días para el envío del requerimiento de información al importador, con relación a la finalización del régimen. En la diligencia 234/2013 se requirió tres veces al importador, sin que el insumo por incumplimiento se haya enviado a la DGFA._x000a_En cuatro diligencias (406/2016, 138/2016, 537/2017, 448/2015) de corto plazo, se observó, que trascurrieron en promedio 52 días para el envío del requerimiento de información al importador, con relación a la finalización del régimen._x000a__x000a_Con lo anterior, se incumple el artículo 1081 del Código de Comercio; artículo 530 de la Resolución 4240 de 2000; numeral 4.2 y actividades 3 a 8, 12 y 13 del Procedimiento PR-OA-0200 “Control y Cancelación de Garantías”; Instructivo IN–OA 0146 “Requisitos para la Aceptación de Garantías por Modalidad”, actividad de Monitoreo o Supervisión Continua y de información y comunicación del Modelo Integrado de Planeación y Gestión MIPG._x000a__x000a_"/>
    <s v="Falta de control y seguimiento periódico de las diligencias vigentes, frente al cumplimiento de la obligación y de las que deben ser enviadas al proceso sancionatorio y no contar con un sistema de información corporativo que permita generar reportes con alertas de control."/>
    <s v="Realizar una socializalización y retroalimentación al  procedimiento PR-OA-0200 y la Matrices de Riesgos del procedimiento de Garantias a los funcionarios del Grupo Garantías, en las tres Direcciones Seccionales"/>
    <m/>
    <s v="Lista de asistencia"/>
    <n v="3"/>
    <d v="2019-02-01T00:00:00"/>
    <d v="2019-04-30T00:00:00"/>
    <s v="ABAR-ACAR-ABOG-POA _x000a_Jefe GIT Control de Garantías - Dirección Seccional de Aduanas de Barranquilla_x000a__x000a_Jefe  grupo informal de control de garantias -  Dirección Seccional de Aduanas de Cartagena_x000a__x000a_Jefe GIT Control de Garantías - Dirección Seccional de Aduanas de Bogotá "/>
    <n v="0"/>
    <x v="1"/>
  </r>
  <r>
    <x v="4"/>
    <x v="1"/>
    <m/>
    <m/>
    <m/>
    <m/>
    <s v="Mantener actualizado el mecanismo de control que permita realizar el control del vencimiento de finalizacion de Regimen a todas las diligencias, con generación de alertas sobre  las fechas en las que se debe enviar oficios recordatorios a la Division de Fiscalización, en las tres direcciones seccionales."/>
    <m/>
    <s v="mecanismo de control actualizado"/>
    <n v="3"/>
    <d v="2019-02-01T00:00:00"/>
    <d v="2019-06-30T00:00:00"/>
    <s v="ABAR-ACAR-ABOG-POA _x000a_Jefe GIT Control de Garantías - Dirección Seccional de Aduanas de Barranquilla_x000a__x000a_Jefe Jefe  grupo informal de control de garantias -  Dirección Seccional de Aduanas de Cartagena_x000a__x000a_Jefe GIT Control de Garantías - Dirección Seccional de Aduanas de Bogotá "/>
    <n v="0"/>
    <x v="1"/>
  </r>
  <r>
    <x v="4"/>
    <x v="1"/>
    <m/>
    <m/>
    <m/>
    <m/>
    <s v="Realizar mensualmente control aleatorio de por lo menos cinco diligencias para verificar el envío en oportunidad de los oficios de requerimientos por finalización de Régimen, en las tres direcciones seccionales."/>
    <m/>
    <s v="Reporte de verificación efectuada"/>
    <n v="18"/>
    <d v="2019-02-01T00:00:00"/>
    <d v="2019-07-31T00:00:00"/>
    <s v="ABAR-ACAR-ABOG-POA _x000a_Jefe GIT Control de Garantías - Dirección Seccional de Aduanas de Barranquilla_x000a__x000a_Jefe  grupo informal de control de garantias -  Dirección Seccional de Aduanas de Cartagena_x000a__x000a_Jefe GIT Control de Garantías - Dirección Seccional de Aduanas de Bogotá "/>
    <n v="0"/>
    <x v="1"/>
  </r>
  <r>
    <x v="5"/>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Solicitar la modificación del el marco normativo actual para que se permita a la DIAN dentro del proceso de cobro, analizar la relación costo beneficio de recibir los bienes adjudicados para el pago de obligaciones fiscales antes de decretarse las medidas cautelares y no en el momento de la adjudicación del bien. Igualmente, que estos bienes sean  entregados directamente por el deudor o el auxiliar de la justicia a una entidad especializada en la administración de bienes para que los administre y disponga de ellos, bajo las modalidades de: venta, donación entre entidades públicas, destrucción, disposición final de residuos o chatarrización."/>
    <s v="Realizar la solicitud al Ministerio de Hacienda de  la modificación a la normatividad actual, que permita de la manera mas efectiva la disposición de esta clase de mercancía"/>
    <s v="Oficio de solicitud de la norma al Ministerio de Hacienda y a la comisión encargada de presentar el nuevo proyecto de modificación del estatuto tributario."/>
    <n v="2"/>
    <d v="2015-02-01T00:00:00"/>
    <d v="2015-03-31T00:00:00"/>
    <s v="NC-PC _x000a_Dirección de Gestión de Recursos y Administración Economica y Subdirector de Gestión Comercial"/>
    <n v="1"/>
    <x v="0"/>
  </r>
  <r>
    <x v="5"/>
    <x v="0"/>
    <m/>
    <m/>
    <m/>
    <m/>
    <m/>
    <s v="Realizar seguimiento a las dos solicitudes y a las respuestas de ambas instancias."/>
    <s v="Documentos  trimestrales que soporten el seguimiento a las soliictudes."/>
    <n v="4"/>
    <d v="2015-08-01T00:00:00"/>
    <d v="2016-07-30T00:00:00"/>
    <s v="NC-PC _x000a_Dirección de Gestión de Recursos y Administración Economica y Subdirector de Gestión Comercial"/>
    <n v="1"/>
    <x v="0"/>
  </r>
  <r>
    <x v="5"/>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Solicitar la modificación del el marco normativo actual para que se permita a la DIAN dentro del proceso de cobro, analizar la relación costo beneficio de recibir los bienes adjudicados para el pago de obligaciones fiscales antes de decretarse las medidas cautelares y no en el momento de la adjudicación del bien. Igualmente, que estos bienes sean  entregados directamente por el deudor o el auxiliar de la justicia a una entidad especializada en la administración de bienes para que los administre y disponga de ellos, bajo las modalidades de: venta, donación entre entidades públicas, destrucción, disposicón de residuos o chatarrización."/>
    <s v="Realizar la solicitud al Ministerio de Hacienda de  la modificación a la normatividad actual, que permita de la manera mas efectiva la disposición de esta clase de mercancía"/>
    <s v="Oficio de solicitud de la norma al Ministerio de Hacienda y a la comisión encargada de presentar el nuevo proyecto de modificación del estatuto tributario."/>
    <n v="2"/>
    <d v="2015-02-01T00:00:00"/>
    <d v="2015-03-31T00:00:00"/>
    <s v="NC-PC _x000a_Dirección de Gestión de Recursos y Administración Economica y Subdirector de Gestión Comercial"/>
    <n v="1"/>
    <x v="0"/>
  </r>
  <r>
    <x v="5"/>
    <x v="0"/>
    <m/>
    <m/>
    <m/>
    <m/>
    <m/>
    <s v="Realizar seguimiento a las dos solicitudes y a las respuestas de ambas instancias."/>
    <s v="Documentos  trimestrales que soporten el seguimiento a las soliictudes."/>
    <n v="4"/>
    <d v="2015-08-01T00:00:00"/>
    <d v="2016-07-30T00:00:00"/>
    <s v="NC-PC _x000a_Dirección de Gestión de Recursos y Administración Economica y Subdirector de Gestión Comercial"/>
    <n v="1"/>
    <x v="0"/>
  </r>
  <r>
    <x v="5"/>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Solicitar la modificación del el marco normativo actual para que se permita a la DIAN dentro del proceso de cobro, analizar la relación costo beneficio de recibir los bienes adjudicados para el pago de obligaciones fiscales antes de decretarse las medidas cautelares y no en el momento de la adjudicación del bien. Igualmente, que estos bienes sean  entregados directamente por el deudor o el auxiliar de la justicia a una entidad especializada en la administración de bienes para que los administre y disponga de ellos, bajo las modalidades de: venta, donación entre entidades públicas, destrucción, disposición final de residuos o chatarrización."/>
    <s v="Realizar la solicitud al Ministerio de Hacienda de  la modificación a la normatividad actual, que permita de la manera mas efectiva la disposición de esta clase de mercancía"/>
    <s v="Oficio de solicitud de la norma al Ministerio de Hacienda y a la comisión encargada de presentar el nuevo proyecto de modificación del estatuto tributario."/>
    <n v="2"/>
    <d v="2015-02-01T00:00:00"/>
    <d v="2015-03-31T00:00:00"/>
    <s v="NC-PC _x000a_Dirección de Gestión de Recursos y Administración Economica y Subdirector de Gestión Comercial"/>
    <n v="1"/>
    <x v="0"/>
  </r>
  <r>
    <x v="5"/>
    <x v="0"/>
    <m/>
    <m/>
    <m/>
    <m/>
    <m/>
    <s v="Realizar seguimiento a las dos solicitudes y a las respuestas de ambas instancias."/>
    <s v="Documentos  trimestrales que soporten el seguimiento a las soliictudes."/>
    <n v="4"/>
    <d v="2015-08-01T00:00:00"/>
    <d v="2016-07-30T00:00:00"/>
    <s v="NC-PC _x000a_Dirección de Gestión de Recursos y Administración Economica y Subdirector de Gestión Comercial"/>
    <n v="1"/>
    <x v="0"/>
  </r>
  <r>
    <x v="5"/>
    <x v="0"/>
    <s v="18 Aud. Regular Vig. 2009 F. Recaudadora_x000a__x000a_AEF - Seguimiento PM 2014"/>
    <s v="12 02 001"/>
    <s v="Bodegaje de mercancías recibidas en dación en pago y otras. Se encontraron deficiencias en la administración de las mercancías para disponer de las mismas, como se evidencia a continuación:_x000a_• Bienes muebles recibidos en dación en pago, que han permanecido en bodega desde el 26 de mayo de 2006 al 31 de diciembre de 2009 por los cuales se han pagado $1.303 millones, sin que a abril de 2010 se haya dispuesto de ellos_x000a_• A marzo de 2010 en los depósitos se encontraron repuestos para vehículos y motos sin definírsele la disposición final, los cuales ingresaron entre el 20 de septiembre de 2001 y el 09 de enero de 2008 a Almagrario; y entre el 05 de enero de 2000 al 21 de agosto de 2007 a Alpopular por valor de $36 millones y $10.5 millones, respectivamente_x000a_• Se encontró mercancía perecedera, parque automotor en buen estado, mercancías varias y un buldózer industrial con DIAM 39901100712, sin definir su disposición final, las cuales ingresaron entre el 2001 y 2009. Así mismo ropa, juguetería, relojería, calzado, electrodomésticos con permanencia superior a 12 meses. Y un automóvil Chevrolet modelo 1978 en avanzado estado de deterioro, con un valor comercial de $1.6 millones_x000a_"/>
    <s v="Lo anterior debido al inoportuno desarrollo de actividades para hacer disposición productiva de los bienes, así como para concluir los trámites respectivos"/>
    <s v="Solicitar la modificación del el marco normativo actual para que se permita a la DIAN dentro del proceso de cobro, analizar la relación costo beneficio de recibir los bienes adjudicados para el pago de obligaciones fiscales antes de decretarse las medidas cautelares y no en el momento de la adjudicación del bien. Igualmente, que estos bienes sean  entregados directamente por el deudor o el auxiliar de la justicia a una entidad especializada en la administración de bienes para que los administre y disponga de ellos, bajo las modalidades de: venta, donación entre entidades públicas, destrucción, disposición final de residuos o chatarrización."/>
    <s v="Realizar la solicitud al Ministerio de Hacienda de  la modificación a la normatividad actual, que permita de la manera mas efectiva la disposición de esta clase de mercancía"/>
    <s v="Oficio de solicitud de la norma al Ministerio de Hacienda y a la comisión encargada de presentar el nuevo proyecto de modificación del estatuto tributario."/>
    <n v="2"/>
    <d v="2015-02-01T00:00:00"/>
    <d v="2015-03-31T00:00:00"/>
    <s v="NC-PC _x000a_Dirección de Gestión de Recursos y Administración Economica y Subdirector de Gestión Comercial"/>
    <n v="1"/>
    <x v="0"/>
  </r>
  <r>
    <x v="5"/>
    <x v="0"/>
    <m/>
    <m/>
    <m/>
    <m/>
    <m/>
    <s v="Realizar seguimiento a las dos solicitudes y a las respuestas de ambas instancias."/>
    <s v="Documentos  trimestrales que soporten el seguimiento a las soliictudes."/>
    <n v="4"/>
    <d v="2015-08-01T00:00:00"/>
    <d v="2016-07-30T00:00:00"/>
    <s v="NC-PC _x000a_Dirección de Gestión de Recursos y Administración Economica y Subdirector de Gestión Comercial"/>
    <n v="1"/>
    <x v="0"/>
  </r>
  <r>
    <x v="5"/>
    <x v="0"/>
    <s v="1 Aud Vig  2012 y primer semestre 2013  Aduanas Barranquilla"/>
    <s v="14 09 100"/>
    <s v=" Hallazgo 1. Organización de mercancias.  En inspecciones realizadas a la Almacenadora Almagrario se evidenció que en la bodega número 41 se encuentran mercancías con entrada agosto 8 de 2011, con identificación No. 30921101415; también un menaje doméstico en dación de pago en las bodegas 35 y 41 identificada con el número 110-7012 con fecha de entrada de 21 de febrero de 2008. Así mismo, el DIIAM 3902104908 que contiene tres (3) ítems, no se encontró ubicado en la posición de estantería que aparece relacionada en el listado de la bodega No. 37 cuya ubicación es BE020117, en esta ubicación se encontró el DIIAM 3555 que contiene ochenta y siete (87) ítems; esa mercancía se localizó en la bodega No. 35"/>
    <s v=" Lo anterior debido a la falta de medidas efectivas que obliguen al contratista a asumir sus obligaciones y posibilita accidentes de trabajo, deterioro acelerado de la mercancía, demoras en la identificación de la situación jurídica de la mercancía. "/>
    <s v="Realizar una visita aleatoria mensual de seguimiento a las almacenadoras, que permitan identificar situaciones que puedan generar amenazas para la ejecución del contrato."/>
    <s v="Realizar informe de la visita aleatorias, anexando las evidencias y registro fotografico de las falencias encontradas."/>
    <s v="Informe de la visita con registro fotografico"/>
    <n v="5"/>
    <d v="2015-03-01T00:00:00"/>
    <d v="2015-07-30T00:00:00"/>
    <s v="ABAR-PC _x000a_Dirección Seccional de Aduanas de Barranquilla, División de gestión administrativa y financiera y GIT de Comercialización de la misma Dirección Seccional."/>
    <n v="1"/>
    <x v="0"/>
  </r>
  <r>
    <x v="5"/>
    <x v="0"/>
    <m/>
    <m/>
    <m/>
    <m/>
    <s v="Enviar a la Subdirección de Gestión Comercial, informe con evidencias de la labor adelantada, el cual será consolidado y verificado con el fin de tomar desiciones a que haya lugar, frente a la ejecución del contrato."/>
    <s v="Informe con evidencias"/>
    <s v="Informe consolidado"/>
    <n v="5"/>
    <d v="2015-03-01T00:00:00"/>
    <d v="2015-07-30T00:00:00"/>
    <s v="ABAR-PC _x000a_Dirección Seccional de Aduanas de Barranquilla, División de gestión administrativa y financiera y GIT de Comercialización, Cood.Nal.Inventarios-Subdirección Gestión Comercial."/>
    <n v="1"/>
    <x v="0"/>
  </r>
  <r>
    <x v="5"/>
    <x v="0"/>
    <s v="2 Aud Vig  2012 y primer semestre 2013  Aduanas Barranquilla"/>
    <s v="14 09 100"/>
    <s v="Hallazgo 2. Plan de mejoramiento DIAN - ALMAGRARIO. Se solicitó el plan de mejoramiento que ALMAGRARIO suscribió con la DIAN, especialmente del bimestre julio agosto de 2013, además de los anteriores correspondientes a la vigencia 2012; los responsables de presentarlo por parte de ALMAGRARIO no pudieron mostrar los avances correspondientes de dicho plan, de conformidad con las observaciones planteadas, mostrando omisión en su gestión  "/>
    <s v="La anterior situación evidencia deficiencias en los controles administrativos de parte del contratante, ya que a pesar de las funciones de interventoría y supervisión de la DIAN Seccional Barranquilla en que se establecen algunas irregularidades las cuales se comunican bimestralmente al contratista y se plasman en un plan de mejoramiento, no se toman decisiones de fondo acerca de su implementación.  "/>
    <s v="Realizar una visita a la almacenadora, con el fin de verificar que se cuente con archivos de los planes de mejoramiento, soportes de las acciones de mejoramiento adelantadas por el contratista."/>
    <s v="Realizar informe de la visita"/>
    <s v="Informe "/>
    <n v="1"/>
    <d v="2015-04-01T00:00:00"/>
    <d v="2015-04-30T00:00:00"/>
    <s v="ABAR-PC _x000a_Dirección Seccional de Aduanas de Barranquilla, División de gestión administrativa y financiera y GIT de Comercialización de la misma Dirección Seccional."/>
    <n v="1"/>
    <x v="0"/>
  </r>
  <r>
    <x v="5"/>
    <x v="0"/>
    <s v="6. Aud Regular Vig 2011 Primer Semestre 2012 Proceso Importacion de Mcias - A Bogota_x000a__x000a_AEF - Seguimiento PM 2014"/>
    <s v="12 02 001"/>
    <s v="Hallazgo No. 6 Mercancías Abandonadas, Donadas y no retiradas La DIAN no cuenta con un mecanismo legal que le permita dejar sin efecto por causal diferente a la contemplada en el artículo 4 de la Resolución No. 6369 de 2006[1] emitida por la entidad, los actos administrativos a través de los cuales se donaron mercancías a Acción Social (1), Ministerio de Protección Social (38), Ministerio de Defensa Nacional (3), por valor de $340.1 millones, que no se retiraron de los depósitos y respecto de las cuales obran en las carpetas de la Seccional, solicitud de revocatoria por $278.0 millones."/>
    <s v="Por deficiencias de gestión y regulación normativa interna"/>
    <s v="Impartir lineamientos para el traslado  a depósito con convenio de las mercancías abandonadas, salvo aquellos casos contemplados en el art. 490-1 de la Resolucion 4240."/>
    <s v="Elaborar un memorando dando directrices a las Direcciones Seccionales, para el manejo de las mercancías donadas no retiradas."/>
    <s v="Memorando"/>
    <n v="1"/>
    <d v="2015-07-15T00:00:00"/>
    <d v="2015-08-15T00:00:00"/>
    <s v="ABOG-PC _x000a_Dirección Seccional de Aduanas de Bogotá,  División Administrativa y Financiera de la Dirección Seccional de Aduanas de Bogotá y  GIT de comercializacion de la Dirección Seccional de Aduanas de Bogotá."/>
    <n v="1"/>
    <x v="0"/>
  </r>
  <r>
    <x v="5"/>
    <x v="0"/>
    <s v="14. Aud Regular Vig 2011 Primer Semestre 2012 Proceso Importacion de Mcias - A Bogota_x000a__x000a_AEF - Seguimiento PM 2014"/>
    <s v="12 02 002"/>
    <s v="Hallazgo No. 14. Mercancías Decomisadas y Abandonadas sin Disponer Almacenadas en Depósitos Públicos y Especiales.  La Dirección Seccional de Aduanas de Bogotá, tiene  mercancías decomisadas y abandonadas por $26.106 millones sin disponer, las cuales se encuentran almacenadas en las bodegas de Fontibón y Bosa de la Almacenadora Almagrario. Las decomisadas cuentan con fallos de definición de situación jurídica (Decomiso Ordinario – Decomiso Directo) ejecutoriados desde 1995 a 2012 y las abandonadas desde el año 2001, contraviniendo lo dispuesto en la Orden Administrativa No. 003 de 2001. (…)  Así mismo, se encuentran almacenadas mercancías abandonadas[1] a favor de la Nación, por valor de $96.6 millones, ingresadas en Depósitos Especiales desde mayo de 2010, las cuales cuentan con proyectos de donación[2] sin que a diciembre de 2012, se haya dispuesto de las mismas contraviniendo lo establecido en el literal f) del numeral 2.1.2. Ingreso de mercancía en abandono de la Orden Administrativa 003 de 2001."/>
    <s v="Debido a la falta de oportunidad en la elaboración de los proyectos de disposición así como en su aprobación; y en general en las deficiencias en la gestión administrativa para disponer de las mismas mediante venta[1], donación, asignación, destrucción o dación en pago"/>
    <s v="Gestionar la disposición de $72.202.997 de mercancías que a Diciembre 31 de 2014, esta pendiente por disponer."/>
    <s v="Realizar egresos de la mercancía dispuesta, objeto del hallazgo en los aplicativos SIA y ADA."/>
    <s v="Valor de la mercancía egresada"/>
    <n v="72202997"/>
    <d v="2016-09-01T00:00:00"/>
    <d v="2017-08-31T00:00:00"/>
    <s v="ABOG-PC _x000a_ Dirección Seccional  de Aduanas de Bogotá,  División Administrativa y Financiera de la Dirección Seccional de Aduanas de Bogotá, y   GIT de Comercializacion de la Dirección Seccional Aduanas  de Bogotá, Coordinación de disposición de mercancías-Subdirección de Gestión Comercial_x000a__x000a_REFORMULADO_x000a_30/09/2016"/>
    <n v="1"/>
    <x v="0"/>
  </r>
  <r>
    <x v="5"/>
    <x v="0"/>
    <s v="16  Aud Vig  2012 Aduanas e Impuestos Bogota_x000a__x000a_AEF - Seguimiento PM 2014"/>
    <s v="12 02 002"/>
    <s v=" Disposición de Abandonos - Depósitos Intermediarios:  La Dirección Seccional de Aduanas de Bogotá, tiene  mercancías sin disponer, abandonadas algunas desde el año 2010,  ingresadas por la modalidad de importación de tráfico postal y envíos urgentes por $ 431.2 millones, las cuales se encuentran almacenadas en los depósitos de Tranexco, Avianca, Federal Express, Limitada Express, Pasar Express, DHL Express y la Red Postal (Servicios Postales Nacionales S.A.), debido a la falta de gestión oportuna y efectiva para disponer de éstas en sus diferentes modalidades donación, asignación, destrucción,  contraviniendo lo dispuesto en el Estatuto Aduanero,  la Orden Administrativa No. 003 de 2001 y el principio de eficacia de la gestión administrativa._x000a__x000a_Esta situación genera  riesgos de pérdida, deterioro, daño, y vencimiento de la mercancía."/>
    <s v="Falta de gestión oportuna y efectiva para disponer de mercancías en sus diferentes modalidades donación, asignación, destrucción."/>
    <s v="Realizar el traslado de las mercancías en situación de abandono, almacenadas en depósitos habilitados a los depósitos con contrato, salvo aquellos casos contemplados en el art. 490-1 de la Resolucion 4240, gestionando simultaneamente su disposicón de 96,908,385 pendientes por dispones a Diciembre 31 de 2014, bajo cualquiera de las modalidades."/>
    <s v="Realizar egresos de la mercancía dispuesta, objeto del hallazgo en los aplicativos SIA y ADA."/>
    <s v="Valor de la mercancía egresada"/>
    <n v="96908385"/>
    <d v="2015-04-01T00:00:00"/>
    <d v="2016-03-31T00:00:00"/>
    <s v="ABOG-PC _x000a_Direccción Seccional de Aduanas de Bogotá,   División de Gestión Administrativa y Financiera y Jefe GIT Comercialización, Coordinación de disposición demercancías-Subdirección de gestión caomercial."/>
    <n v="1"/>
    <x v="0"/>
  </r>
  <r>
    <x v="5"/>
    <x v="0"/>
    <s v="12 Aud DS ADUANAS, Ipiales, Cartagena, Cucuta, Bogotá, B/ventura, Cali, Urabá Vig P.Semestre 2015"/>
    <s v="19 03 003"/>
    <s v="Hallazgo No. 12: Disposición de mercancías especiales_x000a_Una vez verificada la relaciones de ingresos y egresos y saldos extraídos del aplicativo ADA de los depósitos ALMAVIVA y ALPOPULAR, se pudo establecer que en estas bodegas permanecen mercancías inmovilizadas tales como, sustancias químicas e insumos agrícolas; que por su condición y naturaleza deben ser puestas a disposición de las autoridades competentes para su almacenamiento, conservación o custodia._x000a_(…)_x000a_"/>
    <s v="Debilidades en la aplicación de los procedimientos prescritos para la disposición o entrega de las mercancías, falta de gestión con las entidades involucradas en el proceso y deficiencias de control, seguimiento .y supervisión al procedimiento de mercancías especiales, lo que genera deterioro de la mercancía y riesgos ambientales"/>
    <s v="Adelantar los trámites correspondientes para suscribir el contrato de disposición final de residuos generados de mercancias."/>
    <s v="Elaboracion de estudios previos- Suscripción del contrato de disposición final de residuos."/>
    <s v="Contrato "/>
    <n v="1"/>
    <d v="2015-12-21T00:00:00"/>
    <d v="2016-01-15T00:00:00"/>
    <s v="ACAL-PC _x000a_Dirección Seccional de Aduanas de Cali, División Gestión Administrativa y Financiera- GIT de Comercializacion de la Dirección Seccional de Aduanas de Cali."/>
    <n v="1"/>
    <x v="0"/>
  </r>
  <r>
    <x v="5"/>
    <x v="0"/>
    <m/>
    <m/>
    <m/>
    <m/>
    <s v="Gestionar las alertas generadas y remitidas por la Subdirección de Gestión Comercial derivadas del control de los inventarios de mercancías ADA, enfocadas a la disminución y manejo adecuado de los mismos."/>
    <s v="La Direccion Seccional debe recibir el informe de alertas generadas, verificar el inventario fisico y adelantar las labores de disposición de las mercancía y remitir  un informe  bimestral  a la subdireccion de Gestión Comercial. "/>
    <s v="Informe de seguimiento de las alertas gestionadas remitido a la subdirección de Gestión Comercial"/>
    <n v="6"/>
    <d v="2016-01-01T00:00:00"/>
    <d v="2016-12-31T00:00:00"/>
    <s v="ACAL-PC _x000a_Dirección Seccional de Aduanas de Cali, División Gestión Administrativa y Financiera- GIT de Comercializacion de la Dirección Seccional de Aduanas de Cali."/>
    <n v="1"/>
    <x v="0"/>
  </r>
  <r>
    <x v="5"/>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ar aplicación del articulo 49 de la ley 1762 de 2015 en relación con los términos de 3 dias para la solicitud de concepto sanitario o zoosanitario y de 7 dias para la expedición del mismo por autoridad competente."/>
    <s v="Conocer, revisar e implementar las acciones necesarias  para dar aplicación a lo establecido en la norma y hacer seguimiento al cumplimiento de los terminos establecidos en la misma, para lo cual se debe elaborar un informe mensual de seguimiento a la gestion realizada."/>
    <s v="Informe mensual de seguimiento"/>
    <n v="1"/>
    <d v="2016-01-01T00:00:00"/>
    <d v="2016-06-30T00:00:00"/>
    <s v="ACAL-PC _x000a_Dirección Seccional de Aduanas de Cali, División Gestión Administrativa y Financiera- GIT de Comercializacion de la Dirección Seccional de Aduanas de Cali."/>
    <n v="1"/>
    <x v="0"/>
  </r>
  <r>
    <x v="5"/>
    <x v="0"/>
    <m/>
    <m/>
    <m/>
    <m/>
    <s v="Adelantar los trámites correspondientes para suscribir el contrato de disposición final de residuos generados de mercancias aprehendidas.  "/>
    <s v="Elaboracion de estudios previos- Suscripción del contrato de disposición final de residuos."/>
    <s v="contrato "/>
    <n v="1"/>
    <d v="2015-12-21T00:00:00"/>
    <d v="2016-01-15T00:00:00"/>
    <s v="ACAL-PC _x000a_Dirección Seccional de Aduanas de Cali, División Gestión Administrativa y Financiera- GIT de Comercializacion de la Dirección Seccional de Aduanas de Cali.-PC"/>
    <n v="1"/>
    <x v="0"/>
  </r>
  <r>
    <x v="5"/>
    <x v="0"/>
    <m/>
    <m/>
    <m/>
    <m/>
    <s v="Gestionar las alertas generadas y remitidas por la subidrección de Gestión Comercial derivadas del control de los inventarios de mercancías ADA, enfocadas a la disminución y manejo adecuado de los mismos."/>
    <s v="La Dirección Seccional debe recibir el informe de alertas generadas, verificar el inventario fisico y adelantar las labores de disposición de las mercancía y remitir  un informe  bimestral  a la Subdirección de Gestión Comercial. "/>
    <s v="Informe de seguimiento de las alertas gestionadas remitido a la Subdirección de Gestión Comercial"/>
    <n v="6"/>
    <d v="2016-01-01T00:00:00"/>
    <d v="2016-12-31T00:00:00"/>
    <s v="ACAL-PC _x000a_Dirección Seccional de Aduanas de Cali, División Gestión Administrativa y Financiera- GIT de Comercializacion de la Dirección Seccional de Aduanas de Cali."/>
    <n v="1"/>
    <x v="0"/>
  </r>
  <r>
    <x v="5"/>
    <x v="0"/>
    <s v="4 Aud. Reg.  Función Recaudadora Vig. 2010_x000a__x000a_AEF - Seguimiento PM 2014"/>
    <s v="19 05 100"/>
    <s v="La falta de aprobación de eventos de disposición de automotores por parte del nivel central de la Dirección de Impuestos y Aduanas Nacionales, han permitido que en depósitos con contrato de almacenamiento vigente se encuentren 12 vehículos con valor aduanero de $360 millones."/>
    <s v="Demoras en la aprobación por parte del nivel central de los eventos de disposición de mercancías"/>
    <s v="Gestionar la disposición de los dos (2) vehículos que a diciembre 31 de 2014, estan pendientes por disponer."/>
    <s v="Disponer de vehiculos, por cualquiera de las modalidades."/>
    <s v="Resoluciones de disposición "/>
    <n v="2"/>
    <d v="2015-04-01T00:00:00"/>
    <d v="2016-03-31T00:00:00"/>
    <s v="ACAR-PC _x000a_Director Seccional, Jefe de la Division de Gestion Administrativa y Financiera, el jefe del GIT de Comercialización, Dirección Seccional de Aduanas de Bogotá, Subdirección de Gestión Comercial "/>
    <n v="1"/>
    <x v="0"/>
  </r>
  <r>
    <x v="5"/>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Gestionar la disposición de $97.172.480 de mercancías que a Diciembre 31 de 2014, esta pendiente por disponer."/>
    <s v="Realizar egresos de la mercancía dispuesta, objeto del hallazgo en los aplicativos SIA y ADA."/>
    <s v="Valor de la mercancía egresada"/>
    <n v="97172480"/>
    <d v="2016-09-01T00:00:00"/>
    <d v="2017-08-31T00:00:00"/>
    <s v="ACAR-PC _x000a_Director Seccional, Jefe de la Division de Gestion Administrativa y Financiera, el jefe del GIT de Comercialización, Dirección Seccional de Aduanas de Bogotá, Coordinación Dispocsición de mercancias-Subdirección de Gestión Comercial _x000a__x000a_REFORMULADO_x000a_30/09/2016"/>
    <n v="1"/>
    <x v="0"/>
  </r>
  <r>
    <x v="5"/>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s v="ACUC-PC _x000a_Jefe de Administrativa y financiera - jefe de GIT comercial de la Dirección Seccional de Cucúta "/>
    <n v="1"/>
    <x v="0"/>
  </r>
  <r>
    <x v="5"/>
    <x v="0"/>
    <m/>
    <m/>
    <m/>
    <m/>
    <m/>
    <s v="Consolidar y verificar los informes de gestión presentados, y tramitar lo correspondiente de acuerdo con el resultado obtenido."/>
    <s v="Informes de resultados y observaciones"/>
    <n v="1"/>
    <d v="2015-03-01T00:00:00"/>
    <d v="2015-10-31T00:00:00"/>
    <s v="ACUC-PC _x000a_Coordinacion Nacional de Inventarios-Subdirección de Gestión Comercial"/>
    <n v="1"/>
    <x v="0"/>
  </r>
  <r>
    <x v="5"/>
    <x v="0"/>
    <m/>
    <m/>
    <m/>
    <m/>
    <s v="Gestionar la disposición de           $ 8.902.914 de mercancías que a diciembre 31 de 2014, esta pendiente por disponer."/>
    <s v="Realizar egresos de la mercancía dispuesta, objeto del hallazgo en el aplicativo ADA."/>
    <s v="Valor de la mercancía egresada"/>
    <n v="8902914"/>
    <d v="2019-07-01T00:00:00"/>
    <d v="2020-06-30T00:00:00"/>
    <s v="ACUC-PC_x000a_Jefe de Administrativa y financiera - jefe de GIT comercial de la Dirección Seccional de Cucúta y Coordinacional de Disposicion de mercancías-Subdirección de Gestión Comercial_x000a__x000a_REFORMULADO_x000a_30/09/2016_x000a_31/09/2017_x000a_30/03/2018_x000a_30/03/2019"/>
    <n v="0"/>
    <x v="1"/>
  </r>
  <r>
    <x v="5"/>
    <x v="0"/>
    <s v="8 Aud DS ADUANAS, Ipiales, Cartagena, Cucuta, Bogotá, B/ventura, Cali, Urabá Vig P.Semestre 2015"/>
    <s v="19 03 004"/>
    <s v="Hallazgo No.8: Disposición de mercancías_x000a_La Dirección Seccional de Aduanas de Cúcuta, desde el 16 de diciembre de 2014 hasta el 28 de abril de 2015, es decir, por el término de 4 meses y 11 días, no dispuso de contrato de servicios especiales para la disposición final de residuos sólidos especiales, residuos peligrosos (... Visceras, pieles, cascos, huesos y demás despojos de animales), lo que conllevó a que 23.333 kilos de carne, avaluados en $53.899.230, mercancía que inicialmente podía ser donada, en febrero de 2015, terminó siendo destruida el 27 de julio de 2015, 5 meses después, implicando además costos de bodegaje por igual número de meses_x000a_(…)_x000a_La Subdirección de Comercialización de la DIAN-Aduanas, del nivel central, demoró 41 días, en el trámite de la solicitud de donación, cuando debía hacerlo en 24 horas. Solo hasta el 2 de julio de 2015, dicha Subdirección devuelve el trámite a la Seccional, expresando que. “la mercancía se encontraba vencida porque ningún beneficiario aceptó la donación”. Políticas del nivel central de la DIAN -Aduanas, respecto a la contratación para; disposición final de servicios especiales, lo que conllevó a que solo hasta el 28 de abril de 2015 se contara con dicho servicio._x000a_Inaplicación de términos establecidos en la Circular conjunta del 21 de agosto de 2009, entre INVllMA, Policía Nacional, DIAN e ICA._x000a_Debilidades en los mecanismos de control interno que no permiten advertir los gastos que se pueden generar cuando no son oportunos los procesos._x000a_Procedimientos de disposición de mercancías como es el caso de la Circular conjunta 21 de 2009, de INVIMA, Policía Nacional y DIAN, no son eficientes para esta clase de donaciones, por los costos que deben asumir los beneficiarios, en el caso de la carne._x000a_(…)_x000a_"/>
    <s v=" * Políticas del nivel central de la DIAN -Aduanas, respecto a la contratación para; disposición final de servicios especiales, lo que conllevó a que solo hasta el 28 de abril de 2015 se contara con dicho servicio.                       * Inaplicación de términos establecidos en la Circular conjunta del 21 de agosto de 2009, entre INVllMA, Policía Nacional, DIAN e ICA.    *Debilidades en los mecanismos de control interno que no permiten advertir los gastos que se pueden generar cuando no son oportunos los procesos."/>
    <s v="Adelantar los trámites correspondientes para suscribir el contrato de disposición final de residuos generados de mercancias."/>
    <s v="Elaboración de estudios previos- Suscripción del contrato de destrucción de residuos."/>
    <s v="contrato "/>
    <n v="1"/>
    <d v="2015-12-21T00:00:00"/>
    <d v="2016-01-15T00:00:00"/>
    <s v="ACUC-PC _x000a_Dirección Seccional de Aduanas de Cúcuta, División Gestión Administrativa y Financiera- GIT de Comercializacion de la Dirección Seccional de Aduanas de Cúcuta. "/>
    <n v="1"/>
    <x v="0"/>
  </r>
  <r>
    <x v="5"/>
    <x v="0"/>
    <m/>
    <m/>
    <m/>
    <m/>
    <s v="Dar aplicación del articulo 49 de la ley 1762 de 2015 en relación con los términos de 3 dias para la solicitud de concepto sanitario o zoosanitario y de 7 dias para la expedición del mismo por autoridad competente "/>
    <s v="Concer, revisar e implementar las acciones necesarias para dar aplicación a lo establecido en la norma y realizar  seguimiento , para lo cual se debe elaborar un informe mensual de seguimiento a la gestion realizada."/>
    <s v="Informe mensual de seguimiento"/>
    <n v="1"/>
    <d v="2016-09-01T00:00:00"/>
    <d v="2016-09-30T00:00:00"/>
    <s v="ACUC-PC _x000a_Dirección Seccional de Aduanas de Cúcuta, División Gestión Administrativa y Financiera- GIT de Comercializacion de la Dirección Seccional de Aduanas de Cúcuta. _x000a__x000a_REFORMULADO_x000a_30/09/2016"/>
    <n v="1"/>
    <x v="0"/>
  </r>
  <r>
    <x v="5"/>
    <x v="0"/>
    <m/>
    <m/>
    <m/>
    <m/>
    <s v="Gestionar las alertas generadas y remitidas por la subidrección de Gestión Comercial derivadas del control de los inventarios de mercancías ADA, enfocadas a la disminución y manejo adecuado de los mismos."/>
    <s v="La Direccion Seccional debe recibir el informe de alertas generadas, verificar el inventario fisico y adelantar las labores de disposición de las mercancías. "/>
    <s v="Informe de seguimiento a las alertas gestionadas "/>
    <n v="6"/>
    <d v="2016-01-01T00:00:00"/>
    <d v="2016-12-31T00:00:00"/>
    <s v="ACUC-PC _x000a_Dirección Seccional de Aduanas de Cúcuta, División Gestión Administrativa y Financiera- GIT de Comercializacion de la Dirección Seccional de Aduanas de Cúcuta. "/>
    <n v="1"/>
    <x v="0"/>
  </r>
  <r>
    <x v="5"/>
    <x v="0"/>
    <s v="28 Aud DS ADUANAS, Ipiales, Cartagena, Cucuta, Bogotá, B/ventura, Cali, Urabá Vig P.Semestre 2015"/>
    <s v="19 03 003"/>
    <s v="Hallazgo No, 28: Seguimiento contrato 100206217-263-76-2014. (Cúcuta)_x000a_En el seguimiento a la ejecución de! contrato de almacenamiento (…), se observan debilidades en los mecanismos de control interno, pues, registros como las evaluaciones bimestrales del contrato de depósito de mercancías, las actas de requerimiento de obligaciones contractuales del mismo, donde se detallan los hallazgos producto del seguimiento; el acta de seguimiento de dichas obligaciones, no están firmados, ni por Almagraría como contratista, ni por Almaviva y Alpopular, depósitos que conforman la UT temporal ALMAVIVA¬ ALPOPULAR_x000a_De igual modo, existen debilidades en lo relacionado con el almacenamiento de las mercancías altamente perecederas, (…) si los ingresa a sus instalaciones, no son objeto de pesaje, al igual que tampoco son descargados de medio de transporte, no obstante que este no es objeto de aprehensión&quot;._x000a_(…)_x000a_La administración verbalmente manifiesta que las situaciones referidas anteriormente persisten porque los depósitos expresan que las obligaciones son de Almagrario y éste, dice que debe ser a los depósitos, diluyéndose la responsabilidad entre estos._x000a_(…)_x000a_Esto conlleva a que las observaciones efectuadas en el seguimiento la ejecución del contrato, no sean subsanadas oportunamente y que las mercancías altamente perecederas aprehendidas,, no se mantengan en las condiciones de almacenamiento óptimas_x000a_"/>
    <s v="Lo anterior es producto de debilidades en los mecanismos de seguimiento y monitoreo por parte de la supervisión del contrato y de la Dirección seccional de Aduanas Cúcuta"/>
    <s v="Realizar seguimiento al contratista respecto  de las obligaciones especiales del contrato Prestación de Servicios  N° 100206217-206-2015 DIAN- UNION TEMPORAL SERVICIOS LOGISTICOS 3A establecidas en los estudios previos en  el numeral 2.15.2  subnumeral 13 &quot; Clasificar desde su ingreso, aquella mercancía que deba ser destruida, para ubicarla en áreas específicas separadas de las demás mercancías, dentro del mismo espacio físico, de acuerdo a la tipología de las mercancías determinadas por la DIAN, las cuales formarán parte del manual de operaciones de almacenamiento de mercancías y operaciones logísticas&quot;  y subnumeral 36 &quot; Informar inmediatamente a los Jefes de las Divisiones de Gestión Administrativa y Financiera y/o a los Jefes de los Grupos Interno de Trabajo de Comercialización de la respectiva Dirección Seccional, sobre el ingreso de mercancías que tengan carácter de perecederas, es decir, que puedan causar daños a otros bienes depositados, sean susceptibles de sufrir en un tiempo breve descomposición o merma, que tengan fecha de vencimiento, que requieran condiciones especiales para su conservación o almacenamiento de las cuales no se disponga, que tengan restricciones de cualquier tipo que no hagan posible su comercialización. Igualmente suministrará esta información tratándose de licores, perfumes y cigarrillos. La relación debe contener el número del Documento de Ingreso, la descripción de la mercancía, la cantidad y la fecha de vencimiento, con el fin de que la Dirección Seccional disponga de ellas en el menor tiempo posible&quot; e informar sobre la gestión mensual respecto a los requerimientos realizados al contratista para cumplir con este aspecto y  las gestiones adelantadas por la DS en virtud de los informado por el Contratista para la disposición y destrucción inmediata. _x000a__x000a_"/>
    <s v="Elaborar y remitir a la Subdirección de Gestión Comercial un Informe mensual sobre la gestión adelantada en virtud de lo informado por el Contratista para cumplir con lo señalado en el subnumeral 13 y gestión adelantada en virtud de lo informado por el contratista para la disposición y destrucción inmediata de las mercancías subnumeral 36. "/>
    <s v="Informe de Gestión"/>
    <n v="4"/>
    <d v="2016-01-01T00:00:00"/>
    <d v="2016-05-31T00:00:00"/>
    <s v="ACUC-PC _x000a_Dirección Seccional de Aduanas de Cúcuta, División Gestión Administrativa y Financiera- GIT de Comercializacion de la Dirección Seccional de Aduanas de Cúcuta. "/>
    <n v="1"/>
    <x v="0"/>
  </r>
  <r>
    <x v="5"/>
    <x v="0"/>
    <m/>
    <m/>
    <m/>
    <m/>
    <s v="Realizar seguimiento al plan de implementación de mejora continua del contrato de operación logística"/>
    <s v="Verificar que el contratista cumpla con las obligaciones establecidas en el contrato, la aplicación del manual de operación logistica una vez se implemente e informar a la Subdirección  de Gestión Comercial las situaciones encontradas que generen incumplimiento por parte del contratista."/>
    <s v="Informe de seguimiento bimestral (sept-oct, nov-dic 2016, enero- feb, marzo- abril 2017)"/>
    <n v="4"/>
    <d v="2016-09-01T00:00:00"/>
    <d v="2017-05-31T00:00:00"/>
    <s v="ACUC-PC _x000a_Dirección Seccional de Aduanas de Cúcuta, División Gestión Administrativa y Financiera- GIT de Comercializacion de la Dirección Seccional de Aduanas de Cúcuta. _x000a_REFORMULADO_x000a_30/09/2016"/>
    <n v="1"/>
    <x v="0"/>
  </r>
  <r>
    <x v="5"/>
    <x v="0"/>
    <m/>
    <m/>
    <m/>
    <m/>
    <s v="Impartir Lineamientos para la disposición de mercancías altamente perecederas delegando a las Direcciónes Seccionales dicha competencia."/>
    <s v="Elaborar un proyecto normativo mediante el cual se delegue en las Direcciones Seccionales la facultad de disponer a través de donación las mercancias altamente perecederas."/>
    <s v="Proyecto normativo "/>
    <n v="1"/>
    <d v="2016-01-01T00:00:00"/>
    <d v="2016-02-28T00:00:00"/>
    <s v="ACUC-PC _x000a_Dirección de Gestión de Recursos y Administración Económica- Subdirección de Gestión Comercial."/>
    <n v="1"/>
    <x v="0"/>
  </r>
  <r>
    <x v="5"/>
    <x v="0"/>
    <s v="18 Aud DS ADUANAS, Ipiales, Cartagena, Cucuta, Bogotá, B/ventura, Cali, Urabá Vig P.Semestre 2015"/>
    <s v="19 03 002"/>
    <s v="Hallazgo No.18: Resolución de la situación jurídica de faltantes de mercancías en custodia del contratista del Depósito._x000a_El contrato de depósito, almacenamiento, recepción, guarda, custodia, conservación, restitución o pago y demás servicios extraordinarios de las mercancías aprehendidas, decomisadas o abandonadas a favor de la Nación, es suscrito por el Nivel Central de la DIAN y el contratista, hecho que limita la competencia de la Dirección Seccional de Impuestos y Aduanas de Ipiales para dirimir situaciones relacionadas con faltantes de mercancías. La falta de celeridad en la resolución de faltantes de mercancías por parte del Nivel Central de la DIAN tiene efectos en el reconocimiento contable y valoración real de las existencias de mercancías aprehendidas._x000a_"/>
    <s v="Falta de celeridad en la resolución de faltantes de mercancías por parte del Nivel Central de la DIAN"/>
    <s v="La Dirección Seccional de Aduanas de Ipiales en función de la facultad supervisión del Contrato de operación logistica establecida en el numeral 2.15  deberá aplicar el procedimiento que regula la determinación de los faltantes., por cuanto ellos son los responsables sobre los bienes almacenados en su respectiva jurisdicción, la determinación del mismo, la elaboración del acta de faltantes y su decisión de cobro.  "/>
    <s v="1_. Aplicar lo establecido en el numeral 2.16.2.1) subnumeral 5, para realizar una revisión periodica mensual de los inventarios físicos, parciales o totales de las mercancías depositadas y reportar la información correspondiente a la Coordinación Nacional de Inventarios de Mercancías de la Subdirección de Gestión Comercial.  Los informes deben ser reportados dentro de los cinco (5) primeros días hábiles de cada mes.                  Total : (5) informes que permitan evidencias la cantidad de mercancías almacenadas, las gestiones implementadas por la DS para su control y de ser el caso, informar sobre los faltantes que se den en el mes. "/>
    <s v="Supervisión Especifica aplicación procedimiento de faltantes de mercancia a cargo de la Dirección Seccional de Ipiales."/>
    <n v="5"/>
    <d v="2016-01-01T00:00:00"/>
    <d v="2016-06-30T00:00:00"/>
    <s v="IAIPI-PC _x000a_Dirección Seccional de Aduanas de Ipiales, GIT de Comercializacion de la Dirección Seccional de Aduanas de Ipiales"/>
    <n v="1"/>
    <x v="0"/>
  </r>
  <r>
    <x v="5"/>
    <x v="0"/>
    <m/>
    <m/>
    <m/>
    <m/>
    <s v="Informar mensualmente sobre la existencia de faltantes para lo cual deben referir la gestión realizada para su cobro, en función de la supervisión del Contrato y lo establecido en el numeral. 2.8) Procedimiento en caso de presentarse faltante de mercancías.  Se debe tomar en cuenta que la DS es la responsable de decidir y aplicar las notas de contabilidad en caso de presentarse el faltante para su posterior radicación al Contratista y la SGC quien es la competente para gestionar los pagos con base en la certificación de los Directores Seccionales. "/>
    <s v="Determinado el faltante,la DS es reponsable en adelantar las siguientes acciones: 1) Requerir al Contratista sobre el pago del faltante. 2) Levantar el acta de faltantes. 3) Presentar la Cuenta de Cobro  al Contratista incluido el descuento. 4) Realizar el descuento a través de notar credito en la factura. 5) Radicacación de la cuenta. 6) Informar  a la Coordinación Nacional de Inventarios para registrar su efecto contable.7) En caso de finalización del Contrato emitir la correspondiente certificación final donde se establezca que quedan valores pendientes de cancelar por parte del Contratista por concpeto de faltante, para efectos de incluirlos en la liquidación del contrato.   TOTAL (5) informes que permitan evidenciar la gestión para el cobro de faltantes."/>
    <s v="Gestión para cobro de faltantes"/>
    <n v="5"/>
    <d v="2016-01-01T00:00:00"/>
    <d v="2016-06-30T00:00:00"/>
    <s v="IAIPI-PC _x000a_Dirección Seccional de Aduanas de Ipiales, GIT de Comercializacion de la Dirección Seccional de Aduanas de Ipiales"/>
    <n v="1"/>
    <x v="0"/>
  </r>
  <r>
    <x v="5"/>
    <x v="0"/>
    <m/>
    <m/>
    <m/>
    <m/>
    <s v="Realizar durante los cinco (5) meses a partir del 01 de enero de 2016, como mínimo dos (2) Comités a Nivel Seccional con el Contratista, con el fin de revisar los dos (2) aspectos mencionados anteriormente, estableciendo las acciones que permitan la mejora continua en la operación."/>
    <s v="Comité con resultados concretos. "/>
    <s v="Comité Tecnico"/>
    <n v="2"/>
    <d v="2016-01-01T00:00:00"/>
    <d v="2016-07-31T00:00:00"/>
    <s v="IAIPI-PC _x000a_Dirección Seccional de Aduanas de Ipiales, GIT de Comercializacion de la Dirección Seccional de Aduanas de Ipiales"/>
    <n v="1"/>
    <x v="0"/>
  </r>
  <r>
    <x v="5"/>
    <x v="0"/>
    <s v="9 Aud DS ADUANAS, Ipiales, Cartagena, Cucuta, Bogotá, B/ventura, Cali, Urabá Vig P.Semestre 2015"/>
    <s v="19 03 004"/>
    <s v="Hallazgo No.9: Disposición de mercancías abandonadas_x000a_Dirección de impuestos y Aduanas Nacionales no expidió el Acto Administrativo en el que se decidiera la disposición de las mercancías abandonadas, como también por debilidades de control que no permitieron advertir oportunamente la situación descrita, lo que ha ocasionado el pago de bodegajes por $414 millones._x000a_(…) _x000a_"/>
    <s v="Debilidades de control que no permitieron advertir oportunamente la situación descrita"/>
    <s v="Disponer de las mercancias ADA a favor de la Nación, bajo las diferentes modalidades de disposición excepto traslado y continuación de trámite,existentes en inventarios a Diciembre 31 de 2015, incidiendo directamente en la disminución de los costos de almacenamiento y en la depuración de los sistemas para el manejo y control de los inventarios."/>
    <s v="Generar y validar los egresos en los sistema para el manejo y control de los inventarios de mercancía, de acuerdo a las metas Institucionales."/>
    <s v="Valor de la mercancía egresada"/>
    <n v="7854269321"/>
    <d v="2016-09-01T00:00:00"/>
    <d v="2017-08-31T00:00:00"/>
    <s v="IABUE-PC _x000a_Dirección Seccional de Aduanas de Buenaventura, GIT de Comercializacion de la Dirección Seccional de Aduanas de Buenaventura._x000a__x000a_REFORMULACION _x000a_30/09/2016"/>
    <n v="1"/>
    <x v="0"/>
  </r>
  <r>
    <x v="5"/>
    <x v="0"/>
    <m/>
    <m/>
    <m/>
    <m/>
    <s v="Implementación de los nuevos procedimientos de  Donación de Mercancías y determinación de la modalidad de disposición."/>
    <s v="Dar aplicación a los nuevos procedimiento   de  Donación de Mercancías y determinación de la modalidad de disposición publicados."/>
    <s v="Informe de seguimiento a la aplicación de los procedimientos durante el primer trimestre del año 2017 "/>
    <n v="1"/>
    <d v="2017-04-01T00:00:00"/>
    <d v="2017-06-30T00:00:00"/>
    <s v="IABUE-PC _x000a_Dirección Seccional de Aduanas de Buenaventura, GIT de Comercializacion de la Dirección Seccional de Aduanas de Buenaventura._x000a__x000a__x000a_REFORMULACION _x000a_30/09/2016"/>
    <n v="1"/>
    <x v="0"/>
  </r>
  <r>
    <x v="5"/>
    <x v="0"/>
    <m/>
    <m/>
    <m/>
    <m/>
    <s v="Gestionar las alertas generadas y remitidas por la Subdirección de Gestión Comercial derivadas del control de los inventarios de mercancías ADA, enfocadas a la disminución y manejo adecuado de los mismos."/>
    <s v="La Direccion Seccional debe recibir el informe de alertas generadas, verificar el inventario fisico, adelantar las labores de disposición de las mercancías y remitir a la Subdirección de  Gestión Comercial un informe de seguimiento de las alertas gestionadas. "/>
    <s v="Informe de seguimiento de alertas gestionadas  "/>
    <n v="6"/>
    <d v="2016-01-01T00:00:00"/>
    <d v="2016-12-31T00:00:00"/>
    <s v="IABUE-PC _x000a_Dirección Seccional de Aduanas de Buenaventura, GIT de Comercializacion de la Dirección Seccional de Aduanas de Buenaventura."/>
    <n v="1"/>
    <x v="0"/>
  </r>
  <r>
    <x v="5"/>
    <x v="0"/>
    <s v="(Consecutivo 5)    5 Aud. Especial Com Ext y Comercial  Vig 2007- 2008_x000a__x000a_AEF - Seguimiento PM 2014"/>
    <s v="16 03 002"/>
    <s v="En la Almacenadora de Almagrario, se observó que existen deficiencias de luz; las instalaciones no son lo suficientemente amplias, Se observaron mercancías fuera de la bodega, ubicadas en pasillos y en un Kiosco, No se cuenta con un sistema de alarma, Se observó desorden en la ubicación de las mercancías, ya que al momento de la visita, se evidenciaron mercancías sin el respectivo rotulo de identificación."/>
    <s v="No existen adecuadas condiciones físicas en la bodega."/>
    <s v="La Coordinación Nacional de Inventarios de Mercancías, recibirá las actas de seguimiento, realizadas por la Dirección Seccional de Impuestos y Aduanas de Maicao y verificará el cumplimiento de las labores de supervisión frente a las falencias objeto del hallazgo en el contrato de almacenamiento. "/>
    <s v="Presentar Actas de seguimiento y/o informes de supervisión debidamente diligenciadas y firmadas "/>
    <s v="Actas de seguimiento y/o informes de supervisión."/>
    <n v="2"/>
    <d v="2015-03-01T00:00:00"/>
    <d v="2015-07-30T00:00:00"/>
    <s v="IAMAI-PC _x000a_GIT de Comercialización Maicao / Coordinación Nacional de Inventarios de Mercancías"/>
    <n v="1"/>
    <x v="0"/>
  </r>
  <r>
    <x v="5"/>
    <x v="0"/>
    <s v="2 Aud Regular Vig 2009  F. Recaudadora_x000a__x000a_AEF - Seguimiento PM 2014"/>
    <s v="22 03 100"/>
    <s v="Disposición de Mercancías _x000a_Analizando las fechas de ejecutoria de las situaciones jurídicas (Decomiso Ordinario – Decomiso Directo) de las mercancías aprehendidas y el listado generado por la administración a  diciembre de 2009, se estableció que al cierre de la citada vigencia, en la DIAN Valledupar no se había dispuesto de mercancías con situación jurídica definida durante el período 2003 a 2009, correspondientes a partes, repuestos y accesorios para vehículos, vehículos, minicomponentes, teléfonos celulares  y llantas de vehículos por cuantía de $631.7 millones ._x000a__x000a_"/>
    <s v="Además de la falta de oportunidad por parte del área responsable en la elaboración de proyectos de disposición y de la Dirección General para su aprobación, se evidenciaron demoras en el trámite  para disposición de las mismas, atribuidas a factores  tales como reconstrucción en la vigencia 2009 de expedientes de mercancías ingresadas durante los años 2003-2004, la no presentación del acuse de recibo de notificación por parte de Servicios Postales Nacionales para la fecha de ejecutoria, demora en correcciones de resoluciones de decomiso, demora en la definición de la situación jurídica de mercancías aprehendidas y por ende en la fecha de ejecutoria de la misma, demora en la disposición de las mercancías mediante la venta, donación, asignación, destrucción o la dación en pago, así como en la entrega a la República de Venezuela de los vehículos que figuran como hurtados, de acuerdo al artículo 526 del Decreto 2685/99 y la Orden Administrativa No.003 del 23 de enero del 2002, Capitulo Segundo. Disposición de Mercancías de la DIAN."/>
    <s v="Gestionar la disposición de $5,400,000,oo  de mercancías que a Diciembre 31 de 2014, esta pendiente por disponer."/>
    <s v="Realizar egresos de la mercancía dispuesta, objeto del hallazgo en los aplicativos SIA y ADA."/>
    <s v="Valor de la mercancía egresada"/>
    <n v="5400000"/>
    <d v="2015-04-01T00:00:00"/>
    <d v="2016-03-31T00:00:00"/>
    <s v="IAVALL-PC _x000a_Dirección Seccional de Impuestos y Aduanas de Valledupar,  División de Gestión Administrativa y Financiera de Valledupar, Coord. Disposición de Mercancías-Subdirección de Gestión Comercial  "/>
    <n v="1"/>
    <x v="0"/>
  </r>
  <r>
    <x v="5"/>
    <x v="0"/>
    <s v="4 Aud Especial Vig Jun 2008 a Jun 2009_x000a__x000a_AEF - Seguimiento PM 2014"/>
    <s v="19 07 002"/>
    <s v="Evento de Disposición de Mercancías Venta Revisado el expediente Nº EV 085-00001 que contiene el evento de chatarra, se evidenció que de la gran mayoría de las fichas técnicas no se encuentra el original, están incompletas, falta diligenciar casillas de información del vehículo y fotografía frontal; igualmente, se encontró duplicidad de documentos, debido a que no se aplica un adecuado control y seguimiento a dichos procesos, lo que refleja una inadecuada gestión documental y por ende el incumpliendo con lo establecido en  la Orden Administrativa Nº 0003  del 23-03-01, Capítulo Segundo Disposición de Mercancías, punto 7 Organización y cierre de expedientes de disposición 7.1. Contenido de los expedientes y control de registros y lo fundamentado en el artículo 22 de  la Ley 594 /2000, en el acuerdo 042 del 30/ 2002, el acuerdo 049/2000 y en el numeral  4.2.4 de la Norma Técnica de Calidad de la Gestión Pública."/>
    <s v="Falta de un adecuado control y seguimiento al contenido de los expedientes y control de registros."/>
    <s v="Verificar los eventos de vehículos, al momento de la disposición con el fin de validar  todos los documentos soportes necesarios."/>
    <s v="Realizar verificación a través de lista de chequeo de cada uno de los eventos"/>
    <s v="Lista de Chequeo "/>
    <n v="2"/>
    <d v="2015-03-01T00:00:00"/>
    <d v="2015-04-30T00:00:00"/>
    <s v="IAVALL-PC _x000a_Dirección Seccional de Impuestos y Aduanas de Valledupar,  División de Gestión Administrativa y Financiera de Valledupar, Coord. Disposición de Mercancías-Subdirección de Gestión Comercial  "/>
    <n v="1"/>
    <x v="0"/>
  </r>
  <r>
    <x v="5"/>
    <x v="3"/>
    <s v="INSP. 17-07-02-24-04 _x000a__x000a_H 1,2,3,4,5,6,7,8,9"/>
    <s v="RG1"/>
    <s v="Hallazgo 1 &quot; Inexacta valoración de la mercancía en las actas de aprehensión._x000a__x000a_ Hallazgo 2 &quot; Modificación incorrecta de actos administrativos&quot;. _x000a__x000a_Hallazgos 3 y 4 &quot; Actos administrativos que carecen de motivación y falta de valoración del material probatorio&quot;, _x000a__x000a_Hallazgo 5&quot; Actos administrativos motivados con base en normatividad desactualizada, _x000a__x000a_Hallazgo 6 &quot; Admisión de recursos de reconsideración extemporáneos  y _x000a__x000a_hallazgo 7&quot; Resoluciones de destrucción de mercancías anteriores a la fecha de ingreso de la mercancía al depósito para su custodia&quot;, _x000a__x000a_Hallazgo 8 &quot; Inconsistencias y error en la motivación de resolución de donación de mercancías&quot;. _x000a__x000a_Hallazgo 9 &quot; Admisión de recursos de reconsideración extemporáneos e Incirrecta motivación de actos administrativos "/>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s v="NC-PC _x000a_Subdirección de Gestión Comercial"/>
    <n v="1"/>
    <x v="0"/>
  </r>
  <r>
    <x v="5"/>
    <x v="3"/>
    <m/>
    <m/>
    <m/>
    <m/>
    <s v="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s v="NC-PC _x000a_Subdirección de Gestión Comercial"/>
    <n v="1"/>
    <x v="0"/>
  </r>
  <r>
    <x v="5"/>
    <x v="3"/>
    <m/>
    <m/>
    <m/>
    <m/>
    <s v="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s v="muestra"/>
    <d v="2017-10-01T00:00:00"/>
    <d v="2018-12-31T00:00:00"/>
    <s v="NC-PC _x000a_Subdirección de Gestión Comercial"/>
    <n v="1"/>
    <x v="0"/>
  </r>
  <r>
    <x v="5"/>
    <x v="3"/>
    <m/>
    <m/>
    <m/>
    <m/>
    <s v="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s v="NC-PC _x000a_Despacho del Director Seccional"/>
    <n v="1"/>
    <x v="0"/>
  </r>
  <r>
    <x v="5"/>
    <x v="3"/>
    <m/>
    <m/>
    <m/>
    <m/>
    <s v="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s v="NC-PC _x000a_Dirección de Gestión Jurídica"/>
    <n v="1"/>
    <x v="0"/>
  </r>
  <r>
    <x v="5"/>
    <x v="3"/>
    <m/>
    <m/>
    <m/>
    <m/>
    <s v="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s v="NC-PC _x000a_Subdirección de Gestión de Fiscalización Aduanera"/>
    <n v="1"/>
    <x v="0"/>
  </r>
  <r>
    <x v="5"/>
    <x v="3"/>
    <m/>
    <m/>
    <m/>
    <m/>
    <s v="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s v="NC-PC _x000a_Subdirector de Gestión Operativa Policial"/>
    <n v="1"/>
    <x v="0"/>
  </r>
  <r>
    <x v="5"/>
    <x v="3"/>
    <m/>
    <m/>
    <m/>
    <m/>
    <s v="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s v="NC-PC _x000a_Subdirector de Gestión Operativa Policial"/>
    <n v="1"/>
    <x v="0"/>
  </r>
  <r>
    <x v="5"/>
    <x v="3"/>
    <m/>
    <m/>
    <m/>
    <m/>
    <s v="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s v="NC-PC _x000a_Subdirección de Gestión de Fiscalización Aduanera"/>
    <n v="1"/>
    <x v="0"/>
  </r>
  <r>
    <x v="5"/>
    <x v="3"/>
    <s v="INSP. 17-07-02-24-04 _x000a__x000a_H 10, 11, 12, 13, 14, 15"/>
    <s v="RG2"/>
    <s v="Hallazgo 10 &quot; Ausencia de trazabilidad y completitud en la información del almacenamiento,custodia y destrucción de las mercancías&quot;. _x000a__x000a_Hallazgo 11 &quot; Ausencia de integridad y congruencia en la información,desde el ingreso de la mercancía aprehendida a bodega, hasta el egreso de la misma para su destrucción, que permiten identificar presuntos faltantes por un valor de $ 199.106.806&quot;. _x000a__x000a_Hallazgo 12 &quot; Diferencias físicas entre lo observado y lo registrado en los documentos soporte (DIIAM/DIM/DEM/Reporte de inventario de mercancías/Actas de aprehensión, Actas de inspección física, Actas de custodia)._x000a__x000a_ Hallazgo 13 &quot; El aplicativo ADA se encuentra desactualizado y con vulnerabilidades de seguridad. _x000a__x000a_Hallazgo 14 &quot; Incumplimiento a las politicas de seguridad de la información en el uso personal e instransferible de las cuentas de usuario y el uso de medios removibles&quot;. _x000a__x000a_Hallazgo 15 &quot;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s v="NC-PC _x000a_Subdirección de Gestión Comercial"/>
    <n v="1"/>
    <x v="0"/>
  </r>
  <r>
    <x v="5"/>
    <x v="3"/>
    <m/>
    <m/>
    <m/>
    <m/>
    <s v="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s v="NC-PC _x000a_Direcciones Seccionales a Nivel Nacional "/>
    <n v="1"/>
    <x v="0"/>
  </r>
  <r>
    <x v="5"/>
    <x v="3"/>
    <m/>
    <m/>
    <m/>
    <m/>
    <s v="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s v="NC-PC _x000a_Direcciones Seccionales"/>
    <n v="1"/>
    <x v="0"/>
  </r>
  <r>
    <x v="5"/>
    <x v="3"/>
    <m/>
    <m/>
    <m/>
    <m/>
    <s v="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s v="NC-PC _x000a_Subdirección de Gestión Comercial"/>
    <n v="1"/>
    <x v="0"/>
  </r>
  <r>
    <x v="5"/>
    <x v="3"/>
    <m/>
    <m/>
    <m/>
    <m/>
    <s v="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s v="NC-PC _x000a_Direccion Seccional de Impuestos y Aduanas de San Andrés. División de Gestión Administrativa y Financiera "/>
    <n v="1"/>
    <x v="0"/>
  </r>
  <r>
    <x v="5"/>
    <x v="3"/>
    <m/>
    <m/>
    <m/>
    <m/>
    <s v="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s v="NC-PC _x000a_Subdirección de Gestión Comercial"/>
    <n v="1"/>
    <x v="0"/>
  </r>
  <r>
    <x v="5"/>
    <x v="3"/>
    <m/>
    <m/>
    <m/>
    <m/>
    <s v="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s v="NC-PC _x000a_Subdirección de Gestión Comercial"/>
    <n v="1"/>
    <x v="0"/>
  </r>
  <r>
    <x v="5"/>
    <x v="3"/>
    <m/>
    <m/>
    <m/>
    <m/>
    <s v="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s v="NC-PC _x000a_Subdirección de Gestión Comercial"/>
    <n v="1"/>
    <x v="0"/>
  </r>
  <r>
    <x v="5"/>
    <x v="3"/>
    <m/>
    <m/>
    <m/>
    <m/>
    <s v="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s v="NC-PC _x000a_Subdirección de Gestión Comercial"/>
    <n v="1"/>
    <x v="0"/>
  </r>
  <r>
    <x v="5"/>
    <x v="3"/>
    <m/>
    <m/>
    <m/>
    <m/>
    <m/>
    <m/>
    <s v="Archivo de roles de SIE actualizado generado por tecnologia."/>
    <n v="1"/>
    <d v="2017-11-01T00:00:00"/>
    <d v="2017-12-31T00:00:00"/>
    <s v="NC-PC _x000a_Subdirección de Gestión de Tecnología y Telecomunicaciones."/>
    <n v="1"/>
    <x v="0"/>
  </r>
  <r>
    <x v="5"/>
    <x v="3"/>
    <m/>
    <m/>
    <m/>
    <m/>
    <s v="Realizar los requerimientos detallados del sie ADA"/>
    <s v="Analizar de manera detallada los requerimientos del SIE ADA"/>
    <s v="Documento de requerimientos detallados"/>
    <n v="1"/>
    <d v="2017-10-01T00:00:00"/>
    <d v="2018-06-30T00:00:00"/>
    <s v="NC-PC _x000a_Coordinación para el apoyo a los sistemas de información"/>
    <n v="0.7"/>
    <x v="2"/>
  </r>
  <r>
    <x v="5"/>
    <x v="3"/>
    <m/>
    <m/>
    <m/>
    <m/>
    <s v="Realizar un plan de trabajo que contenga las actividades a implementar, de acuerdo a las decisiones tomadas para implementar el SIE ya sean: (Compra, elaboración, contratación)"/>
    <s v="Analizar la forma de implementación el SIE de ADA, con la elaboración de un plan de trabajo para su construcción."/>
    <s v="Cronograma de trabajo de implentación de a cuerdo al análisis realizado para la construcción del SIE"/>
    <n v="1"/>
    <d v="2018-07-01T00:00:00"/>
    <d v="2018-12-31T00:00:00"/>
    <s v="NC-PC _x000a_Coordinación para el apoyo a los sistemas de información"/>
    <n v="0"/>
    <x v="2"/>
  </r>
  <r>
    <x v="5"/>
    <x v="3"/>
    <m/>
    <m/>
    <m/>
    <m/>
    <s v="Desarrollar el SIE ADA; ejecutar las pruebas de desarrollo, Aprobar el despliegue y salida a producción del SIE."/>
    <s v="Implementar y poner en producción el SIE de ADA"/>
    <s v="Desarrollo en producción"/>
    <n v="1"/>
    <d v="2019-01-01T00:00:00"/>
    <d v="2019-12-31T00:00:00"/>
    <s v="NC-PC _x000a_Coordinación para el apoyo a los sistemas de información_x000a_Subdirección de Gestión Comercial"/>
    <n v="0"/>
    <x v="1"/>
  </r>
  <r>
    <x v="5"/>
    <x v="3"/>
    <m/>
    <m/>
    <m/>
    <m/>
    <s v="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s v="NC-PC _x000a_Coordinación de Soporte tecnico al usuario"/>
    <n v="1"/>
    <x v="0"/>
  </r>
  <r>
    <x v="5"/>
    <x v="3"/>
    <m/>
    <m/>
    <m/>
    <m/>
    <s v="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s v="NC-PC _x000a_Subdirección de Gestión de Tecnologías de Información y Telecomunicaciones - Coordinación para el apoyo a los sistemas de información."/>
    <n v="1"/>
    <x v="0"/>
  </r>
  <r>
    <x v="5"/>
    <x v="3"/>
    <m/>
    <m/>
    <m/>
    <m/>
    <s v="Analizar el procedimiento de gestión de Roles y realizar cambios en caso requerido."/>
    <s v="Verificar la efectividad del procedimmiento de gestión de roles, para así proceder a hacer ajustes."/>
    <s v="Procedimiento ajustado"/>
    <n v="1"/>
    <d v="2017-09-01T00:00:00"/>
    <d v="2018-09-01T00:00:00"/>
    <s v="NC-PC _x000a_Suddirección de Gestión de Tecnologías de Información y Telecomunicaciones"/>
    <n v="1"/>
    <x v="0"/>
  </r>
  <r>
    <x v="5"/>
    <x v="3"/>
    <m/>
    <m/>
    <m/>
    <m/>
    <s v="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s v="100% de las denuncias por pérdida de mercancía"/>
    <d v="2018-01-01T00:00:00"/>
    <d v="2018-12-31T00:00:00"/>
    <s v="NC-PC _x000a_Subdirección de Gestión de Representación Externa"/>
    <n v="1"/>
    <x v="0"/>
  </r>
  <r>
    <x v="5"/>
    <x v="3"/>
    <m/>
    <m/>
    <m/>
    <m/>
    <s v="Desarrollar una campaña permanente respecto del uso de las políticas de seguridad de la información."/>
    <s v="evitar incumlimiento de las politicas de seguridad de la información"/>
    <s v="evidencia del desarrollo de la campaña"/>
    <n v="6"/>
    <d v="2017-10-01T00:00:00"/>
    <d v="2018-10-01T00:00:00"/>
    <s v="NC-PC _x000a_Oficial de seguridad de la información"/>
    <n v="1"/>
    <x v="0"/>
  </r>
  <r>
    <x v="5"/>
    <x v="3"/>
    <m/>
    <m/>
    <m/>
    <m/>
    <s v="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s v="NC-PC _x000a_Subdirección de Gestión Comercial"/>
    <n v="0.3"/>
    <x v="1"/>
  </r>
  <r>
    <x v="5"/>
    <x v="3"/>
    <s v="INSP. 17-07-02-24-04 _x000a__x000a_H 16"/>
    <s v="RG3"/>
    <s v="Hallazgo No.16 &quot;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18-11-30T00:00:00"/>
    <s v="NC-PC _x000a_Dirección Seccional de Impuestos y Aduanas de Riohacha ,Jefe de la Division de Gestión Administrativa y Financiera, el jefe del GIT de Comercialización"/>
    <n v="0.96"/>
    <x v="2"/>
  </r>
  <r>
    <x v="5"/>
    <x v="3"/>
    <m/>
    <m/>
    <m/>
    <m/>
    <s v="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s v="NC-PC _x000a_Dirección Seccional de Impuestos y Aduanas de San Andrés ,Jefe de la Division de Gestión Administrativa y Financiera, el jefe del GIT de Comercialización"/>
    <n v="1"/>
    <x v="0"/>
  </r>
  <r>
    <x v="5"/>
    <x v="3"/>
    <m/>
    <m/>
    <m/>
    <m/>
    <s v="Gestionar la disposición de las mercancias con situación jurÍdica definida a favor de la Nación, existentes a septiembre 30 de 2017 en la Dirección Seccional de Aduanas de Cartagena."/>
    <s v="Disminuir inventarios de mercancias que redundan en los costos de almacenamiento"/>
    <s v="Valor de la mercancia egresada"/>
    <n v="11623780528.950001"/>
    <d v="2017-11-01T00:00:00"/>
    <d v="2018-11-30T00:00:00"/>
    <s v="NC-PC _x000a_Dirección Seccional de Aduanas de Cartagena,Jefe de la División de Gestión Administrativa y Financiera, el jefe del GIT de Comercialización"/>
    <n v="0.76"/>
    <x v="2"/>
  </r>
  <r>
    <x v="5"/>
    <x v="3"/>
    <m/>
    <m/>
    <m/>
    <m/>
    <s v="Gestionar la disposición de las mercancias con situación jurÍdica definida a favor de la Nación, existentes a septiembre 30 de 2017 en la Dirección Seccional de Impuestos y Aduanas de Arauca."/>
    <s v="Disminuir inventarios de mercancias que redundan en los costos de almacenamiento"/>
    <s v="Valor de la mercancia egresada"/>
    <n v="1251159219"/>
    <d v="2017-11-01T00:00:00"/>
    <d v="2018-11-30T00:00:00"/>
    <s v="NC-PC _x000a_Dirección Seccional de Impuestos y Aduanas de Arauca,Jefe de la División de Gestión Administrativa y Financiera, el jefe del GIT de Comercialización"/>
    <n v="0.44"/>
    <x v="2"/>
  </r>
  <r>
    <x v="5"/>
    <x v="3"/>
    <m/>
    <m/>
    <m/>
    <m/>
    <s v="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s v="NC-PC _x000a_Subdirección de Gestión Comercial"/>
    <n v="1"/>
    <x v="0"/>
  </r>
  <r>
    <x v="5"/>
    <x v="3"/>
    <m/>
    <m/>
    <m/>
    <m/>
    <s v="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s v="NC-PC _x000a_Subdirección de Gestión Comercial"/>
    <n v="1"/>
    <x v="0"/>
  </r>
  <r>
    <x v="5"/>
    <x v="3"/>
    <m/>
    <m/>
    <m/>
    <m/>
    <s v="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s v="NC-PC _x000a_Direcciones Seccionales a nivel nacional "/>
    <n v="1"/>
    <x v="0"/>
  </r>
  <r>
    <x v="5"/>
    <x v="1"/>
    <s v="Auditoría Especial de Seguimiento a la Disposición de Mercancías   _x000a__x000a_H7_x000a__x000a_Periodo _x000a_01/07/2016 al 31/08/2017 _x000a_"/>
    <s v="ADM 2017016"/>
    <s v="Falta de Oportunidad en la Autorización y Ejecución de Destrucción de Mercancías Declaradas en Abandono que Requieren Destrucción Inmediata._x000a__x000a_Revisado el listado “Reporte de Abandonos 2016 – 2017” suministrado por el GIT de Comercialización, el cual contiene la relación de los reportes de mercancía en abandono, se evidenció en 21 casos, que los reportes para destrucción inmediata cuyos costos deben ser asumidos por el operador de comercio exterior, presentan inoportunidad en el levantamiento del AIAMA y en la destrucción abreviada conforme se observa en el Anexo No. 1 adjunto._x000a__x000a_Estas situaciones incumplen los términos establecidos en los artículos 15 y 16 de la Resolución 042 del 13 de mayo de 2016._x000a__x000a__x000a_"/>
    <s v="Lo anterior, originado por la falta de gestión y el debido control para garantizar la oportuna autorización y ejecución de mercancías que requieren destrucción inmediata."/>
    <s v="1.La División de Operación Aduanera debe anexar a los reportes de abandono que requieren destrucción inmediata, los documentos soportes verificando las razones que fundamentan la destrucción con sus respectivos conceptos (sanitarios y técnicos)"/>
    <m/>
    <s v="Oficio de reporte de abandono con documentos soportes"/>
    <n v="1"/>
    <d v="2018-01-02T00:00:00"/>
    <d v="2018-06-30T00:00:00"/>
    <s v="IABUE-PC _x000a_Jefe División Gestión Operación Aduanera de la Dirección Seccional de Aduanas de Buenaventura "/>
    <n v="1"/>
    <x v="0"/>
  </r>
  <r>
    <x v="5"/>
    <x v="1"/>
    <m/>
    <m/>
    <m/>
    <m/>
    <s v="2.La Jefe del GIT de Comercialización una vez remitido el reporte de abandono por parte de la División de Operación Aduanera emitirá una alerta al funcionario encargado de la disposicion de destrucción de mercancías con el fin de que sean inmediatamente trasladadas a los depósitos de Unión temporal y se levante oportunamente el AIAMA."/>
    <m/>
    <s v="Informe de alertas emitidas y ejecutadas "/>
    <n v="1"/>
    <d v="2018-01-02T00:00:00"/>
    <d v="2018-06-30T00:00:00"/>
    <s v="IABUE-PC _x000a_Jefe G.I.T. Comercialización de la Dirección Seccional de Aduanas de Buenaventura "/>
    <n v="1"/>
    <x v="0"/>
  </r>
  <r>
    <x v="5"/>
    <x v="1"/>
    <m/>
    <m/>
    <m/>
    <m/>
    <s v="3.. Se programará reunión con los diferentes depósitos con el fin de comprometerlos a cumplir con lo señalado en el artículo 16 de la resolución 042 de 2016, so pena de sanción."/>
    <m/>
    <s v="Acta de reunión "/>
    <n v="2"/>
    <d v="2018-01-02T00:00:00"/>
    <d v="2018-06-30T00:00:00"/>
    <s v="IABUE-PC _x000a_Jefe G.I.T. Comercialización de la Dirección Seccional de Aduanas de Buenaventura "/>
    <n v="1"/>
    <x v="0"/>
  </r>
  <r>
    <x v="5"/>
    <x v="1"/>
    <m/>
    <m/>
    <m/>
    <m/>
    <s v="4.Para el cumplimiento en los términos de la ejecución de la destrucción abreviada, el depósito dará cumplimiento en los terminos establecidos por el  procedimiento PR_CO 0308 Destrucción de mercancías, Una vez proferida y comunicada la Resolución de destrucción al respectivo depósito, se hará seguimiento con el propósito de cumplir con los términos señalados en dicha resolución. "/>
    <m/>
    <s v="Acta de destrucción, Oficio, correo electrónico"/>
    <n v="1"/>
    <d v="2018-01-02T00:00:00"/>
    <d v="2018-06-30T00:00:00"/>
    <s v="IABUE-PC _x000a_Jefe Git Comercial /Operador de Comercio Exterior"/>
    <n v="1"/>
    <x v="0"/>
  </r>
  <r>
    <x v="5"/>
    <x v="1"/>
    <m/>
    <m/>
    <m/>
    <m/>
    <s v="5. El Despacho de la Direccion Seccional de Buenaventura realizara seguimiento y control  a todas las mercancias reportadas en abandono, este seguimiento se llevará en un cuadro en excell el cual  incluye lo siguiente:                          .Fecha de los Traslados oportunos al deposito de Unión temporal                                                                              .Fecha de Elaboracion del AIAMA en oportunidad y calidad"/>
    <m/>
    <s v="Informe de anomalias encontradas(demoras de los traslados y eleboracion del AIAMA)"/>
    <n v="11"/>
    <d v="2018-01-01T00:00:00"/>
    <d v="2018-12-31T00:00:00"/>
    <s v="IABUE-PC _x000a_Director Seccional de Aduanas de Buenaventura"/>
    <n v="0.54"/>
    <x v="1"/>
  </r>
  <r>
    <x v="5"/>
    <x v="1"/>
    <m/>
    <m/>
    <m/>
    <m/>
    <s v="6.Seguimiento por parte de la Subdirección de Gestión Comercial a la oportunidad de la disposición de mercancias  por destrucción abreviada."/>
    <m/>
    <s v="Reporte de existencias de mercancias en abandono en los depósitos sin contrato remitido a la Dirección Seccional de Aduanas de Buenaventura."/>
    <n v="11"/>
    <d v="2018-01-01T00:00:00"/>
    <d v="2018-12-31T00:00:00"/>
    <s v="IABUE-PC _x000a_Jefe Coordinación Disposición de Mercancias- Subdirección de Gestión Comercial "/>
    <n v="0.54"/>
    <x v="1"/>
  </r>
  <r>
    <x v="5"/>
    <x v="1"/>
    <s v="Auditoría Especial de Seguimiento a la Disposición de Mercancías   _x000a__x000a_H2_x000a__x000a_Periodo _x000a_01/07/2016 al 31/08/2017 _x000a_"/>
    <s v="ADM 2017016"/>
    <s v="Insuficiencia de Controles para las Destrucciones Ordinarias._x000a__x000a_Verificados 12 eventos de Destrucción Ordinaria de mercancías aprehendidas decomisadas y abandonadas (Ver Anexo 2), se evidenció que:_x000a__x000a_1. No se deja constancia en las resoluciones de destrucción, cuando la disposición de la mercancía no se pudo realizar por venta o donación y se destruye._x000a_2. Para la entrega de mercancía y supervisión de las destrucciones, solo se envía a un funcionario sin importar el tamaño de las mercancías, el riesgo y el valor de las destrucciones._x000a_3. No se evidencia la verificación de la ejecución de la destrucción por parte del Director Seccional o su delegado, ni la Jefe del GIT de Comercial. _x000a_4. En los eventos de destrucción verificados, no se encontró el certificado de destrucción por parte del contratista y los CD entregados donde están los videos y fotos de la destrucción no se pueden ver por las restricciones de seguridad informática de la entidad._x000a_5. No se elabora informe final de la ejecución de la destrucción._x000a__x000a_Las situaciones mencionadas evidencian el incumplimiento de los literales b, c, de Ejecución, del Memorando No. 103 del 1 de abril de 2015, vigente para el período en el cual se ejecutaron las actividades de disposición; las actividades 53, 54, 57 y condiciones generales del procedimiento PR-CO-0308 “Destrucción de Mercancías”. _x000a__x000a_"/>
    <s v="Lo anterior debido a que no se realiza el adecuado seguimiento a la supervisión de las destrucciones y no se revisa la sustentación documental de los eventos de destrucción."/>
    <s v="1. El Director Seccional comisionará a un funcionario del Despacho para supervisar todas las destrucciones con el fin de  que las destrucciones se ejecuten dentro de los términos y condiciones que dispone la norma."/>
    <m/>
    <s v="Resolución de comisión / resolución de viaticos"/>
    <n v="1"/>
    <d v="2018-01-02T00:00:00"/>
    <d v="2018-06-30T00:00:00"/>
    <s v="IABUE-PC _x000a_Director Seccional de Aduanas de Buenaventura"/>
    <n v="1"/>
    <x v="0"/>
  </r>
  <r>
    <x v="5"/>
    <x v="1"/>
    <m/>
    <m/>
    <m/>
    <m/>
    <s v="2. La Jefe de GIT de Comercial sera comisionada a todas las destrucciones con el fin de que supervise la correcta ejecución de las destrucciones, tambien debera levantar una lista de chequeo que permita verificar que todos los entes de control han sido invitados  a la ejecución de las destrucciones"/>
    <m/>
    <s v="Resolución de Comisión.   Resolución de viáticos.  Lista de chequeo "/>
    <n v="1"/>
    <d v="2018-01-02T00:00:00"/>
    <d v="2018-06-30T00:00:00"/>
    <s v="IABUE-PC _x000a_Director Seccional y Jefe División Administrativa y Financiera de la Dirección Seccional de Aduanas de Buenaventura"/>
    <n v="1"/>
    <x v="0"/>
  </r>
  <r>
    <x v="5"/>
    <x v="1"/>
    <m/>
    <m/>
    <m/>
    <m/>
    <s v="3. Realizar control por parte del GIT de Comercialización  a la conformacion de las carpetas de los eventos de disposición de mercancías a través de la modalidad de destrucción."/>
    <m/>
    <s v="Lista de chequeo firmada,  de la revisión del evento"/>
    <n v="1"/>
    <d v="2018-01-02T00:00:00"/>
    <d v="2018-06-30T00:00:00"/>
    <s v="IABUE-PC _x000a_Jefe G.I.T. Comercialización de la Dirección Seccional de Aduanas de Buenaventura "/>
    <n v="1"/>
    <x v="0"/>
  </r>
  <r>
    <x v="5"/>
    <x v="1"/>
    <m/>
    <m/>
    <m/>
    <m/>
    <s v="4. Elaborar informe final de la ejecución de la destrucción"/>
    <m/>
    <s v="Informe final de destrucción"/>
    <n v="1"/>
    <d v="2018-01-02T00:00:00"/>
    <d v="2018-06-30T00:00:00"/>
    <s v="IABUE-PC _x000a_Jefe G.I.T. Comercialización de la Dirección Seccional de Aduanas de Buenaventura "/>
    <n v="1"/>
    <x v="0"/>
  </r>
  <r>
    <x v="5"/>
    <x v="1"/>
    <m/>
    <m/>
    <m/>
    <m/>
    <s v="5. Realizar seguimiento y verificación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m/>
    <s v="Informe de autoevaluación aplicado a la muestra de información."/>
    <n v="1"/>
    <d v="2018-01-01T00:00:00"/>
    <d v="2018-12-31T00:00:00"/>
    <s v="IABUE-PC _x000a_Subdirector de Gestión Comercial"/>
    <n v="0"/>
    <x v="1"/>
  </r>
  <r>
    <x v="5"/>
    <x v="1"/>
    <s v="Auditoría Especial de Seguimiento a la Disposición de Mercancías   _x000a__x000a_H3_x000a__x000a_Periodo _x000a_01/07/2016 al 31/08/2017 _x000a_"/>
    <s v="ADM 2017016"/>
    <s v="Insuficiencia en los Controles para la Disposición de mercancías._x000a__x000a_Verificados los controles para la disposición de mercancías, aprehendidas decomisadas y abandonadas, se evidenció lo siguiente:_x000a_1. Los controles que aplican cada uno de los funcionarios para preparar y realizar los eventos de destrucción, donación, venta e inspección de mercancía en abandono, se encuentran incompletos._x000a_2. No se llevan los consecutivos por cada uno de los eventos de disposición (Destrucción, venta, donación, asignación, chatarrización)_x000a_3. Ausencia de trazabilidad en la disposición de las mercancías informadas en abandono, el control solo se lleva hasta la elaboración del AIAMA.  _x000a_4. En el registro en el que se define la modalidad de disposición de las mercancías, no se puede determinar la responsabilidad en la autorización._x000a__x000a_Con lo evidenciado se incumple con lo establecido en el Memorando 103 del 1 de abril de 2015 vigente para el período en el cual se ejecutaron las actividades de disposición observadas en la auditoria y denota deficiente gestión documental._x000a__x000a__x000a_"/>
    <s v="Estas situaciones se presentan debido a que no se verifica oportunamente la información contenida en los reportes que lleva cada uno de los funcionarios y no se realiza una adecuada evaluación de los controles establecidos para verificar su efectividad."/>
    <s v="1.Una vez culminado el respectivo evento, la Jefe de GIT de Comercialización solicitará al funcionario responsable las carpetas respectivas que conforman dicho evento, para ejercer un control oportuno, mediante lista de chequeo, con el fin de que toda la documentación se encuentre archivada en sus carpetas respectivas. Periódicamente se tomará una muestra aleatoria del 10% por cada uno de los eventos para establecer que la información sea veraz y oportuna."/>
    <m/>
    <s v="Lista de chequeo sobre la revisión del evento  de la muestra tomada."/>
    <n v="1"/>
    <d v="2018-01-02T00:00:00"/>
    <d v="2018-06-30T00:00:00"/>
    <s v="IABUE-PC _x000a_Jefe G.I.T. Comercialización de la Dirección Seccional de Aduanas de Buenaventura  "/>
    <n v="1"/>
    <x v="0"/>
  </r>
  <r>
    <x v="5"/>
    <x v="1"/>
    <m/>
    <m/>
    <m/>
    <m/>
    <s v="2. Establecer un número consecutivo para cada uno de los eventos de disposición (Donación, destrucción, venta, asignación, chatarrización)"/>
    <m/>
    <s v="Libro de  consecutivos y control de eventos"/>
    <n v="1"/>
    <d v="2018-01-02T00:00:00"/>
    <d v="2018-06-30T00:00:00"/>
    <s v="IABUE-PC _x000a_Jefe G.I.T. Comercialización de la Dirección Seccional de Aduanas de Buenaventura  "/>
    <n v="1"/>
    <x v="0"/>
  </r>
  <r>
    <x v="5"/>
    <x v="1"/>
    <m/>
    <m/>
    <m/>
    <m/>
    <s v=" 3.Se establecerá un control semanal en el cuadro de abandonos  adicionando las siguientes columnas: modalidad de disposición, acto y fecha del acto, número y fecha del egreso y esas mismas columnas se colocaran en el libro de control. "/>
    <m/>
    <s v="Copia libro de control de disposición de mercancías"/>
    <n v="1"/>
    <d v="2018-01-02T00:00:00"/>
    <d v="2018-06-30T00:00:00"/>
    <s v="IABUE-PC _x000a_Jefe G.I.T. Comercialización de la Dirección Seccional de Aduanas de Buenaventura  "/>
    <n v="1"/>
    <x v="0"/>
  </r>
  <r>
    <x v="5"/>
    <x v="1"/>
    <m/>
    <m/>
    <m/>
    <m/>
    <s v="4..Como medida de control se implementará y se diligenciará un formato de planilla consecutiva donde se relacionaran los DIIAM de disposición donde la Jefe del GIT de Comercialización dejará constancia con su firma de la modalidad. "/>
    <m/>
    <s v="formato planilla"/>
    <n v="1"/>
    <d v="2018-01-02T00:00:00"/>
    <d v="2018-06-30T00:00:00"/>
    <s v="IABUE-PC _x000a_Jefe G.I.T. Comercialización de la Dirección Seccional de Aduanas de Buenaventura  "/>
    <n v="1"/>
    <x v="0"/>
  </r>
  <r>
    <x v="5"/>
    <x v="1"/>
    <m/>
    <m/>
    <m/>
    <m/>
    <s v="5.Realizar seguimiento a la Dirección Seccional de Aduanas de Buenaventura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m/>
    <s v="Informe de Autoevaluación. Informes o actas de disposición para los acompañamientos realizados por funcionarios de la Subdirección de Gestión Comercial."/>
    <n v="2"/>
    <d v="2018-01-01T00:00:00"/>
    <d v="2018-12-31T00:00:00"/>
    <s v="IABUE-PC _x000a_Subdirector de Gestión Comercial Reformulado correo sin numero  remitido el 21/09/2018 "/>
    <n v="0"/>
    <x v="1"/>
  </r>
  <r>
    <x v="5"/>
    <x v="1"/>
    <s v="Auditoría Especial de Seguimiento a la Disposición de Mercancías   _x000a__x000a_H4_x000a__x000a_Periodo _x000a_01/07/2016 al 31/08/2017 _x000a_"/>
    <s v="ADM 2017016"/>
    <s v="Insuficiente en el Control para la Expedición de Autos Comisorios._x000a__x000a_De la revisión de 13 autos comisorios proferidos por el GIT de Comercialización, para realizar diferentes actuaciones, se encontraron las siguientes situaciones: _x000a_- Auto comisorio 025, del 2 de marzo de 2017 con fecha de actuación entre el 2 y el 10 de marzo de 2017, para efectuar el   inventario, la inspección INVIMA y la elaboración del Acta de Inventario y Avalúo de Mercancía en Abandono (AIAMA): Se evidenció que el acta de inspección INVIMA presenta fecha 16 de marzo y el AIAMA 17 de marzo de 2017, sin que medie prórroga del auto comisorio entre el 11 y el 17 de marzo de 2017._x000a_- Auto comisorio 091 del 11 de mayo de 2017 con fecha de actuación entre el 12 y el 18 de mayo de 2017, para realizar entrega de mercancías a destruir y la supervisión correspondiente:  Se evidenció que el acta de destrucción No. 012 donde se da constancia que la diligencia terminó el 19 de mayo de 2017 sin que medie prórroga del auto comisorio._x000a_- Auto comisorio 106 del 13 de junio de 2017, no presenta fecha de inicio ni de terminación para realizar inspección INVIMA de mercancía en abandono._x000a_ - Ato comisorio 77 del 24 de abril de 2017, presenta fecha de actuación anterior a la fecha de emisión del auto comisorio (26 al 28 de marzo de 2017)._x000a_- Auto comisorio 113 del 16 de junio de 2017, presenta fecha de actuación anterior a la fecha de emisión del auto comisorio (20 al 23 de marzo de 2017)._x000a_- Auto comisorio 151 del 24 de julio de 2017, con fecha de inicio 24 de julio de 2017 y sin fecha de terminación._x000a__x000a_Las situaciones descritas infringen los términos establecidos en cada uno de los autos comisorios que ordenaron la inspección de mercancías, resultando contrario a lo establecido en el artículo 15 de la Resolución No. 42 de 2016 y en la actividad 22 del procedimiento PR-CO-0308 &quot;Destrucción de Mercancías&quot;._x000a_"/>
    <s v="Lo anterior debido a la falta de un adecuado control, por parte del GIT de Comercialización al no revisar el debido diligenciamiento de los autos comisorios para la firma y a la no identificación de los riesgos inherentes asociados al proceso."/>
    <s v="1.Se adicionarán tres columnas al libro de control y consecutivo de  Autos comisorios con el fin de consignar fecha de inicio, fecha de  finalización de la actividad y en la otra columna los datos de  prórroga."/>
    <m/>
    <s v="Libro de control y consecutivo de  Autos comisorios"/>
    <n v="1"/>
    <d v="2017-12-04T00:00:00"/>
    <d v="2017-12-30T00:00:00"/>
    <s v="IABUE-PC _x000a_Jefe G.I.T. Comercialización de la Dirección Seccional de Aduanas de Buenaventura "/>
    <n v="1"/>
    <x v="0"/>
  </r>
  <r>
    <x v="5"/>
    <x v="1"/>
    <m/>
    <m/>
    <m/>
    <m/>
    <s v="2. Se  establecerá una lista de chequeo para controlar  que los autos comisorios cuenten con toda la información requerida."/>
    <m/>
    <s v="Lista de chequeo"/>
    <n v="1"/>
    <d v="2017-12-04T00:00:00"/>
    <d v="2017-12-30T00:00:00"/>
    <s v="IABUE-PC _x000a_Jefe G.I.T. Comercialización de la Dirección Seccional de Aduanas de Buenaventura "/>
    <n v="1"/>
    <x v="0"/>
  </r>
  <r>
    <x v="5"/>
    <x v="1"/>
    <m/>
    <m/>
    <m/>
    <m/>
    <s v="3.Socializar a todos los funcionarios del GIT de Comercialización, la forma apropiada de diligenciar el auto comisorio (Formato 1090)"/>
    <m/>
    <s v="Acta de reunión"/>
    <n v="1"/>
    <d v="2017-12-04T00:00:00"/>
    <d v="2017-12-30T00:00:00"/>
    <s v="IABUE-PC _x000a_Jefe G.I.T. Comercialización de la Dirección Seccional de Aduanas de Buenaventura "/>
    <n v="1"/>
    <x v="0"/>
  </r>
  <r>
    <x v="5"/>
    <x v="1"/>
    <m/>
    <m/>
    <m/>
    <m/>
    <s v="4. La jefe de GIT de Comercialización diseñará una lista de chequeo con el fin de corroborar que cada uno de los DIIAM conformados esten debidamente ajustados a la norma y que los documentos de cada DIIAM lleven una historia cronologica y que los mismos esten debidamente diligenciados, muestra aleatoria 10%."/>
    <m/>
    <s v="Lista de chequeo sobre la muestra tomada"/>
    <n v="1"/>
    <d v="2017-12-04T00:00:00"/>
    <d v="2018-06-30T00:00:00"/>
    <s v="IABUE-PC _x000a__x000a_Jefe G.I.T. Comercialización de la Dirección Seccional de Aduanas de Buenaventura "/>
    <n v="1"/>
    <x v="0"/>
  </r>
  <r>
    <x v="5"/>
    <x v="1"/>
    <m/>
    <m/>
    <m/>
    <m/>
    <s v="5.Realizar seguimiento y verificación al cumplimiento de conformación de eventos de disposición de mercancias, cruce de información relacionada con el proceso de disposición, determinando que los soportes se encuentren conformes a las fecha de ejecución del proceso entre ellos el auto comisorio"/>
    <m/>
    <s v=" Listas de chequeo diligenciada de los eventos revisados."/>
    <n v="4"/>
    <d v="2018-01-01T00:00:00"/>
    <d v="2018-12-31T00:00:00"/>
    <s v="IABUE-PC _x000a_ _x000a_Subdirector de Gestión Comercial correo sin numero  remitido el 21/09/2018 "/>
    <n v="0"/>
    <x v="1"/>
  </r>
  <r>
    <x v="6"/>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Implementar una solución informatica que permita contar con la información integrada, actualizada y confiable para el proceso de Administración de Cartera.  , sujetas a la implementación del plan de modernización tecnologica de la DIAN.(LEY 1819 DEL 2016)"/>
    <s v="Mesas de Trabajo"/>
    <s v="Control de Asistencia de Reuniones "/>
    <n v="3"/>
    <d v="2018-10-01T00:00:00"/>
    <d v="2019-02-28T00:00:00"/>
    <s v="NC-PAC _x000a_Subdirección de Gestión de Recaudo y Cobranzas / Subdirección de Gestión de Tecnología de la Información y Telecomunicaciones_x000a__x000a_REFORMULADO INFORME F PAGADORA Y RECAUDADORA VIG 2016_x000a_"/>
    <n v="1"/>
    <x v="0"/>
  </r>
  <r>
    <x v="6"/>
    <x v="0"/>
    <m/>
    <m/>
    <m/>
    <m/>
    <m/>
    <s v="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s v="Plan de Trabajo aprobado"/>
    <n v="1"/>
    <d v="2019-03-01T00:00:00"/>
    <d v="2019-05-31T00:00:00"/>
    <s v="NC-PAC _x000a_Subdirección de Gestión de Recaudo y Cobranzas / Subdirección de Gestión de Tecnología de la Información y Telecomunicaciones_x000a__x000a_REFORMULADO INFORME F PAGADORA Y RECAUDADORA VIG 2016_x000a_"/>
    <n v="0"/>
    <x v="1"/>
  </r>
  <r>
    <x v="6"/>
    <x v="0"/>
    <m/>
    <m/>
    <m/>
    <m/>
    <m/>
    <s v="Seguimiento y control  del cronograma de actividades a ejecutar que se contempla  en el Plan de Trabajo."/>
    <s v="Informe mensual de seguimiento"/>
    <n v="8"/>
    <d v="2019-06-01T00:00:00"/>
    <d v="2019-12-31T00:00:00"/>
    <s v="NC-PAC _x000a_Subdirección de Gestión de Recaudo y Cobranzas / Subdirección de Gestión de Tecnología de la Información y Telecomunicaciones_x000a__x000a_REFORMULADO INFORME F PAGADORA Y RECAUDADORA VIG 2016_x000a_"/>
    <n v="0"/>
    <x v="1"/>
  </r>
  <r>
    <x v="6"/>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Implementar una solución informatica que permita contar con la información integrada, actualizada y confiable para el proceso de Administración de Cartera.  , sujetas a la implementación del plan de modernización tecnologica de la DIAN.(LEY 1819 DEL 2016)"/>
    <s v="Mesas de Trabajo"/>
    <s v="Control de Asistencia de Reuniones "/>
    <n v="3"/>
    <d v="2018-10-01T00:00:00"/>
    <d v="2019-02-28T00:00:00"/>
    <s v="NC-PAC _x000a_Subdirección de Gestión de Recaudo y Cobranzas / Subdirección de Gestión de Tecnología de la Información y Telecomunicaciones_x000a__x000a_REFORMULADO INFORME F PAGADORA Y RECAUDADORA VIG 2016_x000a_"/>
    <n v="1"/>
    <x v="0"/>
  </r>
  <r>
    <x v="6"/>
    <x v="0"/>
    <m/>
    <m/>
    <m/>
    <m/>
    <m/>
    <s v="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s v="Plan de Trabajo aprobado"/>
    <n v="1"/>
    <d v="2019-03-01T00:00:00"/>
    <d v="2019-05-31T00:00:00"/>
    <s v="NC-PAC _x000a_Subdirección de Gestión de Recaudo y Cobranzas / Subdirección de Gestión de Tecnología de la Información y Telecomunicaciones_x000a__x000a_REFORMULADO INFORME F PAGADORA Y RECAUDADORA VIG 2016_x000a_"/>
    <n v="0"/>
    <x v="1"/>
  </r>
  <r>
    <x v="6"/>
    <x v="0"/>
    <m/>
    <m/>
    <m/>
    <m/>
    <m/>
    <s v="Seguimiento y control  del cronograma de actividades a ejecutar que se contempla  en el Plan de Trabajo."/>
    <s v="Informe mensual de seguimiento"/>
    <n v="8"/>
    <d v="2019-06-01T00:00:00"/>
    <d v="2019-12-31T00:00:00"/>
    <s v="NC-PAC _x000a_Subdirección de Gestión de Recaudo y Cobranzas / Subdirección de Gestión de Tecnología de la Información y Telecomunicaciones_x000a__x000a_REFORMULADO INFORME F PAGADORA Y RECAUDADORA VIG 2016_x000a_"/>
    <n v="0"/>
    <x v="1"/>
  </r>
  <r>
    <x v="6"/>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Implementar una solución informatica que permita contar con la información integrada, actualizada y confiable para el proceso de Administración de Cartera.  , sujetas a la implementación del plan de modernización tecnologica de la DIAN.(LEY 1819 DEL 2016)"/>
    <s v="Mesas de Trabajo"/>
    <s v="Control de Asistencia de Reuniones "/>
    <n v="3"/>
    <d v="2018-10-01T00:00:00"/>
    <d v="2019-02-28T00:00:00"/>
    <s v="NC-PAC _x000a_Subdirección de Gestión de Recaudo y Cobranzas / Subdirección de Gestión de Tecnología de la Información y Telecomunicaciones_x000a__x000a_REFORMULADO INFORME F PAGADORA Y RECAUDADORA VIG 2016_x000a_"/>
    <n v="1"/>
    <x v="0"/>
  </r>
  <r>
    <x v="6"/>
    <x v="0"/>
    <m/>
    <m/>
    <m/>
    <m/>
    <m/>
    <s v="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s v="Plan de Trabajo aprobado"/>
    <n v="1"/>
    <d v="2019-03-01T00:00:00"/>
    <d v="2019-05-31T00:00:00"/>
    <s v="NC-PAC _x000a_Subdirección de Gestión de Recaudo y Cobranzas / Subdirección de Gestión de Tecnología de la Información y Telecomunicaciones_x000a__x000a_REFORMULADO INFORME F PAGADORA Y RECAUDADORA VIG 2016_x000a_"/>
    <n v="0"/>
    <x v="1"/>
  </r>
  <r>
    <x v="6"/>
    <x v="0"/>
    <m/>
    <m/>
    <m/>
    <m/>
    <m/>
    <s v="Seguimiento y control  del cronograma de actividades a ejecutar que se contempla  en el Plan de Trabajo."/>
    <s v="Informe mensual de seguimiento"/>
    <n v="8"/>
    <d v="2019-06-01T00:00:00"/>
    <d v="2019-12-31T00:00:00"/>
    <s v="NC-PAC _x000a_Subdirección de Gestión de Recaudo y Cobranzas / Subdirección de Gestión de Tecnología de la Información y Telecomunicaciones_x000a__x000a_REFORMULADO INFORME F PAGADORA Y RECAUDADORA VIG 2016_x000a_"/>
    <n v="0"/>
    <x v="1"/>
  </r>
  <r>
    <x v="6"/>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Implementar una solución informatica que permita contar con la información integrada, actualizada y confiable para el proceso de Administración de Cartera.  , sujetas a la implementación del plan de modernización tecnologica de la DIAN.(LEY 1819 DEL 2016)"/>
    <s v="Mesas de Trabajo"/>
    <s v="Control de Asistencia de Reuniones "/>
    <n v="3"/>
    <d v="2018-10-01T00:00:00"/>
    <d v="2019-02-28T00:00:00"/>
    <s v="NC-PAC _x000a_Subdirección de Gestión de Recaudo y Cobranzas / Subdirección de Gestión de Tecnología de la Información y Telecomunicaciones_x000a__x000a_REFORMULADO INFORME F PAGADORA Y RECAUDADORA VIG 2016_x000a_"/>
    <n v="1"/>
    <x v="0"/>
  </r>
  <r>
    <x v="6"/>
    <x v="0"/>
    <m/>
    <m/>
    <m/>
    <m/>
    <m/>
    <s v="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s v="Plan de Trabajo aprobado"/>
    <n v="1"/>
    <d v="2019-03-01T00:00:00"/>
    <d v="2019-05-31T00:00:00"/>
    <s v="NC-PAC _x000a_Subdirección de Gestión de Recaudo y Cobranzas / Subdirección de Gestión de Tecnología de la Información y Telecomunicaciones_x000a__x000a_REFORMULADO INFORME F PAGADORA Y RECAUDADORA VIG 2016_x000a_"/>
    <n v="0"/>
    <x v="1"/>
  </r>
  <r>
    <x v="6"/>
    <x v="0"/>
    <m/>
    <m/>
    <m/>
    <m/>
    <m/>
    <s v="Seguimiento y control  del cronograma de actividades a ejecutar que se contempla  en el Plan de Trabajo."/>
    <s v="Informe mensual de seguimiento"/>
    <n v="8"/>
    <d v="2019-06-01T00:00:00"/>
    <d v="2019-12-31T00:00:00"/>
    <s v="NC-PAC _x000a_Subdirección de Gestión de Recaudo y Cobranzas / Subdirección de Gestión de Tecnología de la Información y Telecomunicaciones_x000a__x000a_REFORMULADO INFORME F PAGADORA Y RECAUDADORA VIG 2016_x000a_"/>
    <n v="0"/>
    <x v="1"/>
  </r>
  <r>
    <x v="6"/>
    <x v="0"/>
    <s v="16 Aud Auditoria Regular Dirección de Impuestos y Aduanas (F. Pagadora y Recaudadora) vig 2016"/>
    <s v=" 11 02 002"/>
    <s v="Hallazgo No. 16 Declaratoria de Prescripción de la Acción de Cobro (Seccional Bogotá) (Seccional Medellín)_x000a_De la evaluación de los procesos cobro coactivo con corte a 31 de diciembre de 2016 se detectaron las siguientes debilidades: _x000a_1. La Seccional de Impuestos de Bogotá, decretó de oficio hasta el año 2016 la prescripción de la acción de cobro de obligaciones respecto de las cuales se habían cumplido los requisitos de ley (Artículo 817 en armonía con el Artículo 818 del E.T.) desde vigencias anteriores (2005-2015), tal como se detalla en el siguiente cuadro, tiempo durante el cual se mantuvieron las medidas cautelares decretadas dentro de los procesos y en algunos casos, el contribuyente no tenía obligaciones vigentes. _x000a_2. Revisados los expedientes con NIT que se relacionan en el siguiente cuadro los cuales corresponden al cobro de procesos de cobro coactivo en curso por obligaciones oficiales, liquidaciones privadas y sanciones, se observa que a 31 de diciembre de 2016 existe sobrevaloración de la cartera en $8.838 millones, todo en razón a que a mayo de 2017 no se ha proferido la resolución de prescripción; no obstante ya haber operado este fenómeno. _x000a_Así mismo en la Seccional de Impuestos de Medellín se observó que no declara de oficio la prescripción de la acción de cobro de las obligaciones, una vez se cumplen las condiciones establecidas en el artículo 817 del E.T., por lo tanto, la prescripción no es decretada oportunamente, lo cual fue evidenciado (…) en el que según registro del SIPAC la obligación prescribió (…) y fue declarada (…)"/>
    <s v="(…) inoportunidad, ineficiencia e ineficacia en la gestión de cobro adelantada frente a las medidas decretadas y practicadas, falta de seguimiento y monitoreo, en algunos casos la obsolescencia y falta de integralidad de los aplicativos de cobro que impiden el seguimiento y control adecuados a los términos,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NC-PAC _x000a_Jefe de la Coordinación de Gestión de Cobranzas de la Subdirección de Gestión de Recaudo y Cobranzas_x000a__x000a_REFORMULADO_x000a_30/09/2017"/>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NC-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
    <n v="1"/>
    <d v="2017-09-01T00:00:00"/>
    <d v="2017-09-30T00:00:00"/>
    <s v="NC-PAC  _x000a_Jefe de la Coordinación de Gestión de Cobranzas de la Subdirección de Gestión de Recaudo y Cobranzas_x000a__x000a_REFORMULADO_x000a_30/09/2017"/>
    <n v="1"/>
    <x v="0"/>
  </r>
  <r>
    <x v="6"/>
    <x v="0"/>
    <m/>
    <m/>
    <m/>
    <m/>
    <m/>
    <m/>
    <s v="Videoconferencias"/>
    <n v="34"/>
    <d v="2017-09-01T00:00:00"/>
    <d v="2017-09-30T00:00:00"/>
    <s v="NC-PAC  _x000a_Jefe de la Coordinación de Gestión de Cobranzas de la Subdirección de Gestión de Recaudo y Cobranzas_x000a__x000a_REFORMULADO_x000a_30/09/2017"/>
    <n v="1"/>
    <x v="0"/>
  </r>
  <r>
    <x v="6"/>
    <x v="0"/>
    <m/>
    <m/>
    <m/>
    <m/>
    <s v="Realizar control y seguimiento al cumplimiento de los términos y actividades establecidas en los procedimientos PR-CA-0330 Extinción de obligaciones y PR-CA-0345 Levantamiento y/o Modificación de medidas cautelares."/>
    <s v="Realizar control y seguimiento a la ejecución de los procedimientos PR-CA-0330 Extinción de obligaciones y PR-CA-0345 Levantamiento y/o Modificación de medidas cautelares, en cuanto al cumplimiento de los términos establecidas y en especial a lo descrito en las actividades indicadas en los numerales 15 y 16 del PR-CA-0330 Extinción de obligaciones, verificando mensualmente su cumplimiento en una muestra de 15 expedientes dejando documentado el resultado para cuando las dependencias de control lo requieran."/>
    <s v="Documento"/>
    <n v="12"/>
    <d v="2018-07-01T00:00:00"/>
    <d v="2019-01-31T00:00:00"/>
    <s v="NC-PAC  _x000a_Jefes de División de Gestión de Cobranzas de la Direcciones Seccionales de Impuestos de Bogotá y Medellín_x000a__x000a_REFORMULADO_x000a_30/09/2017_x000a_30/03/2018_x000a_30/09/2018"/>
    <n v="0.91666666666666663"/>
    <x v="1"/>
  </r>
  <r>
    <x v="6"/>
    <x v="0"/>
    <s v="18 Aud Auditoria Regular Dirección de Impuestos y Aduanas (F. Pagadora y Recaudadora) vig 2016"/>
    <s v="22 02 001"/>
    <s v="Hallazgo No. 18.  Actualización Estado Obligaciones en el SIE de Obligación Financiera (Seccional Barranquilla) (Seccional Cali)_x000a_Se verificó que la Dirección Seccional de Impuestos de Barranquilla, presenta debilidades en el Servicio Informático Electrónico de Obligación Financiera debido a que en éste no se dan de baja las reducciones y otros beneficios de Ley en las declaraciones y sanciones otorgadas a los contribuyentes en el marco de campañas y amnistías, determinándose que aún en el 2016 (periodo evaluado), se adelantaron procesos de cobro por parte de la División de Cobranzas sobre conceptos que ya fueron cancelados en algunos casos desde 2010, que aunque subsanados como consecuencia de la comunicación del hallazgo por parte de la CGR, sustentan como ejemplo lo observado, casos frente a los cuales se interpusieron quejas y reclamos reiterados por los contribuyentes afectados._x000a_En consecuencia, teniendo en cuenta la parametrización del sistema, lo anteriormente señalado impide la generación del respectivo auto de terminación o cancelación definitiva de la obligación por reflejar como pendientes, saldos que ya fueron cancelados y pese a las marcaciones como “anuladas” en el Sistema de Planeación y Administración de la Cartera Morosa SIPAC de acuerdo con el Memorando 033 de 2015, siguen siendo objeto de cobro, reflejando deficiencias en los controles aplicados a este Sistema._x000a_Así mismo, en la Seccional de Impuestos de Cali, al verificar en el aplicativo de Obligación Financiera el estado de las obligaciones de los contribuyentes cuyas deudas fueron extinguidas por el fenómeno de la prescripción, se observó que éste revela saldos que no representan derechos a favor de la administración de impuestos, ni obligaciones ciertas para el contribuyente. (…)._x000a_(…) requiriendo que la DIAN depure todas las obligaciones que han sido objeto de beneficios y reducciones al contribuyente, pero cuyo registro aún no se realiza en el aplicativo"/>
    <s v="(…) no se migra al SIE de obligaciones financieras la información contenida en los actos administrativos de las resoluciones de prescripción (…)"/>
    <s v="Realizar la migracion del Formato 715 - Resoluciones de prescripcion proferidas por Sipac y Siscobra al SIE de Obligacion Financiera"/>
    <s v="Elaborar especificación funcional y realizar análisis de requerimientos"/>
    <s v="Especificacion funcional"/>
    <n v="1"/>
    <d v="2017-08-15T00:00:00"/>
    <d v="2017-08-31T00:00:00"/>
    <s v="NC-PAC _x000a_Jefe de la Coordinación de Administración de Aplicativos de Recaudo y Cobranzas de la Subdirección de Gestión de Recaudo y Cobranzas"/>
    <n v="1"/>
    <x v="0"/>
  </r>
  <r>
    <x v="6"/>
    <x v="0"/>
    <m/>
    <m/>
    <m/>
    <m/>
    <m/>
    <s v="Realizar análisis, diseño e implementación del servicio"/>
    <s v="Documentación técnica del software construido"/>
    <n v="1"/>
    <d v="2017-09-01T00:00:00"/>
    <d v="2017-11-30T00:00:00"/>
    <s v="NC-PAC _x000a_Subdirector de Tecnología de la Información y las Telecomunicaciones_x000a__x000a_REFORMULADO_x000a_30/09/2017"/>
    <n v="1"/>
    <x v="0"/>
  </r>
  <r>
    <x v="6"/>
    <x v="0"/>
    <m/>
    <m/>
    <m/>
    <m/>
    <m/>
    <s v="Realizar pruebas funcionales y autorizar el despliegue del reporte (estabilización)"/>
    <s v="Formato de aceptación de pruebas funcionales de los ajustes realizados y acta de comité de gestión de cambios de tecnología."/>
    <n v="2"/>
    <d v="2019-06-01T00:00:00"/>
    <d v="2020-05-30T00:00:00"/>
    <s v="NC-PAC _x000a_Jefe de la Coordinación de Administración de Aplicativos de Recaudo y Cobranzas de la Subdirección de Gestión de Recaudo y Cobranzas_x000a__x000a_Subdirector de Tecnología de la Información y las Telecomunicaciones_x000a__x000a_REFORMULADO_x000a_30/09/2017_x000a_30/03/2018_x000a_30/03/2019"/>
    <n v="0"/>
    <x v="1"/>
  </r>
  <r>
    <x v="6"/>
    <x v="0"/>
    <s v="24 Aud Auditoria Regular Dirección de Impuestos y Aduanas (F. Pagadora y Recaudadora) vig 2016"/>
    <s v="11 02 002"/>
    <s v="Hallazgo No. 24 Reporte en el Boletín de Deudores Morosos del Estado – BDME (D) (Seccional Cali)_x000a_En la verificación de los expedientes seleccionados, se encontró que la Seccional de Impuestos Cali, no ha cumplido con el deber que le asiste de reportar en el Boletín de Deudores Morosos – BDME a los siguientes deudores morosos que no han cancelado las obligaciones tributarias (…)_x000a_(…)_x000a_(…) al consultar la base de datos de la BDME, estos contribuyentes no figuran reportados. De lo que se infiere que no fueron incluidos en el reporte de junio 1 de 2016 o en su defecto fueron excluidos para el reporte con corte al mes de diciembre de 2016 "/>
    <s v="(…) deficiencias de control en el reporte a la Contaduría General de la Nación – CGN de todos los deudores morosos de acuerdo a los términos legales; (…)_x000a_(…) deficiencias por la falta de reporte."/>
    <s v="Ejercer control sobre los saldos, que de acuerdo con lo informado por las Direcciones Seccionales, no son reportados a la  BDME"/>
    <s v="Proferir lineamiento para ejercer control sobre el reporte de morosos de la BDME."/>
    <s v="Lineamientos reporte BDME"/>
    <n v="1"/>
    <d v="2017-08-15T00:00:00"/>
    <d v="2017-11-30T00:00:00"/>
    <s v="NC-PAC _x000a_Jefe de la Coordinacion de Administracion de Aplicativos de Recaudo y Cobranzas de la Subdirecciòn de Gestiòn de Recaudo y Cobranzas_x000a__x000a_Sundirector de Gestiòn de Tecnologìa de la Informaciòn y las Telecomunicaciones_x000a__x000a_REFORMULADO_x000a_30/09/2017"/>
    <n v="1"/>
    <x v="0"/>
  </r>
  <r>
    <x v="6"/>
    <x v="0"/>
    <m/>
    <m/>
    <m/>
    <m/>
    <m/>
    <s v="Realizar con periodicidad trimestral, verificaciòn al cumplimiento del lineamiento, en la cual se tomará muestra  aleatoria  de la base de obligaciones que de acuerdo con lo indicado por las Direcciones Seccionales, NO son objeto de reporte a la BDME, para que de manera puntual justifiquen por que motivo no se reportan. igualmente en esta muestra aleatoria se verificara los contribuyentes reportados como morosos para verificar su procedibilidad."/>
    <s v="informe "/>
    <n v="3"/>
    <d v="2018-03-31T00:00:00"/>
    <d v="2019-03-31T00:00:00"/>
    <s v="NC-PAC _x000a_Jefe de la Coordinacion de Administracion de Aplicativos de Recaudo y Cobranzas Subdirección de Gestión de Recaudo y Cobranzas_x000a__x000a_REFORMULADO_x000a_30/09/2017_x000a_30/03/2018"/>
    <n v="0"/>
    <x v="1"/>
  </r>
  <r>
    <x v="6"/>
    <x v="0"/>
    <s v="30 Aud Auditoria Regular Dirección de Impuestos y Aduanas (F. Pagadora y Recaudadora) vig 2016"/>
    <s v="19 04 006"/>
    <s v="Hallazgo No. 30 Gestión, Organización y Archivo de Expedientes (OI) (Seccional Bogotá) (Seccional Santa Marta) (Seccional Medellín)_x000a_(…) Se evidencia debilidades en la conformación y organización de los expedientes de los procesos de cobro persuasivo y coactivo, de competencia de la Seccional de Impuesto de Bogotá (…) presentan deficiencias así: algunos no cuentan con un orden cronológico en su organización, en algunos casos varias foliaciones, enmendaduras y tachaduras en su numeración, duplicidad y/o replicación de documentos, o no tienen una numeración consecutiva; algunos folios se encuentran grapados, documentos ilegibles. Algunos documentos sin foliar, sin diligenciar la lista de chequeo u obran documentos de un expediente en otro, entre otros; Así mismo, aunque en los sistemas de información se registran actuaciones de cobro persuasivo y coactivo en los expedientes no reposan las mismas._x000a__x000a_(…) debilidades en la gestión documental, deficiencias en la conformación, organización y manejo de los expedientes de cobro persuasivo y coactivo objeto de evaluación, debido a la falta de control y seguimiento en la Seccional Santa Marta (…) _x000a__x000a_(…) En la Seccional Medellín, se evidenció faltante de folios que componen los expedientes y falta de notificación del acto administrativo y no coinciden con las actuaciones registradas en el Sistema de Planeación y Administración de Cartera Morosa – SIPAC con lo encontrado en el expediente físico (…) _x000a_"/>
    <s v="(…) falta de gestión en materia de conformación, organización y archivo de los expedientes físicos y su articulación con los sistemas de información (…) _x000a_(…) falta de control y seguimiento se evidencia en la Seccional Santa Marta, deficiencias en la conformación, organización y manejo de los expedientes de los procesos de cobro persuasivo y coactivo objeto de evaluación, Los expedientes no se encuentran organizados, algunos no cuentan con la Hoja de Ruta ni con un orden cronológico, errores y enmendaduras en la foliación, duplicidad y/o replicación de documentos y en ocasiones obran documentos de otros procesos, grapados (…) _x000a_(…) deficiencias en el seguimiento, control y monitoreo en el manejo y conformación de los expedientes, por falta de oportunidad en la notificación (…). "/>
    <s v="Socializar el PR-FI-0163 Organización de documentos en el Archivos de Gestión así como lo reglamentado a través del memorando 233 de 2010 con el fin de que se de aplicación en ejecución de todas las actividades de responsabilidad del proceso de administracion de cartera"/>
    <s v="Realizar capacitación interna a todos los funcionarios de la División acerca del PR-FI-0163 Organización de documentos en el Archivos de Gestión y el memorando 233 de 2010 y remitir al buzón coordinacioncobranzas@dian.gov.co el formato FT-GH-1722_x000a_Registro de Asistencia Capacitación Interna"/>
    <s v="FT-GH-1722_x000a_Registro de Asistencia Capacitación Interna"/>
    <n v="3"/>
    <d v="2017-08-15T00:00:00"/>
    <d v="2017-12-31T00:00:00"/>
    <s v="NC-IASMA-IBOG-IMED-PAC Jefes de Divisiones de Gestión  de Cobranzas de las Direcciones Seccionales de Impuestos de Bogotá y Medellín_x000a__x000a_Jefe de División de Gestion de Recaudo y Cobranzas de la Dirección Seccional de Impuestos y Aduanas de Santa Marta_x000a__x000a_REFORMULADO_x000a_30/09/2017"/>
    <n v="1"/>
    <x v="0"/>
  </r>
  <r>
    <x v="6"/>
    <x v="0"/>
    <m/>
    <m/>
    <m/>
    <m/>
    <m/>
    <s v="Realizar control y seguimiento a la ejecución del procedimiento PR-FI-0163 Organización de documentos en el Archivos de Gestión y el Instructivo IN-FI-0132, en cuanto al cumplimiento de los términos establecidas, verificando mensualmente su cumplimiento en una muestra de 15 expedientes dejando documentado el resultado para cuando las dependencias de control lo requieran."/>
    <s v="Documento"/>
    <n v="15"/>
    <d v="2018-08-01T00:00:00"/>
    <d v="2019-01-31T00:00:00"/>
    <s v="NC-IASMA-IBOG-IMED-PAC Jefes de Divisiones de Gestión  de Cobranzas de las Direcciones Seccionales de Impuestos de Bogotá y Medellín_x000a__x000a_Jefe de Gestion de Recaudo y Cobranzas de la Dirección Seccional de Impuestos y Aduanas de Santa Marta_x000a__x000a_REFORMULADO_x000a_30/09/2017_x000a_30/09/2018"/>
    <n v="0.66666666666666663"/>
    <x v="1"/>
  </r>
  <r>
    <x v="6"/>
    <x v="0"/>
    <s v="17 Aud Auditoria Regular Dirección de Impuestos y Aduanas (F. Pagadora y Recaudadora) vig 2016"/>
    <s v="11 02 002"/>
    <s v="Hallazgo No. 17 Prescripción Acción de Cobro (F y D) (Seccional Barranquilla)_x000a_Se determinó que mediante las resoluciones de prescripción de oficio relacionadas en la tabla 1, la DIAN Seccional Impuestos de Barranquilla dio por terminado el procedimiento administrativo de cobro sobre obligaciones por $3.603.9 millones, sin que se evidenciara gestión de cobro por parte de la DIAN durante lapsos de 3 y 4 años previos a la prescripción (ver tabla); ocasionando con dicha inactividad daño al patrimonio del estado puesto que la prescripción ha generado la extinción de dichas obligaciones."/>
    <s v="(…) falta de gestión, control y seguimiento sobre los expedientes de cobro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AR-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AR-PAC _x000a_Jefe de la Coordinación de Gestión de Cobranzas de la Subdirección de Gestión de Recaudo y Cobranzas y Jefe de la Coordinación de Calidad de la Subdirección de Gestión de Procesos y Competencias Laborales_x000a__x000a_REFORMULADO 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AR-PAC _x000a_Jefe de la Coordinación de Gestión de Cobranzas de la Subdirección de Gestión de Recaudo y Cobranzas"/>
    <n v="1"/>
    <x v="0"/>
  </r>
  <r>
    <x v="6"/>
    <x v="0"/>
    <m/>
    <m/>
    <m/>
    <m/>
    <m/>
    <m/>
    <s v="_x000a_Videoconferencia_x000a_FT-GH-1722 o FT-GH-1674"/>
    <n v="1"/>
    <d v="2017-09-01T00:00:00"/>
    <d v="2017-09-30T00:00:00"/>
    <s v="IBAR-PAC _x000a_Jefe de la Coordinación de Gestión de Cobranzas de la Subdirección de Gestión de Recaudo y Cobranzas_x000a__x000a__x000a_REFORMULADO 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BAR-PAC _x000a_Jefe de División de Gestión de Cobranzas de la Dirección Seccional de Impuestos de Barranquilla_x000a__x000a__x000a_REFORMULADO 30/09/2017_x000a_30/03/2018_x000a_30/09/2018"/>
    <n v="0.83333333333333337"/>
    <x v="1"/>
  </r>
  <r>
    <x v="6"/>
    <x v="0"/>
    <s v="7 Aud. Reg. Vig. 2008-2011_x000a__x000a_AEF - Seguimiento PM 2014"/>
    <s v="12 02 002"/>
    <s v="Hallazgo No. 7.     Demora en las actuaciones de cobro En el análisis realizado a las carpetas contentivas de los expedientes relacionados a continuación, se evidencia que transcurren entre 8 y 24 meses entre una y otra actuación de cobro. Igualmente transcurren 6 meses o más, entre la fecha de exigibilidad de las obligaciones y registrarse la información en el aplicativo de cobro SIPAC, para iniciar las acciones del proceso. De otra parte, no se da inicio al proceso de cobro a las obligaciones que en un principio son consideradas como no prioritarias por su monto_x000a_"/>
    <s v="La entidad argumenta que dichos eventos se deben especialmente a la falta de personal y por ende se genera sobrecarga operativa"/>
    <s v="Adelantar el procedimiento de Normalización de Saldos del Servicio Informático Electrónico de la Obligación Financiera a través del SIE de Normaliza respecto de las obligaciones consideradas como no prioritarias y según los lineamientos impartidos por la Subdirección de Gestión de Recaudo y Cobranzas.  _x000a_"/>
    <s v="Elaborar y socializar los lineamientos del procedimiento de Normalización de Saldos del SIE de la OF a través del SIE Normaliza."/>
    <s v="Documento"/>
    <n v="1"/>
    <d v="2016-10-01T00:00:00"/>
    <d v="2016-10-31T00:00:00"/>
    <s v="IBOG-PAC _x000a_Subdirección de Gestión de Recaudo y Cobranzas - Coordinación Control Básico de Obligaciones _x000a_REFORMULADO_x000a_30/04/2016_x000a_30/092016"/>
    <n v="1"/>
    <x v="0"/>
  </r>
  <r>
    <x v="6"/>
    <x v="0"/>
    <m/>
    <m/>
    <m/>
    <m/>
    <m/>
    <s v="Gestionar, a través del SIE Normaliza, el procedimiento de Normalización de Saldos del SIE de la Obligación Financera, a fin de clasificar en debida forma la cartera, cumpliendo con la meta establecida por la Subdirección de Gestión de Recaudo y Cobranzas en el Plan Operativo."/>
    <s v="Documento que contenga Registro de las solicitudes a que  haya lugar (Registro del procedimiento PR-CA-0372)"/>
    <n v="4"/>
    <d v="2017-09-01T00:00:00"/>
    <d v="2018-08-31T00:00:00"/>
    <s v=" IBOG-PAC _x000a_DSI de Bogotá - Grupo Interno de Trabajo de Normalización de Saldos y División de Gestión de Cobranzas_x000a__x000a_REFORMULADO_x000a_30/04/2016_x000a_30/09/2016_x000a_30/09/2017"/>
    <n v="1"/>
    <x v="0"/>
  </r>
  <r>
    <x v="6"/>
    <x v="0"/>
    <m/>
    <s v="12 02 002"/>
    <m/>
    <s v="La entidad argumenta que dichos eventos se deben especialmente a la falta de personal y por ende se genera sobrecarga operativa"/>
    <s v="Caracterizar la cartera, teniendo en cuenta por lo menos , cuantias, antigüedad de la cartera , tipo de contribuyente deudor . "/>
    <s v="Elaborar estrategia de acuerdo a la caracterizacion, definiendo un  plan de trabajo y asignando recursos. "/>
    <s v="Documento "/>
    <n v="1"/>
    <d v="2015-03-01T00:00:00"/>
    <d v="2015-06-30T00:00:00"/>
    <s v="IBOG-PAC _x000a_Dirección Seccional de Impuestos de Bogotá- División de Gestión de Cobranzas."/>
    <n v="1"/>
    <x v="0"/>
  </r>
  <r>
    <x v="6"/>
    <x v="0"/>
    <m/>
    <s v="12 02 002"/>
    <m/>
    <s v="La entidad argumenta que dichos eventos se deben especialmente a la falta de personal y por ende se genera sobrecarga operativa"/>
    <m/>
    <s v="Desarrollar plan de trabajo , verificando trimestralmente su ejecución."/>
    <s v="informes "/>
    <n v="4"/>
    <d v="2015-07-01T00:00:00"/>
    <d v="2016-06-30T00:00:00"/>
    <s v=" IBOG-PAC _x000a_Dirección Seccional de Impuestos de Bogotá- División de Gestión de Cobranzas."/>
    <n v="1"/>
    <x v="0"/>
  </r>
  <r>
    <x v="6"/>
    <x v="0"/>
    <s v="15 Aud Vig  2012-2013 Función Recaudadora"/>
    <s v="18 01 100"/>
    <s v="Hallazgo No. 15: Prescripción de la acción de cobro._x000a_Realizada la verificación y seguimiento de los expedientes de cobro coactivo correspondientes a la muestra objeto de evaluación, se observó que la Administración no declara de oficio la prescripción de la acción de cobro de las obligaciones, una vez se cumplen las condiciones establecidas en la norma antes mencionada. En efecto, la prescripción no es decretada oportunamente y en la mayoría de los casos obedece a solicitud del contribuyente. _x000a__x000a__x000a_"/>
    <s v="Los aplicativos no generan alertas y/o alarmas de las obligaciones próximas a prescribir; igualmente a la deficiencia en el trámite de la gestión de cobro, falta de seguimiento y monitoreo"/>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_x000a__x000a_REFORMULADO_x000a_30/09/2017"/>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_x000a__x000a_REFORMULADO_x000a_30/09/2017"/>
    <n v="1"/>
    <x v="0"/>
  </r>
  <r>
    <x v="6"/>
    <x v="0"/>
    <m/>
    <m/>
    <m/>
    <m/>
    <s v="Definir la metodología para administrar la cartera y realizar el reparto de expedientes"/>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_x000a__x000a_REFORMULADO_x000a_30/09/2017"/>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Adelantar el procedimiento de Normalización de Saldos del Servicio Informático Electrónico de la Obligación Financiera a través del SIE de Normaliza respecto de las obligaciones con acción de cobro prescrita y según los lineamientos impartidos por la Subdirección de Gestión de Recaudo y Cobranzas.  _x000a_"/>
    <s v="Elaborar y socializar los lineamientos del procedimiento de Normalización de Saldos del SIE de la OF a través del SIE Normaliza."/>
    <s v="Documento"/>
    <n v="1"/>
    <d v="2016-10-01T00:00:00"/>
    <d v="2016-10-31T00:00:00"/>
    <s v="IBOG-PAC _x000a_Subdirección de Gestión de Recaudo y Cobranzas - Coordinación Control Básico de Obligaciones _x000a_REFORMULADO_x000a_30/04/2016_x000a_30/092016"/>
    <n v="1"/>
    <x v="0"/>
  </r>
  <r>
    <x v="6"/>
    <x v="0"/>
    <m/>
    <m/>
    <m/>
    <m/>
    <m/>
    <s v="Gestionar, a través del SIE Normaliza, el procedimiento de Normalización de Saldos del SIE de la Obligación Financera, a fin de clasificar en debida forma la cartera, cumpliendo con la meta establecida por la Subdirección de Gestión de Recaudo y Cobranzas en el Plan Operativo"/>
    <s v="Documento que contenga Registro de las solicitudes a que  haya lugar (Registro del procedimiento PR-CA-0372)"/>
    <n v="4"/>
    <d v="2017-09-01T00:00:00"/>
    <d v="2018-08-31T00:00:00"/>
    <s v=" IBOG-PAC _x000a_DSI de Bogotá - Grupo Interno de Trabajo de Normalización de Saldos y División de Gestión de Cobranzas_x000a__x000a_REFORMULADO_x000a_30/04/2016_x000a_30/09/2016_x000a_30/09/2017"/>
    <n v="1"/>
    <x v="0"/>
  </r>
  <r>
    <x v="6"/>
    <x v="0"/>
    <m/>
    <m/>
    <m/>
    <m/>
    <s v="Impartir lineamientos a la DSI de Bogota con el fin que los funcionarios de cobranzas realicen la aceptación de la novedad informativa en el aplicativo SIPAC que les permitira identificar las obligaciones proximas a prescribir "/>
    <s v="Elaborar y socializar el documento mediante el cual se impartiran las instrucciones pertinentes"/>
    <s v="Documento"/>
    <n v="1"/>
    <d v="2015-03-01T00:00:00"/>
    <d v="2015-03-30T00:00:00"/>
    <s v="IBOG-PAC _x000a_Subdirección de Gestión de Recaudo y Cobranzas -Coordinación de cobranzas"/>
    <n v="1"/>
    <x v="0"/>
  </r>
  <r>
    <x v="6"/>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Actualizar los expedientes a continuación relacionados respecto de las normatividad vigente y las actuaciones en el aplicativo SIPAC:_x000a_Expediente No. 200455319; Expediente No. 200100076 ; Expediente No. 201021390 ; Expediente No. 201196771 ; Expediente No. 200948746 ; Expediente No. 200400791 ; Expediente No. 200601047 ; Expediente No. 200812811; Expediente No. 200944775; Expediente No. 200609032; Expediente No. 200937760; Expediente 200404895, NIT. 830.018.862; Expediente 200401051, NIT. 9.600.753; Expediente 200704539, NIT. 900058177; Expediente 199800394, NIT. 860527626; Expediente 200300096, NIT. 830009288; Expediente de Cobro Coactivo No.200600536, NIT/C.C. 860058967; Expediente de Cobro Coactivo No.200301061, NIT/C.C. 42.009.715; Expediente de Cobro Coactivo No.200000032, NIT/C.C. 2.859.410; Expediente No. 200101764, NIT. 860002296"/>
    <s v="Incorporar en los expedientes relacionados en el hallazgo las actuaciones pendientes , efectuar la reorganización cronológica de los antecedentes en el proceso,verificando sobre estos expedientes que las actuaciones en el aplicativo SIPAC coincidan con los antecedentes en el expediente y en caso negativo allegar los documentos emitidos desde el aplicativo al expedient_x000a__x000a__x000a_"/>
    <s v="Expedientes enunciados en el hallazgo organizados conforme al memorando 233."/>
    <n v="1"/>
    <d v="2015-03-01T00:00:00"/>
    <d v="2015-07-30T00:00:00"/>
    <s v=" IBOG-PAC _x000a_Dirección Seccional de Impuestos de Bogotá- División de Gestión de Cobranzas."/>
    <n v="1"/>
    <x v="0"/>
  </r>
  <r>
    <x v="6"/>
    <x v="0"/>
    <m/>
    <m/>
    <m/>
    <m/>
    <m/>
    <s v="Revisar mensualmente A) el 100% de los expedientes que pasan de persuasiva a coactiva, B) el 100% de los expedientes de coactiva que van para remate y C) el 100% de los expedientes remisibles de mayor cuantía."/>
    <s v="Reporte"/>
    <n v="12"/>
    <d v="2015-07-01T00:00:00"/>
    <d v="2016-06-28T00:00:00"/>
    <s v=" IBOG-PAC _x000a_Dirección Seccional de Impuestos de Bogotá- División de Gestión de Cobranzas."/>
    <n v="1"/>
    <x v="0"/>
  </r>
  <r>
    <x v="6"/>
    <x v="0"/>
    <s v="19 Aud Vig  2012-2013 Función Recaudadora"/>
    <s v="11 02 002"/>
    <s v="Hallazgo No. 19: Gestión de Cobro – Prescripción_x000a__x000a_Dentro de los expedientes de cobro coactivo revisados se advierte que la prescripción de la acción de cobro de algunas obligaciones operó por falta de gestión, pues no se adelantó el trámite previsto en los artículos 823 y siguientes del Estatuto Tributario para el cobro dentro del término establecido en el Art. 817 del mismo Estatuto._x000a__x000a_Lo anterior se presenta concretamente dentro de los expedientes relacionados a continuación:_x000a__x000a_Expediente 199800394, NIT. 860527662; Expediente 200445180, Nit. 830090420; Expediente 200300189, Nit. 830028711; Expediente 199400502, Nit. 41466823; Expediente No. 2100051, NIT. 41382964; Expediente No. 201213442, Nit. 650191726; Expediente de Cobro Coactivo No. 200418342, NIT/C.C. 800154390; Expediente de Cobro Coactivo No.200358693, NIT/C.C. 16771373; Expediente No.10-2.000-2002-292,  Nit. 51754516; Expediente 200445600 Nit. 830091731; Expediente 200455978, NIT 860028221._x000a_"/>
    <s v="Problemas, deficiencias y limitantes de orden Institucional._x000a_Falta de seguimiento, gestión, control y seguridad a los expedientes físicos en poder de la Dirección de Cobranzas y el Grupo de Coactiva y la ineficiencia en las actuaciones conducentes para la recuperación de los recursos públicos, conforme al procedimiento establecido en el título VIII del Estatuto tributario."/>
    <s v="Declarar la prescripción de las obligaciones referidas en el Hallazgo, previa la verificación de los requisitos legales.  _x000a_"/>
    <s v="Emitir los actos administrativos de declaración de prescripción, notificarlos en debida forma y comunicarlos a contabilidad para su registro pertinente, de los expedientes relacionados en el hallazgo._x000a__x000a__x000a__x000a_"/>
    <s v="Actos administrativo"/>
    <n v="1"/>
    <d v="2015-03-01T00:00:00"/>
    <d v="2015-05-30T00:00:00"/>
    <s v=" IBOG-PAC _x000a_Dirección Seccional de Impuestos de Bogotá- División de Gestión de Cobranzas."/>
    <n v="1"/>
    <x v="0"/>
  </r>
  <r>
    <x v="6"/>
    <x v="0"/>
    <m/>
    <m/>
    <m/>
    <m/>
    <s v="Gestionar  las actividades referidas en el Plan de Cobro con el fin de recuperar el crédito fiscal dentro de la oportunidad legal._x000a__x000a_                                                                                  "/>
    <s v="Establecer estrategias con base en el inventario de cartera publicado en la carpeta de la Coordinación de Gestión de Cobranzas y emitir lineamientos al interior de la División, a fin de evitar la prescripción de la acción de cobro de obligaciones sin gestión previa."/>
    <s v="Documento"/>
    <n v="1"/>
    <d v="2016-10-01T00:00:00"/>
    <d v="2016-10-31T00:00:00"/>
    <s v=" IBOG-PAC _x000a_Dirección Seccional de Impuestos de Bogotá- División de Gestión de Cobranzas._x000a__x000a_REFORMULADO_x000a_30/09/2016"/>
    <n v="1"/>
    <x v="0"/>
  </r>
  <r>
    <x v="6"/>
    <x v="0"/>
    <m/>
    <m/>
    <m/>
    <m/>
    <s v="Dar aplicación a los lineamientos establecidos en la Cartilla CT-CA-086 Vs 2"/>
    <s v="Repartir los expedientes de cobro conforme lo establecido en la Cartilla CT-CA-086 Vs 2 y 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
    <n v="6"/>
    <d v="2018-07-01T00:00:00"/>
    <d v="2019-01-31T00:00:00"/>
    <s v="IBOG-PAC _x000a_Dirección Seccional de Impuestos de Bogotá- División de Gestión de Cobranzas._x000a__x000a_REFORMULADO_x000a_30/04/2016_x000a_30/09/2016_x000a_30/09/2017_x000a_30/03/2018_x000a_30/09/2018"/>
    <n v="0.83333333333333337"/>
    <x v="1"/>
  </r>
  <r>
    <x v="6"/>
    <x v="0"/>
    <m/>
    <m/>
    <m/>
    <m/>
    <s v="Impartir lineamientos a la DSI de Bogota con el fin que los funcionarios de cobranzas realicen la aceptación de la novedad informativa en el aplicativo SIPAC que les permitira identificar las obligaciones proximas a prescribir "/>
    <s v="Elaborar y socializar el documento mediante el cual se impartiran las instrucciones pertinentes"/>
    <s v="Documento"/>
    <n v="1"/>
    <d v="2015-03-01T00:00:00"/>
    <d v="2015-03-30T00:00:00"/>
    <s v="IBOG-PAC _x000a_Subdirección de Gestión de Recaudo y Cobranzas -Coordinación de cobranzas"/>
    <n v="1"/>
    <x v="0"/>
  </r>
  <r>
    <x v="6"/>
    <x v="0"/>
    <s v="20 Aud Vig  2012-2013 Función Recaudadora"/>
    <s v="11 02 002"/>
    <s v="Hallazgo No. 20: Medidas Preventivas dentro del Procedimiento Administrativo Coactivo._x000a_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_x000a_ _x000a_En consecuencia, no se han ordenado medidas de embargo y secuestro que garanticen el recaudo del valor total de las obligaciones._x000a__x000a_Concretamente, las circunstancias mencionadas se presentan dentro de los siguientes expedientes: _x000a_Expediente No. 200455319; Expediente No. 200100076; Expediente No. 201283304; Expediente No. 201196771; Expediente No. 201139296; Expediente No. 200401391; Expedientes 200913546,  201149051, 201286007, 200916657, 201027632,  200401391 y 201273585;_x000a__x000a_"/>
    <s v="No se adelantan los trámites necesarios para imponer las sanciones previstas en el Artículo 651 del Estatuto Tributario, de conformidad con lo dispuesto en los artículos 837 y 623-2 del mismo Estatuto"/>
    <s v="Dar cumplimiento al memorando  No. 225 del 19 de junio de 2014 sobre herramientas para investigación y localización de bienes. "/>
    <s v="Utilizar la herramientas para realizar la investigación de bienes con que cuenta la entidad y consultar los portales de las Entidades para  la ubicación e identificación de bienes de los morosos . "/>
    <s v="Informe"/>
    <n v="4"/>
    <d v="2015-03-01T00:00:00"/>
    <d v="2016-02-28T00:00:00"/>
    <s v=" IBOG-PAC _x000a_Dirección Seccional de Impuestos de Bogotá- División de Gestión de Cobranzas."/>
    <n v="1"/>
    <x v="0"/>
  </r>
  <r>
    <x v="6"/>
    <x v="0"/>
    <s v="21 Aud Vig  2012-2013 Función Recaudadora"/>
    <s v="12 01 003"/>
    <s v="Hallazgo No. 21: Inactividad Procesal - Riesgo de prescripción_x000a__x000a_Dentro de los expedientes de cobro coactivo revisados, relacionados a continuación, se evidencia inactividad procesal y dilaciones en el proceso, situación que puede generar riesgo de prescripción de la acción de cobro de las obligaciones fiscales. _x000a__x000a_Expediente No. 200455319; Expediente No. 200100076; Expediente No. 200601047; Expediente No. 200404161_x000a_"/>
    <s v="Falta de gestión, seguimiento, control y monitoreo por parte de la Dirección de cobranzas"/>
    <s v="Declarar la prescripción de las obligaciones referidas en el Hallazgo, previa la verificación de los requisitos legales.  _x000a_"/>
    <s v="Emitir los actos administrativos de declaración de prescripción, notificarlos en debida forma y comunicarlos a contabilidad para su registro pertinente._x000a__x000a__x000a__x000a_"/>
    <s v="Actos administrativos"/>
    <n v="1"/>
    <d v="2015-03-01T00:00:00"/>
    <d v="2015-04-30T00:00:00"/>
    <s v="IBOG-PAC _x000a_Dirección Seccional de Impuestos de Bogotá- División de Gestión de Cobranzas."/>
    <n v="1"/>
    <x v="0"/>
  </r>
  <r>
    <x v="6"/>
    <x v="0"/>
    <m/>
    <m/>
    <m/>
    <m/>
    <s v="Caracterizar la cartera, teniendo en cuenta por lo menos , cuantias, antigüedad de la cartera , tipo de contribuyente deudor . "/>
    <s v=" Elaborar estrategia de acuerdo a la caracterizacion, definiendo un  plan de trabajo y asignando recursos. "/>
    <s v="Documento "/>
    <n v="1"/>
    <d v="2015-03-01T00:00:00"/>
    <d v="2015-06-30T00:00:00"/>
    <s v="IBOG-PAC _x000a_Dirección Seccional de Impuestos de Bogotá- División de Gestión de Cobranzas."/>
    <n v="1"/>
    <x v="0"/>
  </r>
  <r>
    <x v="6"/>
    <x v="0"/>
    <m/>
    <m/>
    <m/>
    <m/>
    <m/>
    <s v="Desarrollar plan de trabajo , verificando trimestralmente su ejecución."/>
    <s v="informes "/>
    <n v="4"/>
    <d v="2015-07-01T00:00:00"/>
    <d v="2016-06-30T00:00:00"/>
    <s v="IBOG-PAC _x000a_Dirección Seccional de Impuestos de Bogotá- División de Gestión de Cobranzas."/>
    <n v="1"/>
    <x v="0"/>
  </r>
  <r>
    <x v="6"/>
    <x v="0"/>
    <s v="22 Aud Vig  2012-2013 Función Recaudadora"/>
    <s v="12 01 003"/>
    <s v="Hallazgo No. 22: Títulos Judiciales_x000a_De acuerdo con la información suministrada por la entidad, se observa que a 31/12/2013 existen 26.714 títulos Judiciales por valor de $51.910.4 millones, vigentes y en custodia de la Dirección Seccional Bogotá, pendientes de proferir el respectivo auto de aplicación y trámite de Títulos, como es: Fraccionamiento de títulos, Aplicación a Impuestos, Imputación del pago y Títulos no Reclamados, situación soportada en el Acta No.5 de Enero de 2014, realizada por la División de Gestión de Cobranzas"/>
    <s v="Deficiencia en la gestión para la depuración de los inventarios y debilidades en la aplicación de los mecanismos de control interno, situación que afecta las finanzas del estado al no contar con dichos recursos; los cuales; además, no están generando rendimiento alguno._x000a_Problemas, deficiencias y limitantes de orden Institucional._x000a_"/>
    <s v="Diseñar un plan de trabajo tendiente a gestionar el inventario de los títulos de depósitos judicial con fecha de constitución anterior al 13 de diciembre de 2013, el cual corresponde a 15,756"/>
    <s v="Elaboración del Plan de trabajo, teniendo en cuenta el universo de Depositos Judiciales a gestionar y la capacidad operativa de la División de Gestión de Cobranzas de la DSIB, identificando puntualmente los tíitulos a gesitonar en cada anualidad"/>
    <s v="Documento"/>
    <n v="1"/>
    <d v="2017-10-01T00:00:00"/>
    <d v="2017-11-30T00:00:00"/>
    <s v="IBOG-PAC _x000a_Dirección Seccional de Impuestos de Bogotá- División de Gestión de Cobranzas._x000a__x000a_REFORMULADO_x000a__x000a_30/09/2016_x000a_30/09/2017"/>
    <n v="1"/>
    <x v="0"/>
  </r>
  <r>
    <x v="6"/>
    <x v="0"/>
    <m/>
    <m/>
    <m/>
    <m/>
    <s v="Gestionar la totalidad de los depósitos judiciales consituidos al 31 de diciembre de 2013, los cualea ascienden a 11.124, a través del aplicativo correspondiente."/>
    <s v="Ejecutar lo establecido en el Procedimiento Gestión y Administración de Depósitos Judiciales PR-CA-0275 respecto del numeral 3 de actividad 56, realizando un informe que incluya el estado actual de los 11.124 DJ consituidos al 31 de diciembre de 2013 que se encuentran pendientes de gestionar."/>
    <s v="Documento"/>
    <n v="1"/>
    <d v="2019-06-01T00:00:00"/>
    <d v="2019-09-30T00:00:00"/>
    <s v="IBOG-PAC_x000a_Dirección Seccional de Impuestos de Bogotá- División de Gestión de Cobranzas._x000a__x000a_REFORMULADO_x000a__x000a_30/09/2016_x000a_30/09/2017_x000a_30/03/2019"/>
    <n v="0"/>
    <x v="1"/>
  </r>
  <r>
    <x v="6"/>
    <x v="0"/>
    <m/>
    <m/>
    <m/>
    <m/>
    <m/>
    <s v="Realizar seguimiento a la gestión realizada a los 11.124 DJ consituidos al 31 de diciembre de 2013 que se encuentran pendientes de gestionar, revisando la causa por la cual los depósitos judiciales pueden tener demoras en la gestión y establecer un cronograma para realizar seguimiento a su gestión, en cumplimiento a lo indicaco en la  actividad 58 del Procedimiento PR-CA-0275 Gestión y Administración de Depósitos Judiciales."/>
    <s v="Documento"/>
    <n v="1"/>
    <d v="2019-10-01T00:00:00"/>
    <d v="2019-12-31T00:00:00"/>
    <s v="IBOG-PAC_x000a_Dirección Seccional de Impuestos de Bogotá- División de Gestión de Cobranzas._x000a__x000a_REFORMULADO_x000a__x000a_30/09/2016_x000a_30/09/2017_x000a_30/03/2019"/>
    <n v="0"/>
    <x v="1"/>
  </r>
  <r>
    <x v="6"/>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0-01-01T00:00:00"/>
    <d v="2020-12-31T00:00:00"/>
    <s v="IBOG-PAC_x000a_Dirección Seccional de Impuestos de Bogotá- División de Gestión de Cobranzas._x000a__x000a_REFORMULADO_x000a__x000a_30/09/2016_x000a_30/09/2017_x000a_30/03/2019"/>
    <n v="0"/>
    <x v="1"/>
  </r>
  <r>
    <x v="6"/>
    <x v="0"/>
    <m/>
    <m/>
    <m/>
    <m/>
    <m/>
    <s v="Proferir los actos administrativos  necesarios para la aplicación, endoso, fraccionamiento y/o conversión, según proceda, del 33% de los DJ consituidos al 31 de diciembre de 2013 que se encuentran pendientes de gestionar y que cumplan con los requisitos legales, de acuerdo con el seguimeinto realizado en la actividad anterior."/>
    <s v="Numero de TDJ gestionados / Total TDJ a gestionar"/>
    <n v="1"/>
    <d v="2021-01-01T00:00:00"/>
    <d v="2021-12-31T00:00:00"/>
    <s v="IBOG-PAC_x000a_Dirección Seccional de Impuestos de Bogotá- División de Gestión de Cobranzas._x000a_"/>
    <n v="0"/>
    <x v="1"/>
  </r>
  <r>
    <x v="6"/>
    <x v="0"/>
    <m/>
    <m/>
    <m/>
    <m/>
    <m/>
    <s v="Proferir los actos administrativos  necesarios para la aplicación, endoso, fraccionamiento y/o conversión, según proceda, del 34% restante de los DJ consituidos al 31 de diciembre de 2013 que se encuentran pendientes de gestionar y que cumplan con los requisitos legales, de acuerdo con el seguimeinto realizado en la actividad anterior."/>
    <s v="Numero de TDJ gestionados / Total TDJ a gestionar"/>
    <n v="1"/>
    <d v="2022-01-01T00:00:00"/>
    <d v="2022-12-31T00:00:00"/>
    <s v="IBOG-PAC_x000a_Dirección Seccional de Impuestos de Bogotá- División de Gestión de Cobranzas._x000a__x000a_"/>
    <n v="0"/>
    <x v="1"/>
  </r>
  <r>
    <x v="6"/>
    <x v="0"/>
    <s v="7 Aud Auditoria Regular Dirección de Impuestos y Aduanas (F. Pagadora y Recaudadora) vig 2016"/>
    <s v="12 01 003"/>
    <s v="Hallazgo No. 7 Prescripción de la Acción de Cobro con inmuebles embargados - Expediente 201140545, Nit 20206534 (F) (D) (Seccional Bogotá)._x000a_La DIAN no adelantó el cobro coactivo de la obligación contenida en la Resolución Sanción No. 322412011000447 por $100.848.000 proferida por la DIAN el 21 de agosto de 2011, la cual quedo ejecutoriada el 30 de agosto de 2011, dentro del término establecido en el Artículo 817 del E.T, (…) prescribiendo la acción de cobro (…), siendo declarada por la Seccional de Impuestos de Bogotá mediante Resolución 20161005004766 (…). No obstante contar con medidas de embargo registradas (…) de los inmuebles (…) de la Seccional de Impuestos y Aduanas de Girardot en la Seccional de Impuestos de Bogotá el 27 de julio de 2016, así como de sumas de dinero por $4.854.926,86, depósitos judiciales constituidos en noviembre de 2015 estando aún vigente la acción de cobro y sin proceder a interrumpir la prescripción librando el respectivo mandamiento de pago."/>
    <s v="(…) falta de gestión oportuna y eficaz para iniciar el proceso de cobro coactivo y evitar el fenómeno de la prescripción de la acción de cobro que trata el artículo 817 Numeral 4 del E.T. sin surtir el debido proceso, así como celeridad en el decreto de las medidas cautelares. _x000a_(…) gestión fiscal ineficaz e inoportuna, al tenor de lo dispuesto en el artículo 6º de la Ley 610 de 2000._x000a__x000a_Falta de control en la realización oportuna de las actividades establecidas en cada uno de los procedimientos del proceso de Administración de Cartera"/>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de la Coordinación de Gestión de Cobranzas de la Subdirección de Gestión de Recaudo y Cobranzas"/>
    <n v="1"/>
    <x v="0"/>
  </r>
  <r>
    <x v="6"/>
    <x v="0"/>
    <m/>
    <m/>
    <m/>
    <m/>
    <m/>
    <m/>
    <s v="_x000a_Videoconferencia_x000a_FT-GH-1722 o FT-GH-1674"/>
    <n v="1"/>
    <d v="2017-09-01T00:00:00"/>
    <d v="2017-09-30T00:00:00"/>
    <s v="IBOG-PAC  de la Coordinación de Gestión de Cobranzas de la Subdirección de Gestión de Recaudo y Cobranzas_x000a__x000a_REFORMULADO_x000a_30/09/2017"/>
    <n v="1"/>
    <x v="0"/>
  </r>
  <r>
    <x v="6"/>
    <x v="0"/>
    <m/>
    <m/>
    <m/>
    <m/>
    <s v="Realizar control y seguimiento al cumplimiento de los términos y actividades establecidas en el procedimiento PR-CA-0327 Decretar Medidas Cautelares."/>
    <s v="Mantener el Inventario de bienes embargados actualizado, diligenciando el formato FT-CA-5255 y enviándolo bimestralmente a la Coordinación de Gestión de Cobranzas duante los diez primeros días del mes siguiente a la terminación del correspondiente bimestre."/>
    <s v="FT-CA-5255_x000a_Inventario de bienes embargados_x000a_(Jul-Ago; Sep-Oct y Nov-Dic)"/>
    <n v="3"/>
    <d v="2018-07-01T00:00:00"/>
    <d v="2019-01-31T00:00:00"/>
    <s v="IBOG-PAC Jefe de División de Gestión  Cobranzas de la Dirección Seccional de Impuestos de Bogotá_x000a__x000a_REFORMULADO_x000a_30/03/2018"/>
    <n v="0.66666666666666663"/>
    <x v="1"/>
  </r>
  <r>
    <x v="6"/>
    <x v="0"/>
    <m/>
    <m/>
    <m/>
    <m/>
    <m/>
    <s v="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la División de Gestión de Cobranzas de la Dirección Seccional de Impuestos de Bogotá_x000a__x000a_REFORMULADO_x000a_30/03/2018_x000a_30/09/2018"/>
    <n v="1"/>
    <x v="0"/>
  </r>
  <r>
    <x v="6"/>
    <x v="0"/>
    <m/>
    <m/>
    <m/>
    <m/>
    <m/>
    <s v="Construir una herramienta ofimática en Excel en la cual se levante el inventario de los expedientes que no se encuentren en los aplicativos SIPAC, SISCOBRA CANDADO o SISCOBRA ADUANERO, con sus respectivas obligaciones y actuaciones"/>
    <s v="Herramienta ofimática en Excel del inventario de expedientes que no se encuentran en los aplicativos de cobro"/>
    <n v="1"/>
    <d v="2017-08-15T00:00:00"/>
    <d v="2017-12-31T00:00:00"/>
    <s v="IBOG-PAC _x000a_Jefe de División de Gestión  Cobranzas de la Dirección Seccional de Impuestos de Bogotá"/>
    <n v="1"/>
    <x v="0"/>
  </r>
  <r>
    <x v="6"/>
    <x v="0"/>
    <m/>
    <m/>
    <m/>
    <m/>
    <s v="Implementar en el aplicativo SIPAC una funcionalidad que permita crear expedientes y/u obligaciones que no hayan migrado a travès de la interface del SIE de OF"/>
    <s v="Elaborar especificación funcional y realizar análisis de requerimientos"/>
    <s v="Especificacion funcional"/>
    <n v="1"/>
    <d v="2017-08-15T00:00:00"/>
    <d v="2017-12-31T00:00:00"/>
    <s v="IBOG-PAC _x000a_Jefe de la Coordinación de Administración de Aplicativos de Recaudo y Cobranzas de la Subdirección de Gestión de Recaudo y Cobranzas"/>
    <n v="1"/>
    <x v="0"/>
  </r>
  <r>
    <x v="6"/>
    <x v="0"/>
    <m/>
    <m/>
    <m/>
    <m/>
    <m/>
    <s v="Realizar análisis, diseño e implementación del servicio"/>
    <s v="Documentación técnica del software construido"/>
    <n v="1"/>
    <d v="2018-01-01T00:00:00"/>
    <d v="2018-07-30T00:00:00"/>
    <s v="IBOG-PAC _x000a_Subdirector de Tecnología de la Información y las Telecomunicaciones"/>
    <n v="1"/>
    <x v="0"/>
  </r>
  <r>
    <x v="6"/>
    <x v="0"/>
    <m/>
    <m/>
    <m/>
    <m/>
    <m/>
    <s v="Realizar pruebas funcionales y autorizar el despliegue del reporte "/>
    <s v="Formato de aceptación de pruebas funcionales y acta de comité de gestión de cambios de tecnología."/>
    <n v="2"/>
    <d v="2018-08-01T00:00:00"/>
    <d v="2018-12-31T00:00:00"/>
    <s v="IBOG-PAC _x000a_Jefe de la Coordinación de Administración de Aplicativos de Recaudo y Cobranzas de la Subdirección de Gestión de Recaudo y Cobranzas_x000a__x000a_Subdirector de Tecnología de la Información y las Telecomunicaciones"/>
    <n v="1"/>
    <x v="0"/>
  </r>
  <r>
    <x v="6"/>
    <x v="0"/>
    <s v="8 Aud Auditoria Regular Dirección de Impuestos y Aduanas (F. Pagadora y Recaudadora) vig 2016"/>
    <s v="12 01 003"/>
    <s v="Hallazgo No. 8: Levantamiento de medidas cautelares antes de extinguirse la Obligación, (Seccional Bogotá)_x000a_De la revisión de los siguientes expedientes se evidenció que se ordenó el levantamiento de las medidas cautelares decretadas dentro del proceso antes de declarar la extinción de las obligaciones y la terminación del proceso, así (…)"/>
    <s v="(…) debido a deficiencias en el seguimiento, control y monitoreo de las actividades y procedimientos y a la falta de impulso procesal y de gestión en la búsqueda de los bienes de los contribuyentes, así como de los deudores solidarios,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l cumplimiento de los términos y actividades establecidas en los procedimientos PR-CA-0330 Extinción de obligaciones y PR-CA-0345 Levantamiento y/o Modificación de medidas cautelares"/>
    <s v="Realizar control y seguimiento a la ejecución de los procedimientos PR-CA-0330 Extinción de obligaciones y PR-CA-0345 Levantamiento y/o Modificación de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REFORMULADO_x000a_30/09/2017_x000a_30/03/2018_x000a_30/09/2018"/>
    <n v="1"/>
    <x v="0"/>
  </r>
  <r>
    <x v="6"/>
    <x v="0"/>
    <s v="9 Aud Auditoria Regular Dirección de Impuestos y Aduanas (F. Pagadora y Recaudadora) vig 2016"/>
    <s v="12 01 003"/>
    <s v="Hallazgo No. 9: Investigación de Bienes e Inactividad Procesal (D) (Seccional Bogotá) (Seccional Medellín)_x000a_En Seccional de Impuestos de Bogotá, durante la evaluación de los procesos de cobro coactivo (…) y las consultas en SIPAC se evidenciaron las siguientes debilidades:_x000a_1(…) en relación con el cobro de la obligación tributaria de la Liquidación Oficial (…) correspondiente a la Renta, (…) y respecto a la cual se decretó la prescripción de la acción de cobro (…), se evidencia que no se adelantaron actuaciones de cobro persuasivo como tampoco investigación de bienes del Contribuyente ni de los deudores solidarios (cuotas sociales de los socios) antes ni después del mandamiento de pago (…)  siendo notificado por correo (…), en contravía de lo dispuesto en el Art. 837 del Estatuto Tributario y del PR –CA 0271 Cobro Coactivo, versión 1. _x000a_2. (…)  respecto a la Renta año gravable 2007 (…)  se evidenció que no se adelantaron actuaciones de cobro persuasivo ni coactivo excepto el aviso de cobro No. 2011010 100 7224 (…) y se declaró la prescripción (…)_x000a__x000a_(…) en la seccional de Impuestos de Medellín, (…)se profirió la Resolución Sanción (…), se observa falta de seguimiento a las investigaciones de bienes y sumas de dinero, toda vez que desde la fecha de ejecutoriado el título ejecutivo hasta la fecha de publicación en la página web del Mandamiento de pago (…), trascurrieron aproximadamente tres años y medio y solo se profirió un aviso de cobro, una resolución de embargo de sumas de dinero, una investigación de vehículo automotor y una resolución de embargo de establecimiento comercial. Además, se solicitó por parte del funcionario sustanciador clasificar el expediente como de difícil cobro, sin que se evidencie otras investigaciones de bienes como lo dicta el procedimiento._x000a_"/>
    <s v="(…) debido a deficiencias en el seguimiento, control y monitoreo de las actividades y procedimientos y a la falta de impulso procesal y de gestión en la búsqueda de los bienes de los contribuyentes, así como de los deudores solidarios,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REFORMULADO_x000a_30/09/2017_x000a_30/03/2018_x000a_30/09/2018"/>
    <n v="0.83333333333333337"/>
    <x v="1"/>
  </r>
  <r>
    <x v="6"/>
    <x v="0"/>
    <s v="10 Aud Auditoria Regular Dirección de Impuestos y Aduanas (F. Pagadora y Recaudadora) vig 2016"/>
    <s v="12 01 003"/>
    <s v="Hallazgo No. 10 Expediente 20070263, Prescripción de la Acción de Cobro estando en curso el proceso de extinción de dominio (D) (Seccional Bogotá)_x000a_La Seccional de Impuestos de Bogotá no suspendió la acción de cobro coactivo que se adelantó (…) por la obligación fiscal (…) mediante la cual se le impuso sanción (…) conociendo que cursaba el proceso de extinción de dominio (…) avocado (…) por la Fiscalía 25 Especializada de la Unidad de Extinción de Derecho de Dominio y Lavado de Activos de Bogotá, como tampoco se hizo parte interviniente dentro de este proceso._x000a_El trámite del proceso de extinción del derecho de dominio sobre la suma incautada se inició el 14 de abril de 2007 y sobre esta se decretó el respectivo embargo. _x000a_Estando en curso el anterior proceso la Seccional de Impuestos de Bogotá declaró de oficio la prescripción de la acción de cobro de esta obligación con Resolución No. 3611 del 5 de agosto de 2016, terminando el proceso de cobro. _x000a_(…)_x000a_Según fallo del 21 de febrero de 2017 del Tribunal Superior de Bogotá –Sala de Extinción de Dominio confirmó la sentencia del 22 de agosto de 2012 del Juzgado Segundo Penal del Circuito Especializado de Extinción de Dominio de Bogotá, se declaró la extinción del derecho de dominio de los 150.000 Euros y se ordenó la conversión del depósito constituido a favor de la Nación y del Fondo para la Rehabilitación, Inversión Social y Lucha contra el Crimen Organizado, administrado por la Dirección Nacional de Estupefacientes en Liquidación (ahora SAE) y/o la entidad que haga sus veces."/>
    <s v="(…) falta de seguimiento y control del proceso de extinción de dominio,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_x000a_REFORMULADO_x000a_30/09/2017_x000a_30/03/2018_x000a_30/09/2018"/>
    <n v="0.83333333333333337"/>
    <x v="1"/>
  </r>
  <r>
    <x v="6"/>
    <x v="0"/>
    <s v="11 Aud Auditoria Regular Dirección de Impuestos y Aduanas (F. Pagadora y Recaudadora) vig 2016"/>
    <s v="11 02 002"/>
    <s v="Hallazgo No. 11. Declaratoria de Prescripción de Obligaciones Revocadas (Seccional Bogotá)_x000a_En los expedientes (…) se evidenció que la Seccional de Impuestos de Bogotá, profirió Resoluciones de prescripciones sobre obligaciones tributarias que habían sido revocadas sin haber efectuado un análisis integral de las actuaciones procesales realizadas en los respectivos expedientes, (…)"/>
    <s v="(…) debilidades en los sistemas de información de la DIAN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REFORMULADO_x000a_30/09/2017_x000a_30/03/2018_x000a_30/09/2018"/>
    <n v="0.83333333333333337"/>
    <x v="1"/>
  </r>
  <r>
    <x v="6"/>
    <x v="0"/>
    <s v="12 Aud Auditoria Regular Dirección de Impuestos y Aduanas (F. Pagadora y Recaudadora) vig 2016"/>
    <s v="11 02 002"/>
    <s v="Hallazgo No. 12 Decreto y práctica de medidas cautelares, expediente No.98- 006- 44 NIT 800-035-704 (F) (D) (Seccional Bogotá)_x000a_(… )  la Seccional de Impuestos de Bogotá adelantó proceso de cobro coactivo (…) por la obligación contenida en los Títulos Ejecutivos (…), con relación a las cuales (…) declaró la prescripción de la acción de cobro (…), sin haber decretado el embargo del inmueble (…)_x000a_El embargo de este inmueble fue decretado por la DIAN (…) y no obstante obrar la Resolución (…) por medio de la cual se ordena seguir adelante con la ejecución de los bienes objeto de embargo no se procedió al remate del inmueble.   "/>
    <s v="(…) no se observa gestión durante 4 años y 4 meses por la Dirección Seccional de Impuestos de Bogotá, (…)._x000a_(…) inefectividad en las gestiones para el remate de la cuota parte del inmueble mencionado, así como de seguimiento y control de los documentos obrantes en el expediente y de la trazabilidad a la respuesta de solicitud de búsqueda de bienes; lo que ocasiona daño al patrimonio público por efecto de la prescripción de la acción de cobro, (…) producido por una gestión fiscal ineficaz e inoportuna, al tenor de lo dispuesto en el artículo 6º de la Ley 610 de 2000."/>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l cumplimiento de los términos y actividades establecidas en el procedimiento PR-CA-0327 Decretar Medidas Cautelares"/>
    <s v="Mantener el Inventario de bienes embargados actualizado, diligenciando el formato FT-CA-5255 y enviándolo bimestralmente a la Coordinación de Gestión de Cobranzas duante los diez primeros días del mes siguiente a la terminación del correspondiente bimestre."/>
    <s v="FT-CA-5255_x000a_Inventario de bienes embargados_x000a_(Jul-Ago; Sep-Oct y Nov-Dic)"/>
    <n v="3"/>
    <d v="2018-07-01T00:00:00"/>
    <d v="2019-01-31T00:00:00"/>
    <s v="IBOG-PAC _x000a_Jefe de División de Gestión de Cobranzas de la Dirección Seccional de Impuestos de Bogotá_x000a__x000a_REFORMULADO_x000a_30/09/2017"/>
    <n v="0.66666666666666663"/>
    <x v="1"/>
  </r>
  <r>
    <x v="6"/>
    <x v="0"/>
    <m/>
    <m/>
    <m/>
    <m/>
    <m/>
    <s v="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la División de Gestión de Cobranzas de la Dirección Seccional de Impuestos de Bogotá_x000a__x000a_REFORMULADO_x000a_30/09/2017_x000a_30/03/2018_x000a_30/09/2018"/>
    <n v="1"/>
    <x v="0"/>
  </r>
  <r>
    <x v="6"/>
    <x v="0"/>
    <s v="13 Aud Auditoria Regular Dirección de Impuestos y Aduanas (F. Pagadora y Recaudadora) vig 2016"/>
    <s v="11 02 002"/>
    <s v="Hallazgo No. 13 Prescripción Acción de Cobro Expediente 200904615, Ni No. 72.198.935 (D) (Seccional Bogotá)_x000a_De la revisión del expediente de Cobro Coactivo (…), referente a la obligación de la Corrección Privada de la Declaración de renta, (…) se evidenció que la Seccional no libró mandamiento de pago a fin de iniciar el cobro coactivo de estas obligaciones y además interrumpir el termino de prescripción; (…). _x000a_Con relación a estas obligaciones se decretó embargo de sumas de dinero en la etapa persuasiva, en la cual se constituyeron 43 títulos de depósito judiciales (…), que no fueron aplicados. _x000a_Así mismo en este caso no se tramitó la solicitud de facilidad de pago radicada por el contribuyente (…) en la cual ofrece como garantía un bien inmueble de un tercero."/>
    <s v="(…) falta de gestión procesal dentro del proceso coactivo y de seguimiento en el trámite de solicitud del contribuyente, (…) analizar la viabilidad o no de conceder la facilidad de pago presentada por el contribuyente y establecer si la misma servía de garantía al pago de las obligaciones.  _x000a_(…)_x000a_(…) falta de control, desorden administrativo y desconocimiento de la documentación correspondiente._x000a_"/>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REFORMULADO_x000a_30/09/2017_x000a_30/03/2018_x000a_30/09/2018"/>
    <n v="0.83333333333333337"/>
    <x v="1"/>
  </r>
  <r>
    <x v="6"/>
    <x v="0"/>
    <s v="14 Aud Auditoria Regular Dirección de Impuestos y Aduanas (F. Pagadora y Recaudadora) vig 2016"/>
    <s v="11 02 002"/>
    <s v="Hallazgo No. 14 Expediente No. 200101951 Resolución de Seguir la Ejecución (D) (Seccional Bogotá)_x000a_En el expediente (…) con relación al cobro del impuesto de Renta, (…) se vinculó a los socios como deudores solidarios (…) _x000a_La Seccional de Impuestos de Bogotá no profirió la Resolución de Seguir adelante la ejecución ni realizó las actividades tendientes a liquidar el crédito y las costas del proceso, lo cual impidió que se procediera a fijar fecha para el remate del inmueble (…) debidamente embargado, secuestrado y avaluado; y por otra parte se ordenará la aplicación del título de depósito judicial constituido.  _x000a_Pese a que la Administración de Impuestos de Personas Jurídicas profirió el auto 00069 mediante el cual fijó el valor del avalúo, se corrió traslado del mismo, el 29 de noviembre de 2007 (el. 299) y se notificó el 28 de diciembre de 2007, restando un año para que prescribiera por términos la acción de cobro frente a los deudores solidarios, la cual operó con relación a los mismos el 14 de enero de 2009"/>
    <s v="(…) falta de gestión para hacer efectiva la medida cautelar decretada y practicada dentro del mismo e impulso procesal; para lograr recuperar parte de lo adeudado; así como por debilidades en el seguimiento a los términos procesales, generando que operara la prescripción de la acción de cobro.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REFORMULADO_x000a_30/09/2017_x000a_30/03/2018_x000a_30/09/2018"/>
    <n v="0.83333333333333337"/>
    <x v="1"/>
  </r>
  <r>
    <x v="6"/>
    <x v="0"/>
    <s v="15 Aud Auditoria Regular Dirección de Impuestos y Aduanas (F. Pagadora y Recaudadora) vig 2016"/>
    <s v="11 02 002"/>
    <s v="Hallazgo No. 15 Acción de Cobro Prescrita con inmuebles para Remate (D) (F) (Seccional Bogotá)_x000a_En el expediente (…) correspondiente al cobro de la sanción por infracción administrativa aduanera impuesta al contribuyente (…) la cual quedó ejecutoriada (…), la Administración Especial de Aduanas de Cartagena libró mandamiento de pago (…) se evidenció:_x000a_1. Mediante auto (…), la Administración de Aduanas de Cartagena ordenó el embargo de los inmuebles (…) Posteriormente con Auto (…) la Administración mencionada comisiona a la de Aduanas de Bogotá, para adelantar las diligencias de secuestro, avalúo, liquidación del crédito y remate de éstos inmuebles por encontrarse ubicados en Bogotá. _x000a_(…)_x000a_3. Mediante Auto (…), la Administración de Aduanas de Cartagena suspende la diligencia de remate y por ende el término de prescripción de esta acción, al conocer que cursaba acción de nulidad y restablecimiento del Derecho (…) ante la Jurisdicción Contencioso Administrativa, (…)en el cual se declaró  la perención del mismo, fecha a partir de la cual se reanudaban los términos para la prescripción, sin que la Dirección Seccional de Impuestos y Aduanas de Cartagena procediera a continuar el proceso de cobro y fijará fecha para el remate de los inmuebles, prescribiendo la acción de cobro. _x000a_4. La Administración Seccional de Impuestos de Bogotá, asumió el expediente por competencia, (…), procediendo a declarar la prescripción de la acción de cobro (…); no obstante, obrar informe a folios 335 a 337 del expediente de cobro, señalando que la prescripción de la acción de cobro había operado desde el 12 de diciembre de 2010, no obstante mantuvo vigente el embargo y secuestro de los inmuebles del contribuyente hasta el 26 de febrero de 2016, fecha en la cual con Auto 815  ordenó levantar las medidas cautelares dentro del proceso. _x000a_Durante el tiempo en que estuvieron vigentes las medidas cautelares y los bienes inmuebles bajo el cuidado y manejo de esta Seccional a través de los secuestres nombrados se presentaron las siguientes anomalías: A). El inmueble (…) fue objeto de venta ficticia (…)_x000a_5. (…) se constituyeron a favor de la DIAN, títulos de depósito judicial (…) los cuales señalo, fueron objeto de conversión._x000a_Sin que los mismos se hayan aplicado a la obligación, no obstante, la Administración de Aduanas de Cartagena haber proferido la Resolución (…) de seguir adelante la ejecución, ordenando la aplicación de los títulos de depósito judicial que se hubieran originado y de todos aquellos que se causaran con posterioridad hasta la cancelación de la obligación no se aplicaron a la obligación."/>
    <s v="(…) falta de gestión para el remate de los inmuebles mencionados por la Seccional de Cartagena, así como en la aplicación de los títulos de depósito judiciales constituidos y debilidades en el seguimiento y control de los términos de la acción de cobro y de la labor de los secuestres asignados, por la Seccional de Impuestos de Bogotá; de coordinación entre las Seccionales mencionadas para hacer efectivas las medidas cautelares decretadas y practicadas, (…) gestión fiscal ineficaz e inoportuna, al tenor de lo dispuesto en el artículo 6º de la Ley 610 de 2000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BOG-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BOG-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BOG-PAC _x000a_Jefe de la Coordinación de Gestión de Cobranzas de la Subdirección de Gestión de Recaudo y Cobranzas"/>
    <n v="1"/>
    <x v="0"/>
  </r>
  <r>
    <x v="6"/>
    <x v="0"/>
    <m/>
    <m/>
    <m/>
    <m/>
    <m/>
    <m/>
    <s v="_x000a_Videoconferencia_x000a_FT-GH-1722 o FT-GH-1674"/>
    <n v="1"/>
    <d v="2017-09-01T00:00:00"/>
    <d v="2017-09-30T00:00:00"/>
    <s v="IBOG-PAC _x000a_Jefe de la Coordinación de Gestión de Cobranzas de la Subdirección de Gestión de Recaudo y Cobranzas_x000a__x000a_REFORMULADO_x000a_30/09/2017"/>
    <n v="1"/>
    <x v="0"/>
  </r>
  <r>
    <x v="6"/>
    <x v="0"/>
    <m/>
    <m/>
    <m/>
    <m/>
    <s v="Realizar control y seguimiento al cumplimiento de los términos y actividades establecidas en el procedimiento PR-CA-0327 Decretar Medidas Cautelares."/>
    <s v="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BOG-PAC _x000a_Jefe de División de Gestión de Cobranzas de la Dirección Seccional de Impuestos de Bogotá_x000a__x000a_REFORMULADO_x000a_30/09/2017_x000a_30/03/2018_x000a_30/09/2018"/>
    <n v="1"/>
    <x v="0"/>
  </r>
  <r>
    <x v="6"/>
    <x v="0"/>
    <s v="31 Aud Auditoria Regular Dirección de Impuestos y Aduanas (F. Pagadora y Recaudadora) vig 2016"/>
    <s v="11 01 002"/>
    <s v="Hallazgo No. 31 Actividades 2 y 3 del Plan Operativo (Seccional Bogotá)_x000a_(...) Se evidenció que la Seccional de Impuestos de Bogotá no cumplió con las actividades 2 y 3 contempladas en el plan operativo, vigencia 2016, conforme se reportó en el Informe de Seguimiento Cumplimiento Plan Operativo (…) del 2 de febrero de 2017 (…) así: i) Disminución de Inventario la meta acumulada fue del 13.75%  ii) Adelantar el proceso de cobro a obligaciones contenidas en actos administrativas estas presentan un cumplimiento del 22.83% tal como se detalla en el siguiente cuadro (…) _x000a_"/>
    <s v="(…) debilidades y falencias en el seguimiento de las metas a cumplir durante la vigencia (…) no se observa que durante la vigencia se hayan realizado ajustes ante la imposibilidad de cumplir con las metas propuestas (…)"/>
    <s v="Adelantar el seguimiento mensual al cumplimiento de las metas establecidas en el plan operativo 2017 con base en las alarmas que genera el SIE de Planeación a fin de identificar las actividades con bajo cumplimiento"/>
    <s v="Elaborar mensulamente un documento en donde se indique el cumplimiento alcanzado en cada una de las actividades y remitirlo a la Coordinación de Gestión de Cobranzas - coordinacioncobranzas@dian.gov.co."/>
    <s v="Documento del resultado del cumplimiento de metas (julio-diciembre)"/>
    <n v="6"/>
    <d v="2017-08-05T00:00:00"/>
    <d v="2018-01-31T00:00:00"/>
    <s v="IBOG-PAC _x000a_Jefe de División de Gestión  de Cobranzas de la Dirección Seccional de Impuestos de Bogotá_x000a__x000a_REFORMULADO_x000a_30/03/2018"/>
    <n v="1"/>
    <x v="0"/>
  </r>
  <r>
    <x v="6"/>
    <x v="0"/>
    <m/>
    <m/>
    <m/>
    <m/>
    <m/>
    <s v="Solicitar mediante oficio el ajuste de las metas a la Subdirección de Gestión de Recaudo y Cobranzas, con base en el resultado del seguimiento al cumplimiento de las metas y de conformidad con las fechas establecidas para realizarlo por la SG de Análisis Operacional, en caso de ser necesario "/>
    <s v="Oficio"/>
    <n v="1"/>
    <d v="2017-08-22T00:00:00"/>
    <d v="2017-08-25T00:00:00"/>
    <s v="IBOG-PAC _x000a_Director Seccional de Impuestos de Bogotá"/>
    <n v="1"/>
    <x v="0"/>
  </r>
  <r>
    <x v="6"/>
    <x v="0"/>
    <m/>
    <m/>
    <m/>
    <m/>
    <m/>
    <s v="Analizar lo manifestado por la DSI de Bogotá a fin de definir la viabilidad de modificar las metas establecidas en el plan operativo y responder de conformidad a la seccional, en caso de haber recibido solicitud de ajuste de metas por parte de la seccional"/>
    <s v="Oficio"/>
    <n v="1"/>
    <d v="2017-08-26T00:00:00"/>
    <d v="2017-09-07T00:00:00"/>
    <s v="IBOG-PAC _x000a_Jefe de la Coordinación de Gestión de Cobranzas y Subdirector de Gestión de Recaudo y Cobranzas"/>
    <n v="1"/>
    <x v="0"/>
  </r>
  <r>
    <x v="6"/>
    <x v="0"/>
    <s v="25 Aud Vig  2012-2013 Función Recaudadora"/>
    <s v="11 02 002"/>
    <s v="Hallazgo N. 25: Gestión, Organización y Archivo de Expedientes_x000a_Se evidencia en la Seccional de Grandes Contribuyentes deficiencias en la  conformación, organización y manejo de los expedientes de los procesos de cobro persuasivo y coactivo objeto de evaluación , no se encuentran organizados, algunos no cuentan con un orden cronológico,   errores en la foliación, duplicidad y/o replicación de documentos, y en ocasiones obran documentos de otros procesos; y/o los folios al contrario, hojas en papel fax, grapados, en algunos casos aunque en los sistemas de información se registran actuaciones de cobro persuasivo y coactivo en los expedientes no reposan las mismas. En algunos casos se incluyen los actos administrativos objeto de discusión en otras instancias y para otros no; en otros casos reposan actos administrativos relacionados con obligaciones cuyo estado queda abierto y cuya documentación del expediente no permite conocer si fue objeto de acción por la División de Cobranzas.   Algunas no cuentan con una hoja de ruta y/o índice del contenido de las mismas, especialmente cuando han sido trasladado de otra seccional. Obran algunos folios escritos a lápiz sin establecer si corresponde a documentos oficiales o no._x000a_"/>
    <s v="Falta de cuidado y diligencia en la conformación, organización y archivo de los expedientes físicos y su articulación con los sistemas de información"/>
    <s v="Implementar un mecanismo de verificación sobre la correcta conformación de los expedientes"/>
    <s v="Elaborar una lista de chequeo que le permita a los funcionarios verificar la correcta y completa conformación del expediente de acuerdo a las normas internas y externas vigentes."/>
    <s v="Lista de Chequeo"/>
    <n v="1"/>
    <d v="2015-01-01T00:00:00"/>
    <d v="2015-03-31T00:00:00"/>
    <s v="IGRA-PAC _x000a_División de Gestión de Cobranzas - DSI de Grandes Contribuyentes"/>
    <n v="1"/>
    <x v="0"/>
  </r>
  <r>
    <x v="6"/>
    <x v="0"/>
    <m/>
    <m/>
    <m/>
    <m/>
    <m/>
    <s v="Impartir capacitación a los funcionarios sobre las normas que regulan la conformación de los expedientes. "/>
    <s v="Formato lista de asistencia "/>
    <n v="1"/>
    <d v="2015-01-01T00:00:00"/>
    <d v="2015-03-31T00:00:00"/>
    <s v="IGRA-PAC _x000a_División de Gestión de Cobranzas - DSI de Grandes Contribuyentes"/>
    <n v="1"/>
    <x v="0"/>
  </r>
  <r>
    <x v="6"/>
    <x v="0"/>
    <s v="31 Aud Vig  2012-2013 Función Recaudadora"/>
    <s v="11 02 002"/>
    <s v="Hallazgo No. 31: Expedientes Prescritos_x000a__x000a_La Auditoria encontró 96 expedientes de procedimiento de gestión de cobro coactivo en la División de Gestión Recaudo y Cobranzas de la DIAN, Seccional Santa Marta, cuyas obligaciones fueron declaradas prescritas en las vigencias 2012 (cinco),   y 2013 (92 la mayoría en noviembre y diciembre) por $36 millones para el 2012 y de $3.408 millones para el 2013 para un total de $3.445 millones, registrados contablemente.  Evidenciándose que no se realizó oportunamente la acción de cobro._x000a__x000a_En los expedientes se observó que el título ejecutivo quedó ejecutoriado en el 2003 y a los dos o tres años siguientes, se expide el mandamiento de pago y las resoluciones de prescripción se profirieron en el 2013; es decir, las actuaciones administrativas fueron adelantadas durante 10 años en promedio, desde que las obligaciones se hicieron exigibles hasta la culminación de las mismas con la expedición de dichas resoluciones, advirtiéndose que entre una actuación y otra transcurrió más de un año y desde la última actuación hasta la declaratoria de prescripción más de dos y tres años. _x000a_"/>
    <s v="Deficiente gestión de recuperación de cartera, ausencia de mecanismos de control interno y de la inclusión de términos en las etapas del procedimiento de cobro coactivo."/>
    <s v="Ejercer controles  frente al riesgo de la prescripción por parte de la Dirección Seccional ejecutando las acciones de cobro dentro de la oportunidad legal y cumppliendo  con lineamientos del Nivel Central para disminuir los efectos._x000a__x000a_                                                                            "/>
    <s v="Verificar trimestralmente en forma aleatoria, mínimo  el 5% de los expedientes que contengan obligaciones  con posibilidad de  prescribir en los próximos 2 años, que figuren  en el inventario total de cartera publicado mensualmente en la carpeta pública de la SGRC, garantizando la notificación oportuna de los mandamientos de pago e inclusión en los sistemas informáticos de dichas actuaciones, de lo  cual el   jefe del area deberá remitir informe trimestral a la Coordincion  de Gestión de Cobranzas.                                                                                                                           "/>
    <s v="Informe. "/>
    <n v="3"/>
    <d v="2015-03-01T00:00:00"/>
    <d v="2015-11-30T00:00:00"/>
    <s v="IASMAR-PAC _x000a_Division Recaudo y Cobranzas Direccion Seccional de Santa Marta "/>
    <n v="1"/>
    <x v="0"/>
  </r>
  <r>
    <x v="6"/>
    <x v="0"/>
    <s v="32 Aud Vig  2012-2013 Función Recaudadora"/>
    <s v="18 01 100"/>
    <s v="Hallazgo No. 32: Expedientes Activos_x000a__x000a_En los expedientes activos vigencias 2012 – 2013, Nit. Nos. 900.113.008, 800.148.119, 84.455.429, 8.710.649, 12.595.550, 819.005.924, 84.456.846, 900.142.127, 819.004.939,_x000a_900.018.502.-1, 26.713.803, 16.451.290, 45.452.728,  16.485.778, 900.033.868-2, 12.564.656, 800063970, 819.000.597, 8547217-6, 800.250.608, 900.108.681, 800.176.052, 891.701.294, 860.066.146, 3.820.398, 7.227.221, 7.487.111, 891.700.992-8, 819.006.906, suministrados por la División de Gestión Recaudo y Cobranzas de la DIAN, Seccional Santa Marta, se evidenció que:_x000a__x000a_1. Permanecieron más de 3 y 4 años en la etapa persuasiva._x000a__x000a_2. En los expedientes con Nit Nos. 800.148.119, 84.455.429, 8.710.649, 12.595.550, 819.005.924 900.018.502.-1, 900.033.868-2, 12.564.656, no obra resolución que ordena seguir adelante con la ejecución. Así mismo, se observó que los contribuyentes no pagaron ni propusieron excepciones y sin embargo no se profirió oportunamente dicha Resolución, incumpliendo el término establecido en el citado numeral 1.12.2 para expedir dicha Resolución._x000a__x000a_3. Se evidenció que entre una actuación administrativa y otra, transcurre más de un mes, tres meses y hasta 24 meses, sin justificación alguna.  _x000a__x000a_4. La Auditoria constató que en los expedientes con NIT No. 819.003.915, 800.080.834, 800.209.429, 891.701.080, 819.006.235, 819.003.792, 800.154.347, 84.456.846, 800.203.137, 800.105.409, de procedimiento de gestión de cobro coactivo, las obligaciones están en riesgo de prescripción  en la vigencia 2014, destacándose el expediente bajo el  NIT 84.456.846, donde se puede destacar claramente que entre el acta de acumulación 15/12/ 2011 y las tres últimas actuaciones transcurrieron 26 meses, y la acción de cobro prescribe el 29/05/2014."/>
    <s v="Deficiente e inoportuna gestión de recuperación de cartera, ausencia de mecanismos de control interno e inobservancia de disposiciones generales"/>
    <s v="Adelantar en  los expedientes activos de las vigencias 2012-13 referidos en el hallazgo, las siguientes actuaciones : se transladen al grupo de coactiva de manera inmediata, se expidan la resolución de seguir adelante la ejecución y proceder a practicar las medidas cautelares, diligencias de secuestro , avaluo de bienes y si es del caso los remates antes de que prescriban las obligaciones . _x000a_                                                      "/>
    <s v="Ordenar el translado de los espedientes de persuasiva a coactiva en un termino no mayor a seis meses desde la fecha de apertura del mismo. Efectuar seguimiento aleatorio a los expedientes de coactiva para constatar que oportunamente se dictan las providencias conducentes al recaudo efectivo de las obligaciones."/>
    <s v="informe. "/>
    <n v="1"/>
    <d v="2015-03-01T00:00:00"/>
    <d v="2015-07-31T00:00:00"/>
    <s v="IASMAR-PAC _x000a_Division Recaudo y Cobranzas Direccion Seccional de Santa Marta "/>
    <n v="1"/>
    <x v="0"/>
  </r>
  <r>
    <x v="6"/>
    <x v="0"/>
    <m/>
    <m/>
    <m/>
    <m/>
    <s v="Asegurar que las etapas y plazos establecidos para el ejercicio de las actividades de cobro persuasivo y coactivo sean efectivamente cumplidos."/>
    <s v="Verificar mensualmente, en forma aleatoria el 5% de los expedientes que figuren en la etapa persuasiva ,para constatar que se esten tramitando conforme a los lineamientos establecidos, de lo  cual el   jefe del area deberá remitir informe trimestral a la Coordinacion  de Gestión de Cobranzas.  .                            Verificar mensualmente, en forma  aleatoria el 5% de los expedientes,  que al terminar la etapa persuasiva  sean trasladados oportunamentea la etapa coactiva, de lo  cual el   jefe del area deberá remitir informe trimestral a la Coordinacion  de Gestión de Cobranzas.   "/>
    <s v="Informe "/>
    <n v="3"/>
    <d v="2015-03-01T00:00:00"/>
    <d v="2015-11-30T00:00:00"/>
    <s v="IASMAR-PAC _x000a_Division Recaudo y Cobranzas Direccion Seccional de Santa Marta "/>
    <n v="1"/>
    <x v="0"/>
  </r>
  <r>
    <x v="6"/>
    <x v="0"/>
    <s v="33 Aud Vig  2012-2013 Función Recaudadora"/>
    <s v="11 02 002"/>
    <s v="Hallazgo No. 33 Gestión Documental_x000a__x000a_En los expedientes objeto de estudio con NIT Nos. 900.113.008, 800.148.119, 84.455.429, 8.710.649, 12.595.550, 819.005.924, 84.456.846, 900.142.127, 819.004.939, 900.018.502.-1, 26.713.803, 16.451.290, 45.452.728,  16.485.778, 900.033.868-2, 12.564.656, 800063970, 819.000.597, 8547217-6, 800.250.608, 900.108.681, 800.176.052, 891.701.294, 860.066.146, 3.820.398, 7.227.221, 7.487.111, 891.700.992-8, 819.006.906; entre otros, se evidenció que no están debidamente organizados  de acuerdo a las normas de gestión documental, dado que se evidenció duplicidad de  documentos, estos no guardan un orden cronológico, deficiencias en la foliación y sin foliar, les faltan documentos y firmas en los mismos, las tablas de retención documental correspondientes son ilegibles. _x000a__x000a__x000a_"/>
    <s v="Deficiencias en la gestión documental"/>
    <s v="Implementar un mecanismo de verificación sobre la correcta conformación de los expedientes"/>
    <s v="Elaborar una lista de chequeo que le permita a los funcionarios verificar la correcta y completa conformación del expediente de acuerdo a las normas internas y externas vigentes."/>
    <s v="Lista de Chequeo"/>
    <n v="1"/>
    <d v="2015-02-01T00:00:00"/>
    <d v="2015-03-31T00:00:00"/>
    <s v="IASMAR-PAC _x000a_Division Recaudo y Cobranzas Direccion Seccional de Santa Marta "/>
    <n v="1"/>
    <x v="0"/>
  </r>
  <r>
    <x v="6"/>
    <x v="0"/>
    <m/>
    <m/>
    <m/>
    <m/>
    <m/>
    <s v="Impartir capacitación a los funcionarios sobre las normas que regulan la conformación de los expedientes. "/>
    <s v="Formato lista de asistencia "/>
    <n v="1"/>
    <d v="2015-03-01T00:00:00"/>
    <d v="2015-04-30T00:00:00"/>
    <s v="IASMAR-PAC _x000a_Division Recaudo y Cobranzas Direccion Seccional de Santa Marta "/>
    <n v="1"/>
    <x v="0"/>
  </r>
  <r>
    <x v="6"/>
    <x v="0"/>
    <s v="19 Aud Auditoria Regular Dirección de Impuestos y Aduanas (F. Pagadora y Recaudadora) vig 2016"/>
    <s v="11 02 002"/>
    <s v="Hallazgo No. 19 Deudores Solidarios (Seccional Cali)_x000a_Revisado el expediente (…), se evidenció que se realizó investigación de bienes a la sociedad y se profirieron los siguientes Mandamientos de pago:_x000a_(…)_x000a_Las obligaciones contenidas en los anteriores actos administrativos, fueron prescritas mediante Resoluciones (…)._x000a_De acuerdo a la certificación expedida por la Cámara de Comercio de Cali, fueron socios solidarios de la sociedad limitada:(…)._x000a_No obstante, se evidenció que no se realizó investigación de bienes, ni profirió mandamiento de pago por la obligación contraída por la sociedad limitada a los socios solidarios, tal como lo exige los artículos 794 y 828-1 del Estatuto Tributario._x000a_(…)_x000a_(…) lo que está cuestionando la CGR, es el hecho de no vincular a los deudores solidarios desde el proceso de determinación del impuesto, de acuerdo con la sentencia de la Corte Constitucional C1201/03 y el artículo 828-1 del Estatuto Tributario "/>
    <s v="(…) falta de gestión, control y seguimiento sobre los expedientes de cobro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CAL-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CAL-PAC _x000a_Jefe de la Coordinación de Gestión de Cobranzas de la Subdirección de Gestión de Recaudo y Cobranzas y Jefe de la Coordinación de Calidad de la Subdirección de Gestión de Procesos y Competencias Laborales_x000a__x000a_REFORMULADO _x000a_30/09/2017"/>
    <n v="1"/>
    <x v="0"/>
  </r>
  <r>
    <x v="6"/>
    <x v="0"/>
    <m/>
    <m/>
    <m/>
    <m/>
    <m/>
    <s v="Socializar la cartilla de las políticas para el reparto, rotación y distribución de cargas de trabajo y los formatos establecidos para el reporte de la gestión"/>
    <s v="Correo electrónico"/>
    <n v="1"/>
    <d v="2017-09-01T00:00:00"/>
    <d v="2017-09-30T00:00:00"/>
    <s v="ICAL-PAC  _x000a_Jefe de la Coordinación de Gestión de Cobranzas de la Subdirección de Gestión de Recaudo y Cobranzas"/>
    <n v="1"/>
    <x v="0"/>
  </r>
  <r>
    <x v="6"/>
    <x v="0"/>
    <m/>
    <m/>
    <m/>
    <m/>
    <m/>
    <m/>
    <s v="Videoconferencias_x000a_FT-GH-1722 o FT-GH-1674"/>
    <n v="1"/>
    <d v="2017-09-01T00:00:00"/>
    <d v="2017-09-30T00:00:00"/>
    <s v="ICAL-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anto al cumplimiento de los términos y actividades establecidas en los procedimientos"/>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CAL-PAC  _x000a_Jefe de División de Gestión de Cobranzas de la Dirección Seccional de Impuestos de Cali_x000a__x000a_REFORMULADO_x000a_30/09/2017_x000a_30/03/2018_x000a_30/09/2018"/>
    <n v="1"/>
    <x v="0"/>
  </r>
  <r>
    <x v="6"/>
    <x v="0"/>
    <s v="20 Aud Auditoria Regular Dirección de Impuestos y Aduanas (F. Pagadora y Recaudadora) vig 2016"/>
    <s v="12 01 003"/>
    <s v="Hallazgo No. 20.  Denuncias Penales (Seccional Cali)_x000a_En la revisión de los expedientes de cartera y prescripción, se observaron conductas punibles de contribuyentes que no consignaron el IVA recaudado y las retenciones en la fuente practicadas, las cuales no han sido denunciadas por la Dirección Seccional de Impuestos Cali ante el órgano competente de iniciar la acción penal; los casos evidenciados fueron los siguientes: (…)"/>
    <s v="(…) deficiencias de control que han impedido poner en conocimiento de manera inmediata las apropiaciones indebidas de los recursos del estado por parte de los agentes retenedores o declarantes de IVA;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CAL-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CAL-PAC _x000a_Jefe de la Coordinación de Gestión de Cobranzas de la Subdirección de Gestión de Recaudo y Cobranzas y Jefe de la Coordinación de Calidad de la Subdirección de Gestión de Procesos y Competencias Laborales_x000a__x000a_REFORMULADO 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CAL-PAC _x000a_Jefe de la Coordinación de Gestión de Cobranzas de la Subdirección de Gestión de Recaudo y Cobranzas"/>
    <n v="1"/>
    <x v="0"/>
  </r>
  <r>
    <x v="6"/>
    <x v="0"/>
    <m/>
    <m/>
    <m/>
    <m/>
    <m/>
    <m/>
    <s v="Videoconferencias_x000a_FT-GH-1722 o FT-GH-1674"/>
    <n v="1"/>
    <d v="2017-09-01T00:00:00"/>
    <d v="2017-09-30T00:00:00"/>
    <s v="ICAL-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mplimiento de los términos y actividades establecidas en los procedimientos, en especial lo reglado en el PR-CA-0346 Persuasivo penalizable por omisión del agente retenedor, autorretenedor o recaudador"/>
    <s v="Realizar control y seguimiento a la ejecución del Proceso de Administración de Cartera, en cuanto al cumplimiento de los términos establecidas, verificando mensualmente su cumplimiento en una muestra de 15 expedientes dejando documentado el resultado para cuando las dependencias de control lo requieran."/>
    <s v="Documento"/>
    <n v="6"/>
    <d v="2018-07-01T00:00:00"/>
    <d v="2019-01-31T00:00:00"/>
    <s v="ICAL-PAC _x000a_Jefe de División de Gestión de Cobranzas de la Dirección Seccional de Impuestos de Cali_x000a__x000a_REFORMULADO_x000a_30/09/2017_x000a_30/03/2018_x000a_30/09/2018"/>
    <n v="1"/>
    <x v="0"/>
  </r>
  <r>
    <x v="6"/>
    <x v="0"/>
    <s v="21 Aud Auditoria Regular Dirección de Impuestos y Aduanas (F. Pagadora y Recaudadora) vig 2016"/>
    <s v="19 03 004"/>
    <s v="Hallazgo No. 21. Ubicación del Contribuyente (Seccional Cali)_x000a_Al examinar los expedientes de gestión de cobro correspondientes a la muestra seleccionada se pudo establecer que existen deficiencias tales como:_x000a_No se efectúan todas las diligencias pertinentes para la ubicación del contribuyente, toda vez que enviada la primera notificación a la dirección registrada en el RUT y devuelta por diversas razones, se continúa notificando a la misma dirección obteniendo resultado negativo, sin evidenciar gestión de la DIAN para efectuar la Actualización del registro de contribuyentes en aplicación a lo contemplado en artículo 562-1. (…)_x000a_(…)_x000a_(…) que se evidencia falta de gestión en el sentido de dar aplicación a lo contemplado en el Art artículo 562-1_x000a_"/>
    <s v="(…) deficiencias en los mecanismos de control interno en la revisión y monitoreo realizado por los Jefes de Grupo y División respectivos al proceso de ubicación de los contribuyentes e incumplimiento de los procedimientos establecidos, (…)"/>
    <s v="Socializar el PR-GM-0013 Suspensión del RUT y Levantamiento de la medida con el fin de que se ejecuten las actividades de responsabilidad del proceso de administracion de cartera"/>
    <s v="Realizar capacitación interna del PR-GM-0013 Suspensión del RUT y Levantamiento de la medida a todos los funcionarios de la División y remitir al buzón coordinacioncobranzas@dian.gov.co el formato FT-GH-1722_x000a_Registro de Asistencia Capacitación Interna"/>
    <s v="FT-GH-1722_x000a_Registro de Asistencia Capacitación Interna"/>
    <n v="1"/>
    <d v="2017-08-15T00:00:00"/>
    <d v="2017-12-31T00:00:00"/>
    <s v="ICAL-PAC _x000a_Jefe de División de Gestión  de Cobranzas de la Dirección Seccional de Impuestos de Cali_x000a__x000a_REFORMULACION_x000a_30/09/2017"/>
    <n v="1"/>
    <x v="0"/>
  </r>
  <r>
    <x v="6"/>
    <x v="0"/>
    <m/>
    <m/>
    <m/>
    <m/>
    <m/>
    <s v="Realizar control y seguimiento a la ejecución del procedimiento PR-GM-0013 Suspensión del RUT y Levantamieno de la medida, en cuanto al cumplimiento de los términos establecidas, verificando mensualmente su cumplimiento en una muestra de 15 expedientes dejando documentado el resultado para cuando las dependencias de control lo requieran."/>
    <s v="Documento"/>
    <n v="6"/>
    <d v="2018-07-01T00:00:00"/>
    <d v="2019-01-31T00:00:00"/>
    <s v="ICAL-PAC _x000a_Jefe de División de Gestión  de Cobranzas de la Dirección Seccional de Impuestos de Cali_x000a__x000a_REFORMULACION_x000a_30/09/2017_x000a_30/09/2018"/>
    <n v="0.5"/>
    <x v="1"/>
  </r>
  <r>
    <x v="6"/>
    <x v="0"/>
    <s v="22 Aud Auditoria Regular Dirección de Impuestos y Aduanas (F. Pagadora y Recaudadora) vig 2016"/>
    <s v="12 01 003"/>
    <s v="Hallazgo No. 22. Medidas Cautelares - Inmovilización de Vehículos (D) (Seccional Cali)_x000a_Se estableció que existen expedientes correspondientes a la muestra seleccionada en los que se elaboraron  los oficios de investigación de bienes y las resoluciones de embargo de vehículos, los cuales fueron debidamente registrados en el tránsito; sin embargo, de conformidad con la información que reposa en los expedientes, se evidenció que no se emitieron los oficios a autoridades competentes para su ubicación y posterior inmovilización y consecuentemente el avalúo y remate del bien para el pago de la obligación (…)"/>
    <s v="(…) deficiencia de control y seguimiento al proceso de gestión de cobro de las obligaciones adeudadas y en especial a las relacionadas con el decreto, practica y culminación de las medidas cautelares de embargo de vehículos."/>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CAL-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CAL-PAC _x000a_Jefe de la Coordinación de Gestión de Cobranzas de la Subdirección de Gestión de Recaudo y Cobranzas y Jefe de la Coordinación de Calidad de la Subdirección de Gestión de Procesos y Competencias Laborales_x000a__x000a_REFORMULADO _x000a_30/09/2017"/>
    <n v="1"/>
    <x v="0"/>
  </r>
  <r>
    <x v="6"/>
    <x v="0"/>
    <m/>
    <m/>
    <m/>
    <m/>
    <m/>
    <s v="Socializar la cartilla de las políticas para el reparto, rotación y distribución de cargas de trabajo y los formatos establecidos para el reporte de la gestión"/>
    <s v="Correo electrónico"/>
    <n v="1"/>
    <d v="2017-09-01T00:00:00"/>
    <d v="2017-09-30T00:00:00"/>
    <s v="ICAL-PAC _x000a_Jefe de la Coordinación de Gestión de Cobranzas de la Subdirección de Gestión de Recaudo y Cobranzas"/>
    <n v="1"/>
    <x v="0"/>
  </r>
  <r>
    <x v="6"/>
    <x v="0"/>
    <m/>
    <m/>
    <m/>
    <m/>
    <m/>
    <m/>
    <s v="Videoconferencias_x000a_FT-GH-1722 o FT-GH-1674"/>
    <n v="1"/>
    <d v="2017-09-01T00:00:00"/>
    <d v="2017-09-30T00:00:00"/>
    <s v="ICAL-PAC _x000a_Jefe de la Coordinación de Gestión de Cobranzas de la Subdirección de Gestión de Recaudo y Cobranzas_x000a__x000a_REFORMULADO_x000a_30/09/2017"/>
    <n v="1"/>
    <x v="0"/>
  </r>
  <r>
    <x v="6"/>
    <x v="0"/>
    <m/>
    <m/>
    <m/>
    <m/>
    <s v="Realizar control y seguimiento al cumplimiento de los términos y actividades establecidas en el procedimiento PR-CA-0327 Decretar Medidas Cautelares."/>
    <s v="Mantener el Inventario de bienes embargados actualizado, diligenciando el formato FT-CA-5255 y enviándolo bimestralmente a la Coordinación de Gestión de Cobranzas duante los diez primeros días del mes siguiente a la terminación del correspondiente bimestre."/>
    <s v="FT-CA-5255_x000a_Inventario de bienes embargados_x000a_(Jul-Ago; Sep-Oct y Nov-Dic)"/>
    <n v="3"/>
    <d v="2018-07-01T00:00:00"/>
    <d v="2019-01-31T00:00:00"/>
    <s v="ICAL-PAC _x000a_Jefe de División de Gestión de Cobranzas de la Dirección Seccional de Impuestos de Cali_x000a__x000a_REFORMULADO_x000a_30/09/2017_x000a_30/03/2018"/>
    <n v="1"/>
    <x v="0"/>
  </r>
  <r>
    <x v="6"/>
    <x v="0"/>
    <m/>
    <m/>
    <m/>
    <m/>
    <m/>
    <s v="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CAL-PAC _x000a_Jefe de División de Gestión de Cobranzas de la Dirección Seccional de Impuestos de Cali_x000a__x000a_REFORMULADO_x000a_30/09/2017_x000a_30/03/2018_x000a_30/09/2018"/>
    <n v="1"/>
    <x v="0"/>
  </r>
  <r>
    <x v="6"/>
    <x v="0"/>
    <s v="23 Aud Auditoria Regular Dirección de Impuestos y Aduanas (F. Pagadora y Recaudadora) vig 2016"/>
    <s v="11 02 002"/>
    <s v="Hallazgo No. 23   Actas de Visita (Seccional Cali)_x000a_Existen expedientes en los cuales se practicaron visitas a los contribuyentes para efectuar la notificación de actos administrativos, cuyas actas de constancia de la visita no fueron debidamente diligenciadas en razón a que carecen de la fecha de práctica de la visita. Lo anterior genera que las actas de visita dentro de un proceso instaurado por el contribuyente puedan ser impugnadas o desconocidas en caso que se presente como prueba de la diligencia practicada de notificación de las obligaciones adeudadas "/>
    <s v="No se especifico"/>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CAL-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CAL-PAC _x000a_Jefe de la Coordinación de Gestión de Cobranzas de la Subdirección de Gestión de Recaudo y Cobranzas y Jefe de la Coordinación de Calidad de la Subdirección de Gestión de Procesos y Competencias Laborales_x000a__x000a_REFORMULADO _x000a_30/09/2017"/>
    <n v="1"/>
    <x v="0"/>
  </r>
  <r>
    <x v="6"/>
    <x v="0"/>
    <m/>
    <m/>
    <m/>
    <m/>
    <m/>
    <s v="Socializar la cartilla de las políticas para el reparto, rotación y distribución de cargas de trabajo y los formatos establecidos para el reporte de la gestión"/>
    <s v="Correo electrónico_x000a_"/>
    <n v="1"/>
    <d v="2017-09-01T00:00:00"/>
    <d v="2017-09-30T00:00:00"/>
    <s v="ICAL-PAC _x000a_Jefe de la Coordinación de Gestión de Cobranzas de la Subdirección de Gestión de Recaudo y Cobranzas"/>
    <n v="1"/>
    <x v="0"/>
  </r>
  <r>
    <x v="6"/>
    <x v="0"/>
    <m/>
    <m/>
    <m/>
    <m/>
    <m/>
    <m/>
    <s v="Videoconferencias_x000a_FT-GH-1722 o FT-GH-1674"/>
    <n v="1"/>
    <d v="2017-09-01T00:00:00"/>
    <d v="2017-09-30T00:00:00"/>
    <s v="ICAL-PAC _x000a_Jefe de la Coordinación de Gestión de Cobranzas de la Subdirección de Gestión de Recaudo y Cobranzas_x000a__x000a_REFORMULADO_x000a_30/09/2017"/>
    <n v="1"/>
    <x v="0"/>
  </r>
  <r>
    <x v="6"/>
    <x v="0"/>
    <m/>
    <m/>
    <m/>
    <m/>
    <s v="Realizar control y seguimiento a la ejecución del Proceso de Administración de Cartera en cumplimiento de los términos y actividades establecidas en los procedimientos, en especial lo reglado en el PR-CA-0269 Cobro Persuasivo"/>
    <s v="Realizar control y seguimiento a la ejecución del procedimiento PR-CA-0269 Cobro Persuasivo, en cuanto al cumplimiento de los términos establecidas, verificando mensualmente su cumplimiento en una muestra de 15 expedientes dejando documentado el resultado para cuando las dependencias de control lo requieran."/>
    <s v="Documento"/>
    <n v="6"/>
    <d v="2018-07-01T00:00:00"/>
    <d v="2019-01-31T00:00:00"/>
    <s v="ICAL-PAC _x000a_Jefe de División de Gestión de Cobranzas de la Dirección Seccional de Impuestos de Cali_x000a__x000a_REFORMULADO_x000a_30/09/2017_x000a_30/03/2018_x000a_30/09/2018"/>
    <n v="1"/>
    <x v="0"/>
  </r>
  <r>
    <x v="6"/>
    <x v="0"/>
    <s v="25 Aud Auditoria Regular Dirección de Impuestos y Aduanas (F. Pagadora y Recaudadora) vig 2016"/>
    <s v="11 02 002"/>
    <s v="Hallazgo No. 25 Prescripción Anterior a Remate (D-F) (Seccional Medellín)_x000a_En el Expediente (…) con NIT (…) se encontró:_x000a_(…)_x000a_Con base en las fechas anteriores se puede establecer que entre la fecha del Acta de secuestro y el Auto que ordena el avalúo transcurrieron cinco años y un mes aproximadamente, y el tercer remate estaba por fuera de términos respecto a las obligaciones relacionadas en los Mandamientos de pago (…), por lo que ya se encontraban prescritas, y de haberse dado el remate solo se hubiera podido cubrir las deudas correspondientes al tercer mandamiento (…)_x000a_Así mismo, la Resolución que ordena seguir la ejecución (…) y que acumuló los valores de los tres mandamientos de pago antes descritos, se ejecutorió 10 meses antes de la fecha de prescripción de los dos primeros mandamientos de pago, lo que demuestra falta de gestión._x000a_(…) y se perdió la posibilidad de cualquier tipo y valor de recuperación, con el consecuente detrimento patrimonial por $23.224.000, valor de las obligaciones adeudadas y acumuladas."/>
    <s v="(…)  falta celeridad y oportunidad en las actuaciones al no tener en cuenta que el remate se requería ejecutar antes de las prescripciones de los mandamientos, además, una vez declarado desierto el tercer remate, la DIAN no procedió a solicitar la adjudicación del bien a favor de la Nación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MED-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MED-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
    <n v="1"/>
    <d v="2017-09-01T00:00:00"/>
    <d v="2017-09-30T00:00:00"/>
    <s v="IMED-PAC _x000a_Jefe de la Coordinación de Gestión de Cobranzas de la Subdirección de Gestión de Recaudo y Cobranzas"/>
    <n v="1"/>
    <x v="0"/>
  </r>
  <r>
    <x v="6"/>
    <x v="0"/>
    <m/>
    <m/>
    <m/>
    <m/>
    <m/>
    <m/>
    <s v="Videoconferencias_x000a_FT-GH-1722 o FT-GH-1674"/>
    <n v="1"/>
    <d v="2017-09-01T00:00:00"/>
    <d v="2017-09-30T00:00:00"/>
    <s v="IMED-PAC _x000a_Jefe de la Coordinación de Gestión de Cobranzas de la Subdirección de Gestión de Recaudo y Cobranzas_x000a__x000a_REFORMULADO _x000a_30/09/2017"/>
    <n v="1"/>
    <x v="0"/>
  </r>
  <r>
    <x v="6"/>
    <x v="0"/>
    <m/>
    <m/>
    <m/>
    <m/>
    <s v="Realizar control y seguimiento al cumplimiento de los términos y actividades establecidas en el procedimiento PR-CA-0327 Decretar Medidas Cautelares."/>
    <s v="Mantener el Inventario de bienes embargados actualizado, diligenciando el formato FT-CA-5255 y enviándolo bimestralmente a la Coordinación de Gestión de Cobranzas duante los diez primeros días del mes siguiente a la terminación del correspondiente bimestre."/>
    <s v="FT-CA-5255_x000a_Inventario de bienes embargados_x000a_(Jul-Ago; Sep-Oct y Nov-Dic)"/>
    <n v="3"/>
    <d v="2018-07-01T00:00:00"/>
    <d v="2019-01-31T00:00:00"/>
    <s v="IMED-PAC _x000a_Jefe de División de Gestión de Cobranzas de la Dirección Seccional de Impuestos de Medellín_x000a__x000a_REFORMULADO_x000a_30/09/2017_x000a_30/03/2018"/>
    <n v="0.66666666666666663"/>
    <x v="1"/>
  </r>
  <r>
    <x v="6"/>
    <x v="0"/>
    <m/>
    <m/>
    <m/>
    <m/>
    <m/>
    <s v="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MED-PAC _x000a_Jefe de División de Gestión de Cobranzas de la Dirección Seccional de Impuestos de Medellín_x000a__x000a_REFORMULADO_x000a_30/09/2017_x000a_30/09/2018"/>
    <n v="0.83333333333333337"/>
    <x v="1"/>
  </r>
  <r>
    <x v="6"/>
    <x v="0"/>
    <s v="26 Aud Auditoria Regular Dirección de Impuestos y Aduanas (F. Pagadora y Recaudadora) vig 2016"/>
    <s v="19 03 004"/>
    <s v="Hallazgo 26. Vinculación Herederos (D) (Seccional Medellín)_x000a_ (…) Evaluado el expediente 201118490 del contribuyente (…), se observa que el deudor principal falleció y no fue posible vincular a los herederos por no haberse realizado dicho procedimiento desde la etapa de Determinación, por tanto, el Mandamiento de pago N° 20120302002384 del 7 de noviembre de 2012, no pudo ser notificado al contribuyente ni a sus herederos, además, la DIAN se percató del fallecimiento, aproximadamente tres años después de haber proferido el Mandamiento sin notificar (…) lo que implicó que el proceso de cobro coactivo no se pudiera iniciar y la obligación prescribió."/>
    <s v="(…) deficiencias en el seguimiento, monitoreo y control en el proceso de Determinación y deficiencias en la oportunidad de las actuaciones."/>
    <s v="Diseñar un mecanismo de control con las áreas que participan en el proceso de determinación y discusión, donde se establezca que se verificó la existencia y supervivencia del contribuyente previo a la expedición del acto administrativo correspondiente, dejando evidencia en los expedientes y socializar esta acción en  reunión interprocesos en la seccional. "/>
    <s v="Reunion interprocesos con las Divisiones de Gestion de Fiscalización, Liquidacion y jurídica para socializar el mecanismo de control diseñado."/>
    <s v="Memorando"/>
    <n v="1"/>
    <d v="2017-08-01T00:00:00"/>
    <d v="2017-08-31T00:00:00"/>
    <s v="IMED-PAC _x000a_Director Seccional y Jefes de las Divisiones de Gestión de Liquidación, Fiscalización y Jurídica de la DSI de Medellín_x000a__x000a_REFORMULADO_x000a_30/09/2017"/>
    <n v="1"/>
    <x v="0"/>
  </r>
  <r>
    <x v="6"/>
    <x v="0"/>
    <s v="27 Aud Auditoria Regular Dirección de Impuestos y Aduanas (F. Pagadora y Recaudadora) vig 2016"/>
    <s v="11 02 002"/>
    <s v="Hallazgo 27. Novedades SIPAC (Seccional Medellín) _x000a_(…) Se encontraron expedientes en los que no coincide el número de folios físicos con los registrados en SIPAC. Así mismo, en el expediente (…) se observa una investigación (…) que termina clasificándose como de difícil cobro, a pesar de existir el Auto de la Superintendencia de Sociedades (…) novedad que sirve de insumo para establecer si una obligación es cobrable y que no fue incorporada oportunamente en el expediente, además, que en ella se indica la liquidación de los bienes que conforman su patrimonio al igual que los de la sociedad de la que hacía parte, mostrando que está insolvente desde el inicio de la investigación en las etapas persuasiva y coactiva._x000a_"/>
    <s v="(…) deficiencias en el seguimiento y control de la información y falta de oportunidad en la incorporación y aceptación de novedades en los expedientes."/>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MED-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MED-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
    <n v="1"/>
    <d v="2017-09-01T00:00:00"/>
    <d v="2017-09-30T00:00:00"/>
    <s v="IMED-PAC _x000a_Jefe de la Coordinación de Gestión de Cobranzas de la Subdirección de Gestión de Recaudo y Cobranzas"/>
    <n v="1"/>
    <x v="0"/>
  </r>
  <r>
    <x v="6"/>
    <x v="0"/>
    <m/>
    <m/>
    <m/>
    <m/>
    <m/>
    <m/>
    <s v="Videoconferencias_x000a_FT-GH-1722 o FT-GH-1674"/>
    <n v="1"/>
    <d v="2017-09-01T00:00:00"/>
    <d v="2017-09-30T00:00:00"/>
    <s v="IMED-PAC _x000a_Jefe de la Coordinación de Gestión de Cobranzas de la Subdirección de Gestión de Recaudo y Cobranzas_x000a__x000a_REFORMULADO _x000a_30/09/2017"/>
    <n v="1"/>
    <x v="0"/>
  </r>
  <r>
    <x v="6"/>
    <x v="0"/>
    <m/>
    <m/>
    <m/>
    <m/>
    <s v="Realizar control y seguimiento al cumplimiento de los términos y actividades establecidas en el procedimiento PR-CA-0326 Investigación de Bienes"/>
    <s v="Realizar control y seguimiento a la ejecución del procedimiento PR-CA-0327 Decretar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MED-PAC _x000a_Jefe de División de Gestión de Cobranzas de la Dirección Seccional de Impuestos de Medellín_x000a__x000a_REFORMULADO_x000a_30/09/2017_x000a_30/09/2018"/>
    <n v="0.83333333333333337"/>
    <x v="1"/>
  </r>
  <r>
    <x v="6"/>
    <x v="0"/>
    <s v="28 Aud Auditoria Regular Dirección de Impuestos y Aduanas (F. Pagadora y Recaudadora) vig 2016"/>
    <s v=" 12 01 003"/>
    <s v="Hallazgo No. 28. Levantamiento de Medidas Cautelares (Seccional Medellín)_x000a_En las Resoluciones de prescripción N° 20161005000655 del 21 de noviembre de 2016 (…) y Resolución N° 2016005000628 (...) de noviembre de 2016 (…) en el “Resuelve”, se ordena levantar medidas cautelares; no obstante, realizada la verificación y seguimiento (…) se observó lo siguiente:_x000a_En los expedientes N° 200804180 con NIT 811.017.134 y N° 200713535 con NIT 71.757.035, la DIAN no profirió la Resolución de Desembargo de las motocicletas (…) habiendo emitido las Resoluciones de Prescripción N° 20161005000628 del 10 de noviembre de 2016 y N° 20161005000655 del 21 de noviembre de 2016, respectivamente._x000a_"/>
    <s v="(…) deficiencias de seguimiento y control (…)"/>
    <s v="Definir la metodología para administrar la cartera y realizar el reparto de expedientes"/>
    <s v="Crear una cartilla que contenga las políticas para el reparto, rotación y distribución de cargas de trabajo y remitirlo a las seccionales para su implementación"/>
    <s v="Cartilla_x000a_CT-CA-0086"/>
    <n v="1"/>
    <d v="2017-08-15T00:00:00"/>
    <d v="2017-08-31T00:00:00"/>
    <s v="IMED-PAC _x000a_Jefe de la Coordinación de Gestión de Cobranzas de la Subdirección de Gestión de Recaudo y Cobranzas"/>
    <n v="1"/>
    <x v="0"/>
  </r>
  <r>
    <x v="6"/>
    <x v="0"/>
    <m/>
    <m/>
    <m/>
    <m/>
    <m/>
    <s v="Actualizar la Caracterización del Proceso de Administración de Cartera, homologar el formato diseñado para el reporte de la gestión y publicarlos en el Mapa de Procesos de la Entidad"/>
    <s v="Formato FT-CA-5219 Seguimiento a evacuación mensual de carga laboral_x000a_publicados"/>
    <n v="1"/>
    <d v="2017-08-15T00:00:00"/>
    <d v="2017-08-31T00:00:00"/>
    <s v="IMED-PAC _x000a_Jefe de la Coordinación de Gestión de Cobranzas de la Subdirección de Gestión de Recaudo y Cobranzas y Jefe de la Coordinación de Calidad de la Subdirección de Gestión de Procesos y Competencias Laborales_x000a__x000a_REFORMULADO_x000a_30/09/2017"/>
    <n v="1"/>
    <x v="0"/>
  </r>
  <r>
    <x v="6"/>
    <x v="0"/>
    <m/>
    <m/>
    <m/>
    <m/>
    <m/>
    <s v="Socializar la cartilla de las políticas para el reparto, rotación y distribución de cargas de trabajo y los formatos establecidos para el reporte de la gestión"/>
    <s v="Correo electrónico"/>
    <n v="1"/>
    <d v="2017-09-01T00:00:00"/>
    <d v="2017-09-30T00:00:00"/>
    <s v="IMED-PAC _x000a_Jefe de la Coordinación de Gestión de Cobranzas de la Subdirección de Gestión de Recaudo y Cobranzas"/>
    <n v="1"/>
    <x v="0"/>
  </r>
  <r>
    <x v="6"/>
    <x v="0"/>
    <m/>
    <m/>
    <m/>
    <m/>
    <m/>
    <m/>
    <s v="Videoconferencia_x000a_FT-GH-1722 o FT-GH-1674"/>
    <n v="1"/>
    <d v="2017-09-01T00:00:00"/>
    <d v="2017-09-30T00:00:00"/>
    <s v="IMED-PAC _x000a_Jefe de la Coordinación de Gestión de Cobranzas de la Subdirección de Gestión de Recaudo y Cobranzas_x000a__x000a_REFORMULADO _x000a_30/09/2017"/>
    <n v="1"/>
    <x v="0"/>
  </r>
  <r>
    <x v="6"/>
    <x v="0"/>
    <m/>
    <m/>
    <m/>
    <m/>
    <s v="Realizar control y seguimiento al cumplimiento de los términos y actividades establecidas los procedimientos PR-CA-0330 Extinción de obligaciones y PR-CA-0345 Levantamiento y/o Modificación de medidas cautelares."/>
    <s v="Realizar control y seguimiento a la ejecución los procedimientos PR-CA-0330 Extinción de obligaciones y PR-CA-0345 Levantamiento y/o Modificación de medidas cautelares, en cuanto al cumplimiento de los términos establecidas, verificando mensualmente su cumplimiento en una muestra de 15 expedientes dejando documentado el resultado para cuando las dependencias de control lo requieran."/>
    <s v="Documento"/>
    <n v="6"/>
    <d v="2018-07-01T00:00:00"/>
    <d v="2019-01-31T00:00:00"/>
    <s v="IMED-PAC _x000a_Jefe de División de Gestión de Cobranzas de la Dirección Seccional de Impuestos de Medellín_x000a__x000a_REFORMULADO_x000a_30/09/2017_x000a_30/09/2018"/>
    <n v="0.83333333333333337"/>
    <x v="1"/>
  </r>
  <r>
    <x v="6"/>
    <x v="0"/>
    <s v="29 Aud Auditoria Regular Dirección de Impuestos y Aduanas (F. Pagadora y Recaudadora) vig 2016"/>
    <s v="19 03 006"/>
    <s v="Hallazgo No. 29. Parametrización SIPAC (Seccional Medellín)_x000a_(…) Se observó que los Actos administrativos de Remisión proferidos a partir de enero de 2016, citan en sus considerandos normativa desactualizada debido a que el aplicativo SIPAC está parametrizado con normas anteriores y no permite la actualización de las mismas; no afectan la contabilidad de manera automática y se deben registrar manualmente; además, en dichos actos se ordena suprimir de los registros y cuenta corrientes del deudor, las obligaciones relacionadas y declarar terminado el proceso de cobro contra el deudor, no obstante, en el aplicativo Obligación Financiera la deuda aparece vigente(…)_x000a_"/>
    <s v=" El acto administrativo de remisibilidad que  proferia el aplicativo SIPAC estaba desactualizado normativamente y  no migraba a los SIES de obligaciòn financiera y contabilidad"/>
    <s v="Proferir las resoluciones de remisibilidad a traves del SIE de Normalizacion de Saldos de la Obligacion Financiera con marco normativo actualizado."/>
    <s v="Generar a traves del SIE de Normalizacion de Saldos de Obligacion Financiera las resoluciones de remisibilidad, las cuales actualizan directamente la Obligacion Financiera."/>
    <s v="Resoluciones de  remisibilidad proferidas por el SIE de Normalizacion de Saldos de Obligacion Financiera "/>
    <n v="1"/>
    <d v="2017-08-15T00:00:00"/>
    <d v="2017-12-31T00:00:00"/>
    <s v="IMED-PAC _x000a_Jefe de Division de Gestión de Cobranzas de la Direcciòn Seccional de Impuestos de  Medellín"/>
    <n v="1"/>
    <x v="0"/>
  </r>
  <r>
    <x v="6"/>
    <x v="3"/>
    <s v="INSP. 17-07-02-24-01  Prescripción de Obligaciones Tributarias _x000a__x000a_H1"/>
    <s v="RG1"/>
    <s v="Hallazgo 1_x000a_Una vez analizada cada una de las variables establecidas para el proceso y alcance de la inspección, se puede concluir que no existen indicios de Fraude y Corrupción asociados a la presente inspección."/>
    <s v="ID del Riesgo de Gestión:_x000a_RG1: Vencimiento de términos: Posibilidad de incumplimiento de los términos legales (prescripción, caducidad) en las actuaciones que debe realizar la DIAN en cumplimiento de sus funciones_x000a__x000a_ID del Riesgo de Corrupción :_x000a_Una vez analizada cada una de las variables establecidas para el proceso y alcance de la inspección, se puede concluir que no existen indicios de Fraude y Corrupción asociados a la presente inspección."/>
    <s v="Implementar una solución informatica que contemple las recomendaciones 1 a la 9 del informe final de la inspección , sujetas a la implementación del plan de modernización tecnologica de la DIAN.(LEY 1819 DEL 2016)"/>
    <s v="Contar con la información integrada, actualizada y confiable para el proceso de Administración de Cartera."/>
    <s v="Servicio informatico"/>
    <n v="1"/>
    <d v="2017-06-07T00:00:00"/>
    <d v="2021-12-31T00:00:00"/>
    <s v="NC-PAC _x000a_Coordinación de Gestión de Cobranzas - Subdirección de Gestión de Recaudo y Cobranzas"/>
    <n v="0.22"/>
    <x v="1"/>
  </r>
  <r>
    <x v="6"/>
    <x v="3"/>
    <m/>
    <m/>
    <m/>
    <m/>
    <s v="Elaborar y presentar al compentente cuatrimestralmente el informe de monitoreo de riesgos RG1, del proceso de Administración de Cartera, teniendo en cuenta las recomendaciones de la Agencia ITRC en la Inspección 1707022401 dentro las recomendaciones numeradas de la 10 a la 16."/>
    <s v="Realizar una evaluación de la ocurrencia de los riesgos del proceso de Administración de Cartera con el fin de mitigar o eliminar las causas"/>
    <s v="FT-IC-2096 Reporte de Gestión de Riesgos, con verificación y monitoreo de las recomendaciones registradas en el informe de la Agencia ITRC"/>
    <n v="3"/>
    <d v="2017-09-01T00:00:00"/>
    <d v="2018-09-01T00:00:00"/>
    <s v="NC-PAC _x000a_Coordinación de Gestión de Cobranzas - Subdirección de Gestión de Recaudo y Cobranzas"/>
    <n v="1"/>
    <x v="0"/>
  </r>
  <r>
    <x v="6"/>
    <x v="3"/>
    <s v="INSP. 17-07-02-24-11  _x000a__x000a_H1"/>
    <s v="RG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s v="NC-PAC _x000a_Coordinación de Gestión de Cobranzas de la Subdirección de Gestión de Recaudo y Cobranzas"/>
    <n v="0"/>
    <x v="1"/>
  </r>
  <r>
    <x v="6"/>
    <x v="3"/>
    <m/>
    <m/>
    <m/>
    <m/>
    <m/>
    <s v="Publicar la nueva versión del procedimiento en el Sistema de Gestión de Calidad"/>
    <s v="Correo informando la publicación "/>
    <n v="1"/>
    <d v="2019-04-15T00:00:00"/>
    <d v="2019-12-31T00:00:00"/>
    <s v="NC-PAC _x000a_Coordinación de Organización y Gestión de Calidad de la Subdirección de Gestión de Procesos y Competencias Laborales"/>
    <n v="0"/>
    <x v="1"/>
  </r>
  <r>
    <x v="6"/>
    <x v="3"/>
    <m/>
    <m/>
    <m/>
    <m/>
    <m/>
    <s v="Socializar el procedimiento a las dependencias de cobranzas a nivel nacional"/>
    <s v="Correo electrónico socializando el procedimiento"/>
    <n v="1"/>
    <d v="2019-04-15T00:00:00"/>
    <d v="2019-12-31T00:00:00"/>
    <s v="NC-PAC _x000a_Coordinación de Gestión de Cobranzas de la Subdirección de Gestión de Recaudo y Cobranzas"/>
    <n v="0"/>
    <x v="1"/>
  </r>
  <r>
    <x v="6"/>
    <x v="3"/>
    <m/>
    <m/>
    <m/>
    <m/>
    <s v="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s v="NC-PAC _x000a_Coordinación de Gestión de Cobranzas de la Subdirección de Gestión de Recaudo y Cobranzas"/>
    <n v="0"/>
    <x v="1"/>
  </r>
  <r>
    <x v="6"/>
    <x v="3"/>
    <m/>
    <m/>
    <m/>
    <m/>
    <m/>
    <s v="Publicar el formato y la nueva versión del procedimiento en el Sistema de Gestión de Calidad"/>
    <s v="Correo informando la publicación "/>
    <n v="1"/>
    <d v="2019-04-15T00:00:00"/>
    <d v="2019-12-31T00:00:00"/>
    <s v="NC-PAC _x000a_Coordinación de Organización y Gestión de Calidad de la Subdirección de Gestión de Procesos y Competencias Laborales"/>
    <n v="0"/>
    <x v="1"/>
  </r>
  <r>
    <x v="6"/>
    <x v="3"/>
    <m/>
    <m/>
    <m/>
    <m/>
    <m/>
    <s v="Socializar el formato y la nueva versión del procedimiento a las dependencias de cobranzas a nivel nacional"/>
    <s v="Correo electrónico socializando el formato"/>
    <n v="1"/>
    <d v="2019-04-15T00:00:00"/>
    <d v="2019-12-31T00:00:00"/>
    <s v="NC-PAC _x000a_Coordinación de Gestión de Cobranzas de la Subdirección de Gestión de Recaudo y Cobranzas"/>
    <n v="0"/>
    <x v="1"/>
  </r>
  <r>
    <x v="6"/>
    <x v="3"/>
    <m/>
    <m/>
    <m/>
    <m/>
    <s v="Realizar control y seguimiento al cumplimiento del término establecido en la actividad 48 del procedimiento PR-CA-272 Facilidades de Pago."/>
    <s v="Verificar semestralmente el cumplimiento del término establecido en la actividad 48 del procedimiento PR-CA-272 Facilidades de Pago,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04-30T00:00:00"/>
    <s v="NC-PAC-IAARA-IABARR-IAFLOR-IAGIR-IALET-IAQUIB-IASINC-IASOG-IATUL-IAVAL-IAYOP_x000a_Jefes División de Gestión de Recaudo y Cobranzas de las DSIA de Arauca, Barrancabermeja, Florencia, Girardot, Leticia, Quibdó, Sincelejo, Sogamoso, Tulúa, Valledupar y Yopal"/>
    <n v="0"/>
    <x v="1"/>
  </r>
  <r>
    <x v="6"/>
    <x v="3"/>
    <m/>
    <m/>
    <m/>
    <m/>
    <m/>
    <s v="Verificar semestralmente el cumplimiento del término establecido en la actividad 48 del procedimiento PR-CA-272 Facilidades de Pago,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04-30T00:00:00"/>
    <s v="NC-PAC-IAARM-ICUC-IAIB-IAMAN-IAMON-IANEI-IAPAS-IAPAL-IAPOP-IASMA-IATUN-IAVILL-IARIO-IASAND_x000a_Jefes División de Gestión de Recaudo y Cobranzas de las DSIA de Armenia, Cúcuta, Ibagué, Manizales, Montería, Neiva, Pasto, Palmira, Popayán, Santa Marta, Tunja, Villavicencio, Riohacha y San Andrés"/>
    <n v="0"/>
    <x v="1"/>
  </r>
  <r>
    <x v="6"/>
    <x v="3"/>
    <m/>
    <m/>
    <m/>
    <m/>
    <m/>
    <s v="Verificar trimestralmente el cumplimiento del término establecido en la actividad 48 del procedimiento PR-CA-272 Facilidades de Pago,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01-31T00:00:00"/>
    <s v="NC-PAC-IBAR-IBPG-ICAL-ICAR-IGRA-IMED-IABUC-IAPER-IABUE_x000a_Jefes División de Gestión de Cobranzas de las DSI de Barranquilla, Bogotá, Cali, Cartagena, Grandes Contribuyentes y Medellín_x000a__x000a_Jefes División de Gestión de Recaudo y Cobranzas de las DSIA de Bucaramanga,  Pereira y Buenaventura."/>
    <n v="0"/>
    <x v="1"/>
  </r>
  <r>
    <x v="6"/>
    <x v="3"/>
    <m/>
    <m/>
    <m/>
    <m/>
    <s v="Realizar control y seguimiento al cumplimiento de lo establecido en la actividad 58 del procedimiento PR-CA-272 Facilidades de Pago."/>
    <s v="Verificar semestralmente el cumplimiento de lo establecido en la actividad 58 del procedimiento PR-CA-272 Facilidades de Pago,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04-30T00:00:00"/>
    <s v="NC-PAC -IAARA-IABARR-IAFLOR-IAGIR-IALET-IAQUIB-IASINC-IASOG-IATUL-IAVAL-IAYOP_x000a_Jefes División de Gestión de Recaudo y Cobranzas de las DSIA de Arauca, Barrancabermeja, Florencia, Girardot, Leticia, Quibdó, Sincelejo, Sogamoso, Tulúa, Valledupar y Yopal"/>
    <n v="0"/>
    <x v="1"/>
  </r>
  <r>
    <x v="6"/>
    <x v="3"/>
    <m/>
    <m/>
    <m/>
    <m/>
    <m/>
    <s v="Verificar semestralmente el cumplimiento de lo establecido en la actividad 58 del procedimiento PR-CA-272 Facilidades de Pago,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04-30T00:00:00"/>
    <s v="NC-PAC-IAARM-ICUC-IAIBA-IAMAN-IAMON-IANEI-IAPAS-IAPOP-IASMA-IATUN-IAVILL-IARIO-IASAND_x000a_Jefes División de Gestión de Recaudo y Cobranzas de las DSIA de Armenia, Cúcuta, Ibagué, Manizales, Montería, Neiva, Pasto, Palmira, Popayán, Santa Marta, Tunja, Villavicencio, Riohacha y San Andrés"/>
    <n v="0"/>
    <x v="1"/>
  </r>
  <r>
    <x v="6"/>
    <x v="3"/>
    <m/>
    <m/>
    <m/>
    <m/>
    <m/>
    <s v="Verificar trimestralmente el cumplimiento de lo establecido en la actividad 58 del procedimiento PR-CA-272 Facilidades de Pago,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01-31T00:00:00"/>
    <s v="NC-PAC -IBAR-IBOG-ICAL-ICAR-IGRA-IMED_x000a_Jefes División de Gestión de Cobranzas de las DSI de Barranquilla, Bogotá, Cali, Cartagena, Grandes Contribuyentes y Medellín_x000a__x000a_Jefes División de Gestión de Recaudo y Cobranzas de las DSIA de Bucaramanga,  Pereira y Buenaventura."/>
    <n v="0"/>
    <x v="1"/>
  </r>
  <r>
    <x v="6"/>
    <x v="3"/>
    <m/>
    <m/>
    <m/>
    <m/>
    <s v="Realizar control y seguimiento al cumplimiento del término establecido en la actividad 65 del procedimiento PR-CA-272 Facilidades de Pago."/>
    <s v="Verificar semestralmente el cumplimiento del término establecido en la actividad 48 del procedimiento PR-CA-272 Facilidades de Pago,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04-30T00:00:00"/>
    <s v="NC-PAC-IAARA-IABARR-IAFLOR-IAGIR-IALET-IAQUIB-IASINC-IASOG-IATUL-IAVAL-IAYOP_x000a_Jefes División de Gestión de Recaudo y Cobranzas de las DSIA de Arauca, Barrancabermeja, Florencia, Girardot, Leticia, Quibdó, Sincelejo, Sogamoso, Tulúa, Valledupar y Yopal"/>
    <n v="0"/>
    <x v="1"/>
  </r>
  <r>
    <x v="6"/>
    <x v="3"/>
    <m/>
    <m/>
    <m/>
    <m/>
    <m/>
    <s v="Verificar semestralmente el cumplimiento del término establecido en la actividad 48 del procedimiento PR-CA-272 Facilidades de Pago,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04-30T00:00:00"/>
    <s v="NC-PAC-IAARM-ICUC-IAIBA-IAMAN-IAMON-IANEI-IAPAS-IAPAL-IAPOP-IASMA-IATUN-IAVILL-IARIO-IASAND_x000a_Jefes División de Gestión de Recaudo y Cobranzas de las DSIA de Armenia, Cúcuta, Ibagué, Manizales, Montería, Neiva, Pasto, Palmira, Popayán, Santa Marta, Tunja, Villavicencio, Riohacha y San Andrés"/>
    <n v="0"/>
    <x v="1"/>
  </r>
  <r>
    <x v="6"/>
    <x v="3"/>
    <m/>
    <m/>
    <m/>
    <m/>
    <m/>
    <s v="Verificar trimestralmente el cumplimiento del término establecido en la actividad 48 del procedimiento PR-CA-272 Facilidades de Pago,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01-31T00:00:00"/>
    <s v="NC-PAC-IBAR-IBOG-ICAL-ICAR-IGRA-IMED_x000a_Jefes División de Gestión de Cobranzas de las DSI de Barranquilla, Bogotá, Cali, Cartagena, Grandes Contribuyentes y Medellín_x000a__x000a_Jefes División de Gestión de Recaudo y Cobranzas de las DSIA de Bucaramanga,  Pereira y Buenaventura."/>
    <n v="0"/>
    <x v="1"/>
  </r>
  <r>
    <x v="6"/>
    <x v="3"/>
    <m/>
    <m/>
    <m/>
    <m/>
    <s v="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s v="NC-PAC _x000a_Coordinación de Gestión de Cobranzas de la Subdirección de Gestión de Recaudo y Cobranzas"/>
    <n v="0"/>
    <x v="1"/>
  </r>
  <r>
    <x v="6"/>
    <x v="3"/>
    <m/>
    <m/>
    <m/>
    <m/>
    <m/>
    <s v="Publicar la plantilla en el Sistema de Gestión de Calidad"/>
    <s v="Correo informando la publicación"/>
    <n v="1"/>
    <d v="2019-04-15T00:00:00"/>
    <d v="2019-12-31T00:00:00"/>
    <s v="NC-PAC _x000a_Coordinación de Organización y Gestión de Calidad de la Subdirección de Gestión de Procesos y Competencias Laborales"/>
    <n v="0"/>
    <x v="1"/>
  </r>
  <r>
    <x v="6"/>
    <x v="3"/>
    <m/>
    <m/>
    <m/>
    <m/>
    <m/>
    <s v="Socializar la plantilla a las dependencias de cobranzas a nivel nacional"/>
    <s v="Correo electrónico socializando la plantilla"/>
    <n v="1"/>
    <d v="2019-04-15T00:00:00"/>
    <d v="2019-12-31T00:00:00"/>
    <s v="NC-PAC _x000a_Coordinación de Gestión de Cobranzas de la Subdirección de Gestión de Recaudo y Cobranzas"/>
    <n v="0"/>
    <x v="1"/>
  </r>
  <r>
    <x v="6"/>
    <x v="3"/>
    <m/>
    <m/>
    <m/>
    <m/>
    <s v="Implementar a nivel nacional el módulo de control al cumplimiento de facilidades de pago que hace parte de la herramienta ofimatica Solución de Alertas Tempranas - SAT que se encuentra en la DSI de Bogotá"/>
    <s v="Evaluar el funcionamiento del módulo de control al cumplimiento de facilidades de pago que hace parte de la herramienta ofimatica Solución de Alertas Tempranas - SAT, diseñada por la  DSI de Bogota."/>
    <s v="Documento de diagnóstico"/>
    <n v="1"/>
    <s v="15/42019"/>
    <d v="2019-04-30T00:00:00"/>
    <s v="NC-PAC _x000a_Subdirección de Gestión de Tecnología de Información y Telecomunicaciones "/>
    <n v="1"/>
    <x v="0"/>
  </r>
  <r>
    <x v="6"/>
    <x v="3"/>
    <m/>
    <m/>
    <m/>
    <m/>
    <m/>
    <s v="Radicar requerimiento de implementacion de la herramienta."/>
    <s v="PST radicado con el requerimiento"/>
    <n v="1"/>
    <d v="2019-04-30T00:00:00"/>
    <d v="2019-04-30T00:00:00"/>
    <s v="NC-PAC _x000a_Coordinación de Administración de Aplicativos de Recaudo y Cobranzas.                        Coordinacion de Gestión de Cobraznas.                                                                          "/>
    <n v="0"/>
    <x v="2"/>
  </r>
  <r>
    <x v="6"/>
    <x v="3"/>
    <m/>
    <m/>
    <m/>
    <m/>
    <m/>
    <s v="entrega de la herramienta ofimatica existente en la DSIB para implementacion"/>
    <s v="Herramienta ofimática lista para implementacion"/>
    <n v="1"/>
    <d v="2019-04-30T00:00:00"/>
    <d v="2019-05-30T00:00:00"/>
    <s v="NC-PAC-IBOG_x000a_Division de Informatica DSIB-Coordinación de Administración de Aplicativos de Recaudo y Cobranzas.                        Coordinacion de Gestión de Cobraznas.                                                                          "/>
    <n v="0"/>
    <x v="1"/>
  </r>
  <r>
    <x v="6"/>
    <x v="3"/>
    <m/>
    <m/>
    <m/>
    <m/>
    <m/>
    <s v="Analisis de puesta en produccion a nivel nacional de herramienta ofimatica"/>
    <s v="Documento de aprobación"/>
    <n v="1"/>
    <d v="2019-06-01T00:00:00"/>
    <d v="2019-06-30T00:00:00"/>
    <s v="NC-PAC _x000a_SGTIT- Coordinación de Administración de Aplicativos de Recaudo y Cobranzas.                        Coordinacion de Gestión de Cobranzas.                                                                          "/>
    <n v="0"/>
    <x v="1"/>
  </r>
  <r>
    <x v="6"/>
    <x v="3"/>
    <m/>
    <m/>
    <m/>
    <m/>
    <m/>
    <s v="Implementar a nivel nacional la herramienta ofimática de control al pago de las cuotas establecidas en las facilidades de pago."/>
    <s v="Herramienta ofimática en producción"/>
    <n v="1"/>
    <d v="2019-07-01T00:00:00"/>
    <d v="2019-11-30T00:00:00"/>
    <s v="NC-PAC _x000a_Subdirección de Gestión de Tecnología de Información y Telecomunicaciones "/>
    <n v="0"/>
    <x v="1"/>
  </r>
  <r>
    <x v="6"/>
    <x v="3"/>
    <m/>
    <m/>
    <m/>
    <m/>
    <s v="Implementar una solución informatica que contemple las recomendaciones del informe final de la inspección acordes con las actuaciones y actos previstos en el procedimiento de facilidades de pago y en todo el proceso de administracion de cartera._x000a_(Implementación sujeta dentro del plan de modernización tecnologica de la DIAN.(LEY 1819 DEL 2016 y 1943 del 2018))"/>
    <s v="Elaborar requerimientos y especificaciones funcionales de Implementación de una herramienta de control y seguimiento a todas las actuaciones administrativas adelantadas en el procedimiento de facilidades de pago, en el nuevo Servicio Informatico electronico de Administración de Cartera "/>
    <s v="Servicio Informatico en producción"/>
    <n v="1"/>
    <d v="2019-04-15T00:00:00"/>
    <d v="2020-10-15T00:00:00"/>
    <s v="NC-PAC _x000a_Subdirección de Gestión de Recaudo y Cobranzas"/>
    <n v="0"/>
    <x v="1"/>
  </r>
  <r>
    <x v="6"/>
    <x v="3"/>
    <m/>
    <m/>
    <m/>
    <m/>
    <s v="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s v="NC-PAC _x000a_Coordinación de Gestión de Cobranzas de la Subdirección de Gestión de Recaudo y Cobranzas"/>
    <n v="0"/>
    <x v="1"/>
  </r>
  <r>
    <x v="6"/>
    <x v="3"/>
    <m/>
    <m/>
    <m/>
    <m/>
    <m/>
    <s v="Publicar la nueva versión del procedimiento en el Sistema de Gestión de Calidad"/>
    <s v="Correo informando la publicación "/>
    <n v="1"/>
    <d v="2019-04-15T00:00:00"/>
    <d v="2019-12-31T00:00:00"/>
    <s v="NC-PAC _x000a_Coordinación de Organización y Gestión de Calidad de la Subdirección de Gestión de Procesos y Competencias Laborales"/>
    <n v="0"/>
    <x v="1"/>
  </r>
  <r>
    <x v="6"/>
    <x v="3"/>
    <m/>
    <m/>
    <m/>
    <m/>
    <m/>
    <s v="Socializar el procedimiento a las dependencias de cobranzas a nivel nacional"/>
    <s v="Correo electrónico socializando el procedimiento"/>
    <n v="1"/>
    <d v="2019-04-15T00:00:00"/>
    <d v="2019-12-31T00:00:00"/>
    <s v="NC-PAC _x000a_Coordinación de Gestión de Cobranzas de la Subdirección de Gestión de Recaudo y Cobranzas"/>
    <n v="0"/>
    <x v="1"/>
  </r>
  <r>
    <x v="6"/>
    <x v="1"/>
    <s v="AUDITORÍA ADMINISTRACION RECUPERACION DE CARTERA ARC-2015003_x000a__x000a_H1_x000a__x000a_Período_x000a_01/01/2010 a 20/08/2015"/>
    <s v="ARC-2015003"/>
    <s v="_x000a_Riesgo de incobrabilidad de la cartera de la DIAN._x000a__x000a_Verificada la composición de la Cartera de la DIAN a partir de la fuente oficial de información contenida en los aplicativos SIPAC, SISCOBRA CANDADO y SISCOBRA ADUANERO suministrada por la Subdirección de Gestión de Recaudo y Cobranzas con corte a 28 de febrero de 2015, se establece que:_x000a__x000a_a. El monto de la cartera registrada es de $ 16,104 billones que corresponden a 385.821 NITS, con deudas de fechas de exigibilidad que datan desde el año 1993. Lo anterior demuestra una significativa antigüedad de la cartera y su consecuente dificultad en su recuperación._x000a_b. Efectuado el comparativo del monto total de cartera a 31 de diciembre de 2011  que era de $8.881.709.391.154  con  el monto total de cartera a  28 de febrero de 2015 que es de $16.103.900.299.152, se evidencia un comportamiento creciente del 81%, representado en $7.2 billones, incluídas las inconsistencia y saldos irreales que contienen los aplicativos._x000a_c. En cuanto al valor porcentual de la cartera tenemos que: _x000a_•El 76% del número de los expedientes representan el 1% del valor total de la cartera. _x000a_•El 24% restante  del número de expedientes representa el 99% del valor total de la cartera. _x000a_Generando un desgaste administrativo e inadecuada asignación de recursos frente al valor recuperado._x000a_d. Se evidenció que :_x000a_• Un 76% corresponde a obligaciones con valores entre $1 a $4.496.361(por contribuyente), que en valor representa sólo el 1% del total de la cartera de la DIAN. _x000a_e. De los 385.821 expedientes de cobro,  86. 288  que  representan el 22,37% son menores o iguales a $28.279 (1UVT), lo que  podría hacer más onerosa la gestión de cobro que el valor de la deuda a recuperar. _x000a__x000a_Los aspectos antes mencionados incumplen los principios de eficacia, eficiencia y celeridad contenidos en el artículo 3 de la Ley 489 de 1998._x000a__x000a_Estas situaciones se ocasionan por:_x000a__x000a_* Limitaciones normativas y reglamentarias que dificultan el castigo y depuración de la cartera._x000a_* Políticas de recaudo y cobro encaminadas a priorizar la antigüedad de la obligación._x000a_* Ausencia de estímulos a quienes cumplen adecuada y oportunamente con sus obligaciones  TACI._x000a__x000a_Así mismo, las situaciones mencionadas generan riesgo de desgaste de la capacidad operativa para gestionar obligaciones por cuantías no significativas, no permitiendo priorizar la gestión de cobro en aquellas obligaciones nuevas y más representativas."/>
    <s v="* Limitaciones normativas y reglamentarias que dificultan el castigo y depuración de la cartera._x000a_* Políticas de recaudo y cobro encaminadas a priorizar la antigüedad de la obligación._x000a_* Ausencia de estímulos a quienes cumplen adecuada y oportunamente con sus obligaciones  TACI."/>
    <s v="1- SIE de Normalización_x000a_a- Fase 1-_x000a__x000a_Analisis detallado de casos de uso "/>
    <m/>
    <s v="Especificaciones funcionales de alto nivel "/>
    <n v="1"/>
    <d v="2015-06-11T00:00:00"/>
    <d v="2015-09-10T00:00:00"/>
    <s v="NC-PAC _x000a_SGTIT-SGRC. Dinámica de los procesos"/>
    <n v="1"/>
    <x v="0"/>
  </r>
  <r>
    <x v="6"/>
    <x v="1"/>
    <m/>
    <m/>
    <m/>
    <m/>
    <s v="Diseño y  Desarrollo "/>
    <m/>
    <s v="Documentación técnica"/>
    <n v="1"/>
    <d v="2015-10-12T00:00:00"/>
    <d v="2015-12-31T00:00:00"/>
    <s v="NC-PAC _x000a_SGTIT"/>
    <n v="1"/>
    <x v="0"/>
  </r>
  <r>
    <x v="6"/>
    <x v="1"/>
    <m/>
    <m/>
    <m/>
    <m/>
    <s v="Pruebas y puesta en producción "/>
    <m/>
    <s v="Acta autorizando el despliegue y puesta en producción "/>
    <n v="1"/>
    <d v="2016-01-01T00:00:00"/>
    <d v="2016-07-31T00:00:00"/>
    <s v="NC-PAC _x000a_SGTIT-SGRC. Dinámica de los procesos"/>
    <n v="1"/>
    <x v="0"/>
  </r>
  <r>
    <x v="6"/>
    <x v="1"/>
    <m/>
    <m/>
    <m/>
    <m/>
    <s v="b- Fase 2-_x000a__x000a_Realizar análisis requerimiento detallado"/>
    <m/>
    <s v="Documentación técnica"/>
    <n v="1"/>
    <d v="2015-11-01T00:00:00"/>
    <d v="2015-12-16T00:00:00"/>
    <s v="NC-PAC _x000a_SGTIT-SGRC. Dinámica de los procesos"/>
    <n v="1"/>
    <x v="0"/>
  </r>
  <r>
    <x v="6"/>
    <x v="1"/>
    <m/>
    <m/>
    <m/>
    <m/>
    <s v="Diseño y desarrollo"/>
    <m/>
    <s v="Documentación técnica"/>
    <n v="1"/>
    <d v="2015-12-17T00:00:00"/>
    <d v="2016-03-30T00:00:00"/>
    <s v="NC-PAC _x000a_SGTIT"/>
    <n v="1"/>
    <x v="0"/>
  </r>
  <r>
    <x v="6"/>
    <x v="1"/>
    <m/>
    <m/>
    <m/>
    <m/>
    <s v="Pruebas y puesta en  producción "/>
    <m/>
    <s v="Acta autorizando el despliegue y puesta en producción "/>
    <n v="1"/>
    <d v="2019-01-01T00:00:00"/>
    <d v="2019-12-31T00:00:00"/>
    <s v="NC-PAC _x000a_SGTIT-SGRC. Dinámica de los procesos correo del 27/11/2018 sin numero de la Coordinacion de Cobranzas  "/>
    <n v="0"/>
    <x v="1"/>
  </r>
  <r>
    <x v="6"/>
    <x v="1"/>
    <m/>
    <m/>
    <m/>
    <m/>
    <s v="2-Migración SISCOBRA CANDADO A SIPAC_x000a_Realizar 20 migraciones a nivel nacional "/>
    <m/>
    <s v="Inf final de migración "/>
    <n v="1"/>
    <d v="2016-01-01T00:00:00"/>
    <d v="2016-12-31T00:00:00"/>
    <s v="NC-PAC _x000a_SGRC-Direcciones Seccionales / SGTIT"/>
    <n v="1"/>
    <x v="0"/>
  </r>
  <r>
    <x v="6"/>
    <x v="1"/>
    <m/>
    <m/>
    <m/>
    <m/>
    <s v="3-Disponer los inventarios de cartera de cada una de las direcciones seccionales_x000a__x000a_Publicar mensualmente en la carpeta  de la Coordinación de Control Básico de Obligaciones el inventario de cartera para cada dirección seccional."/>
    <m/>
    <s v="Inventario publicado "/>
    <n v="12"/>
    <d v="2016-02-01T00:00:00"/>
    <d v="2017-01-31T00:00:00"/>
    <s v="NC-PAC _x000a_SGRC -CBO"/>
    <n v="1"/>
    <x v="0"/>
  </r>
  <r>
    <x v="6"/>
    <x v="1"/>
    <s v="AUDITORÍA ADMINISTRACION RECUPERACION DE CARTERA ARC-2015003_x000a__x000a_H3_x000a__x000a_Período_x000a_01/01/2010 a 20/08/2015"/>
    <s v="ARC-2015003"/>
    <s v="Los aplicativos Cuenta Corriente Contribuyente, Obligación Financiera, SIPAC, SISCOBRA CANDADO Y SISCOBRA ADUANERO. no contienen información confiable._x000a__x000a_Analizada la información obtenida en las auditorías realizadas en las Direcciones Seccionales de Impuestos de Bogotá y  de Grandes Contribuyentes con relación  al reporte de  obligaciones tributarias, aduaneras y cambiarias generado por los aplicativos mencionados, se establece que existen:_x000a__x000a_a. Actos administrativos generados por el aplicativo Normaliza, desde el 19 de diciembre  de 2014 no están afectando la cuenta corriente contribuyente._x000a_b. Actos administrativos que no caen en la Cuenta Corriente Contribuyente ni en la Obligación Financiera. _x000a_c. Fallos en lo contencioso administrativo no alimentan la  Cuenta Corriente Contribuyente ni la Obligación Financiera._x000a_d. Casos de Contribuyentes que figuran activos de manera simultánea  en SIPAC y SISCOBRA CANDADO._x000a_e.Contribuyentes activos en SIPAC con expediente terminado que reportan saldos a cobrar._x000a_f. Casos en que la obligación financiera liquida mal los intereses  generando  deuda irreal lo que obliga al funcionario de cobranzas a realizar manualmente la liquidación._x000a_g.Cambios normativos no son parametrizados oportunamente en la obligación financiera._x000a_h.Falta de un sistema único de información que contengan las obligaciones TACI._x000a_i. Desarticulación de los aplicativos de los procesos misionales (gestor) y de apoyo (Notificar)._x000a_j. Falta de desarrollo informático para los aplicativos que actualmente soportan la gestión de cobro._x000a__x000a_Estas situaciones  incumplen los principios de eficacia, eficiencia y celeridad contenidos en el artículo 3 de la Ley 489 de 1998. _x000a_ _x000a_Lo anterior se presenta debido a  limitaciones de los sistemas informáticos de cobro  para:_x000a_* Realizar actividades de actualización de las deudas._x000a_* Corrección de errores e incorporación de los cambios normativos. _x000a_* Articulación de éstos con los aplicativos de los procesos que les suministran los insumos._x000a__x000a_Los aspectos mencionados generan riesgo de afectación negativa de la imagen corporativa y de la credibilidad ciudadana, desgaste administrativo, daño antijurídico por actuaciones de cobro indebidas."/>
    <s v=" Limitaciones de los sistemas informáticos de cobro  para:_x000a_* Realizar actividades de actualización de las deudas._x000a_* Corrección de errores e incorporación de los cambios normativos. _x000a_* Articulación de éstos con los aplicativos de los procesos que les suministran los insumos."/>
    <s v="1- SIE de Normalización_x000a_a- Fase 1-_x000a__x000a_Analisis detallado de casos de uso "/>
    <m/>
    <s v="Especificaciones funcionales de alto nivel "/>
    <n v="1"/>
    <d v="2015-06-11T00:00:00"/>
    <d v="2015-09-10T00:00:00"/>
    <s v="NC-PAC _x000a_SGTIT-SGRC. Dinamica de los procesos"/>
    <n v="1"/>
    <x v="0"/>
  </r>
  <r>
    <x v="6"/>
    <x v="1"/>
    <m/>
    <m/>
    <m/>
    <m/>
    <s v="Diseño y  Desarrollo "/>
    <m/>
    <s v="Documentación técnica"/>
    <n v="1"/>
    <d v="2015-10-12T00:00:00"/>
    <d v="2015-12-31T00:00:00"/>
    <s v="NC-PAC _x000a_SGTIT"/>
    <n v="1"/>
    <x v="0"/>
  </r>
  <r>
    <x v="6"/>
    <x v="1"/>
    <m/>
    <m/>
    <m/>
    <m/>
    <s v="Pruebas y puesta en producción "/>
    <m/>
    <s v="Acta de autorizar el despliegue y puesta en produccion "/>
    <n v="1"/>
    <d v="2016-01-01T00:00:00"/>
    <d v="2016-07-31T00:00:00"/>
    <s v="NC-PAC _x000a_SGTIT-SGRC. Dinamica de los procesos"/>
    <n v="1"/>
    <x v="0"/>
  </r>
  <r>
    <x v="6"/>
    <x v="1"/>
    <m/>
    <m/>
    <m/>
    <m/>
    <s v="b- Fase 2-_x000a__x000a_Realizar analisis requerimiento detallado"/>
    <m/>
    <s v="Documentación técnica"/>
    <n v="1"/>
    <d v="2015-11-01T00:00:00"/>
    <d v="2015-12-16T00:00:00"/>
    <s v="NC-PAC _x000a_SGTIT-SGRC. Dinamica de los procesos"/>
    <n v="1"/>
    <x v="0"/>
  </r>
  <r>
    <x v="6"/>
    <x v="1"/>
    <m/>
    <m/>
    <m/>
    <m/>
    <s v="Diseño y desarrollo"/>
    <m/>
    <s v="Documentación técnica"/>
    <n v="1"/>
    <d v="2015-12-17T00:00:00"/>
    <d v="2016-03-30T00:00:00"/>
    <s v="NC-PAC _x000a_SGTIT"/>
    <n v="1"/>
    <x v="0"/>
  </r>
  <r>
    <x v="6"/>
    <x v="1"/>
    <m/>
    <m/>
    <m/>
    <m/>
    <s v="Pruebas ypuesta en  produccion "/>
    <m/>
    <s v="Acta de autorizar el despliegue y puesta en produccion "/>
    <n v="1"/>
    <d v="2019-01-01T00:00:00"/>
    <d v="2019-12-31T00:00:00"/>
    <s v="NC-PAC _x000a_SGTIT-SGRC. Dinámica de los procesos correo del 27/11/2018 sin numero de la Coordinacion de Cobranzas  "/>
    <n v="0"/>
    <x v="1"/>
  </r>
  <r>
    <x v="6"/>
    <x v="1"/>
    <m/>
    <m/>
    <m/>
    <m/>
    <s v="2-Migración SISCOBRA CANDADO A SIPAC_x000a__x000a_Realizar 20 migraciones a nivel nacional "/>
    <m/>
    <s v="Inf final de migracion "/>
    <n v="1"/>
    <d v="2016-01-01T00:00:00"/>
    <d v="2016-12-31T00:00:00"/>
    <s v="NC-PAC _x000a_SGRC-Direcciones Seccionales / SGTIT"/>
    <n v="1"/>
    <x v="0"/>
  </r>
  <r>
    <x v="6"/>
    <x v="1"/>
    <m/>
    <m/>
    <m/>
    <m/>
    <s v="3-Disponer los inventarios de cartera de cada una de las direcciones seccionales_x000a__x000a_Publicar mensualmente en la carpeta  de la Coordinación de CBO el inventario de cartera para cada dirección seccional."/>
    <m/>
    <s v="Inventario publicado "/>
    <n v="12"/>
    <d v="2016-02-01T00:00:00"/>
    <d v="2017-01-31T00:00:00"/>
    <s v="NC-PAC _x000a_SGRC -CBO"/>
    <n v="1"/>
    <x v="0"/>
  </r>
  <r>
    <x v="6"/>
    <x v="1"/>
    <s v="AUDITORIA A LA GESTION DE COBRO - REMATE DE BIENES ARB201805_x000a__x000a__x000a_Periodo_x000a_01/01/2016 al 31/12/2017_x000a__x000a_H1"/>
    <s v="ARB 2018005"/>
    <s v="Prescripción de la acción de cobro en el trascurso de las diligencias de remate y riesgo de vencimiento de términos (D) (F)_x000a_ _x000a_Verificado el control frente al vencimiento de términos, en cuanto a la gestión de cobro de las obligaciones de los contribuyentes que cuentan con bienes embargados, y la oportunidad para la programación de las diligencias de remate, se evidenció que se presentan deficiencias en el control de los expedientes, en los cuales reposa la evidencia del respaldo económico producto del embargo de bienes inmuebles de los contribuyentes, materializándose el riesgo de vencimiento de términos con la consecuente prescripción de la acción de cobro antes, durante y después de las diligencias de remate declaradas desiertas. Lo anterior, se evidenció, entre otros casos, así: _x000a_a. El contribuyente con NIT (...) 980, presenta 3 bienes inmuebles embargados desde el 26/12/2011, con Matrículas Inmobiliarias Nos. (...), Resolución de Prescripción No. (...) del 09/02/2017, para las obligaciones de Renta 2008 (Impuesto más sanción $5.484.000) y Sanción Independiente Tributaria 2011, contenidas en los Mandamiento de Pago No. (...)  (Renta 2008) notificado el 26/07/2011, Fecha de prescripción 27/07/2016, y Mandamiento de Pago No.(...), notificado el 29/09/2011, de la Sanción independiente tributaria 2011 ($314.610.000), Fecha de prescripción 30/09/2016.  Frente al bien inmueble con Matrículas Inmobiliarias (...), se adelantó la primera diligencia de remate hasta el 12/07/2016; es decir, 4 años y medio, entre la inscripción del embargo y la primera diligencia de remate, cuando faltaban 10 días hábiles para la prescripción de la acción de cobro de las obligaciones de renta 2008 y 56 días hábiles, para la prescripción de la sanción independiente tributaria 2011, la cual fue declarada desierta. La segunda diligencia de remate se efectuó el 28/09/2016 y la tercera diligencia se efectuó el 27/10/2016, cuando ya había acaecido el fenómeno de la prescripción._x000a_b. Obra en el expediente con NIT (...) .827, mandamiento de pago (...) de fecha 9/10/2012, notificado en 01/11/2012, que cubría las obligaciones relacionadas con renta 2009 ($7.434.000); ventas 2008-6 ($ 82.498.000) y ventas 2009 - 6 ($ 11.492.000), acción de cobro que prescribió el 2/11/2017. El expediente cuenta con embargo de dos bienes inmuebles, desde el 24/05/2017, y el remate se surtió el 12/12/2017, un mes después de haber operado la prescripción. _x000a_c. En el expediente con NIT (...) 573, existe mandamiento de pago (...) de fecha 17/05/2012, notificado el 06/06/2012, que contiene las obligaciones de Renta 2008 ($2.000), Renta 2006 ($333.000), Renta 2009 ($ 67.548.000), Renta 2010 ($13.909.000). Faltando 3 meses para la prescripción de la acción de cobro, se programa la primera licitación 13/03/2017 y se declara desierta en tercera licitación el 31/05/2017, y la solicitud del concepto de viabilidad de adjudicación a favor de la nación realizada a la Subdirección de Gestión de Recursos Físicos, se envió 4 días hábiles antes de vencerse el término de prescripción, es decir el 16/06/2017, operando la prescripción de la acción de cobro. _x000a_d. En el expediente con NIT (...) 773 obra Mandamiento de Pago (...) del 06/03/2012, notificado el 27/04/2012, Renta año 2006 (Impuesto más Sanción $28,575,000). Fecha de prescripción 28/04/2017, Resolución que Ordena Seguir Adelante la Ejecución No (...) del 24/07/2012, embargo del bien inmueble con Matrícula Inmobiliaria (...), desde el 08/07/2016, secuestro del 15/02/2017, traslado de avaluó el 02/03/2017 y notificado el 16/03/2017. Se ordena el desembargo por prescripción de la acción de cobro, mediante Resolución No. (...) del 13/06/2017. Es decir, se presentó el fenómeno de la prescripción con el bien embargado desde el 08/07/2016. _x000a_e. En el expediente con NIT (...) 339 obra Mandamiento de Pago (...) del 23/09/2010, notificado el 02/10/2010: renta 2006, retención 2005 - 11, renta 2005 ($18.821.000) y retención 2005 - 9, Resolución que Ordena Seguir Adelante la Ejecución No.(...) del 28/08/2014, notificada el 02/09/2014. Fecha de prescripción 03/10/2015. Embargo registrado desde el 21/07/2015, del bien inmueble con Matrícula Inmobiliaria (...). Resolución de Prescripción de Oficio No. (...) del 03/08/2017, sobre la obligación Renta 2005 ($18.821.000)._x000a_f. En el expediente con NIT (…) 020 fueron declaradas prescritas las obligaciones de Renta 2010 por valor de $31.914.000 y Renta 2011 por valor de $8.439.000, fecha de prescripción el 30/08/2017, contenidas en el Mandamiento de Pago (...) del 06/08/2012. Notificado 30/08/2012 y Resolución que Ordena Seguir adelante la ejecución No. 20120309000151 de fecha 09/11/2012. Notificada el 15/11/2012, contribuyente que presentaba tres (3) bienes inmuebles embargados desde el 18/05/2012. En reiteradas ocasiones, se solicita al Juez Tercero Civil del Circuito, que proceda a cancelar la medida cautelar que pesa sobre los bienes inmuebles MI (...) atendiendo la prelación de crédito fiscal sobre un proceso civil, quien se niega al levantamiento de la misma y no obra en el expediente gestiones del ejecutor tendientes a rematar los bienes inmuebles, dando lugar a la materialización del riesgo de vencimiento de términos para gestionar el cobro. De igual forma, se presentan deficiencias en el seguimiento y control del embargo del remanente, cuando los bienes son puestos a disposición del juzgado por existir crédito de mayor prelación legal (Laboral); procediendo a la declaratoria de remisibilidad de las obligaciones de Renta 2012 $ 726.000 y Renta CREE 2013 $ 970.000, cuando se contaba con respaldo económico dado por el embargo del remanente, perdiendo la entidad la oportunidad de satisfacer el cobro de las obligaciones._x000a__x000a_"/>
    <s v="Debido a deficiencias en la aplicación de los controles definidos en el procedimiento, en cuanto al cumplimiento de los periodos de tiempo establecidos, e inactividad, dilación e inoportunidad en las actuaciones que le dan impulso al proceso."/>
    <s v="Debido a deficiencias en la aplicación de los controles definidos en el procedimiento, en cuanto al cumplimiento de los periodos de tiempo establecidos, e inactividad, dilación e inoportunidad en las actuaciones que le dan impulso al proceso."/>
    <m/>
    <s v="PR-FI-0019_x000a_Actualizado"/>
    <n v="1"/>
    <d v="2018-08-01T00:00:00"/>
    <d v="2019-03-30T00:00:00"/>
    <s v="NC-PAC _x000a_Subdirector de Gestión de Recursos Físicos _x000a_Jefe Coordinación de Infraestructura_x000a_Subidrector de Gestión de Procesos y Competencias Laborales_x000a_Jefe Coordinación de Organización y Gestión de Calidad"/>
    <n v="0"/>
    <x v="1"/>
  </r>
  <r>
    <x v="6"/>
    <x v="1"/>
    <m/>
    <m/>
    <m/>
    <m/>
    <m/>
    <m/>
    <s v="PR-CA-0271_x000a_Actualizado"/>
    <n v="1"/>
    <d v="2018-08-01T00:00:00"/>
    <d v="2019-03-30T00:00:00"/>
    <s v="NC-PAC _x000a_Subdirector de Gestión de Recaudo y Cobranzas _x000a_Jefe Coordinación de Gestión de Cobranzas_x000a_Subidrector de Gestión de Procesos y Competencias Laborales_x000a_Jefe Coordinación de Organización y Gestión de Calidad"/>
    <n v="0"/>
    <x v="1"/>
  </r>
  <r>
    <x v="6"/>
    <x v="1"/>
    <s v="AUDITORIA A LA GESTION DE COBRO - REMATE DE BIENES ARB201805_x000a__x000a_Periodo_x000a_01/01/2016 al 31/12/2017_x000a__x000a_H4"/>
    <s v="ARB201805"/>
    <s v="Deficiencias de control y seguimiento en la gestión de roles de los aplicativos SIPAC y SISCOBRA CANDADO _x000a__x000a_Verificada la asignación de roles en los Aplicativos SIPAC y SISCOBRA - Candado, con corte a 31/12/2017, se evidenció que se presentan deficiencias en el control sobre la accesibilidad en los mencionados aplicativos, así: _x000a_ _x000a_a. La activación e inactivación de roles en el aplicativo SIPAC, se realiza sin utilizar el formato FT-SI-1639 – Gestión de Roles de los Sistemas de Información._x000a_b. Las actividades para la verificación y seguimiento de activación y desactivación de roles en los aplicativos, no se realizan de manera periódica, comprobándose lo siguiente:_x000a_• Funcionarios que no pertenecen a la División de Gestión de Cobranzas de la Dirección Seccional de Impuestos de Bogotá; sin embargo, presentan rol activo en los aplicativos, como son:  los funcionarios identificados con CC No. (…) 205 en SIPAC y CC No. (…)136 en Siscobra._x000a_• Funcionario del Despacho con rol SUPER ROL, el cual presenta 212 funcionalidades, dentro del aplicativo SIPAC, y que son similares a las del rol de administrador del aplicativo._x000a_"/>
    <s v="Debido a deficiencias en la aplicación de los controles definidos en el procedimiento y en la matriz de riesgos, relacionados con la elaboración de la solicitud de asignación o inactivación de rol del Sistema de Información, y a fallas en la revisión y depuración de los roles, que garanticen la correcta administración de los mismos en los sistemas informáticos. "/>
    <s v="Efectuar auditoria trimestral de roles existentes en los aplicativos SIPAC y SISCOBRA y efectuar las acciones correspondientes según lo encontrado"/>
    <m/>
    <s v="informe"/>
    <n v="4"/>
    <d v="2018-09-01T00:00:00"/>
    <d v="2019-09-30T00:00:00"/>
    <s v="NC-PAC _x000a_Jefe Coordinacion de Administracion de Aplicativos de Recaudo y Cobranzas"/>
    <n v="0"/>
    <x v="1"/>
  </r>
  <r>
    <x v="6"/>
    <x v="1"/>
    <s v="AUDITORIA A LA GESTION DE COBRO - REMATE DE BIENES ARB201805_x000a__x000a_Periodo_x000a_01/01/2016 al 31/12/2017_x000a__x000a_H6"/>
    <s v="ARB 2018005"/>
    <s v="Incumplimiento en la solicitud del concepto técnico de Costo - Beneficio para la Adjudicación de los Bienes a Favor de la Nación_x000a__x000a_Verificadas las diligencias de remate, se evidenció que se presentan deficiencias de control en cuanto a la solicitud del concepto técnico de viabilidad para la adjudicación de bienes a favor de la nación, toda vez que existen bienes inmuebles donde una vez declarado desierto el remate después de la tercera licitación, no se realiza la solicitud de dicho concepto, dando lugar a la existencia de bienes inmuebles que han sido objeto de remate hasta por 7 veces sin lograr la efectividad del mismo._x000a_ "/>
    <s v="Debido a la  ausencia del control en el procedimiento para los bienes inmuebles que han sido objeto de diligencias de remate declaradas desiertas en tercera licitación. "/>
    <s v="Ajustar el PR-FI-0019 Conceptualización y entrega de bienes inmuebles recibidos en dación en pago"/>
    <m/>
    <s v="PR-FI-0019_x000a_Actualizado"/>
    <n v="1"/>
    <d v="2018-08-01T00:00:00"/>
    <d v="2019-03-30T00:00:00"/>
    <s v="NC-PAC _x000a_Subdirector de Gestión de Recursos Físicos _x000a_Jefe Coordinación de Infraestructura_x000a_Subidrector de Gestión de Procesos y Competencias Laborales_x000a_Jefe Coordinación de Organización y Gestión de Calidad"/>
    <n v="0"/>
    <x v="1"/>
  </r>
  <r>
    <x v="6"/>
    <x v="1"/>
    <m/>
    <m/>
    <m/>
    <m/>
    <s v="Ajustar el PR-CA-0271 Cobro Coactivo - Ejecución de Bienes del Deudor, en cuanto a la reglamentación de la actividad numero 29 con el fin de identificar el Procediimiento a segur en caso de que se declare desierto el remate después de la tercera licitación."/>
    <m/>
    <s v="PR-CA-0271_x000a_Actualizado"/>
    <n v="1"/>
    <d v="2018-08-01T00:00:00"/>
    <d v="2019-03-30T00:00:00"/>
    <s v="NC-PAC _x000a_Subdirector de Gestión de Recaudo y Cobranzas _x000a_Jefe Coordinación de Gestión de Cobranzas_x000a_Subidrector de Gestión de Procesos y Competencias Laborales_x000a_Jefe Coordinación de Organización y Gestión de Calidad"/>
    <n v="0"/>
    <x v="1"/>
  </r>
  <r>
    <x v="6"/>
    <x v="1"/>
    <s v="AUDITORIA A LA GESTION DE COBRO - REMATE DE BIENES ARB201805_x000a__x000a_Periodo_x000a_01/01/2016 al 31/12/2017_x000a__x000a_H12"/>
    <s v="ARB201805"/>
    <s v="Incumplimiento en el diligenciamiento del cuadro de control de las ofertas recibidas_x000a_DSI Bogotá_x000a_Verificado el cumplimiento del control definido en la actividad 28 del Procedimiento PR-CA-0271, el cual establece que se debe realizar un cuadro de control con la información de todas las ofertas en estricto orden de llegada, se evidenció que:_x000a_a. La actividad del procedimiento exige el diligenciamiento de un cuadro de control, que no se encuentra en el listado maestro de documentos._x000a_b. Se presentan errores en el diligenciamiento del documento que se lleva como cuadro de control. _x000a_c. Falta de completitud en el documento que se lleva como cuadro de control, no en todos los casos se indica la hora de recibido de las ofertas, cédula de los interesados, fecha, número y valor de los depósitos judiciales. _x000a_d. Inexistencia del cuadro de control en los expedientes."/>
    <s v="Lo que se genera por deficiencias e incumplimiento en la aplicación de los controles establecidos en el procedimiento en cuanto a la realización del cuadro de control, y en la autoevaluación para verificar el cumplimiento de los controles y efectividad de los mismos. "/>
    <s v="Diseñar  y publicar en el mapa de procesos y el listado maestro de documentos el formato de control de recepcion de posturas con el fin de garantizar el cumplimiento de la actividad 28 descrita en el Procedimiento de Ejecución de Bienes - PR-CA-0271"/>
    <m/>
    <s v="Formato"/>
    <n v="1"/>
    <d v="2018-08-01T00:00:00"/>
    <d v="2018-12-31T00:00:00"/>
    <s v="NC-PAC _x000a_Subdirector de Gestión de Recaudo y Cobranzas _x000a_Jefe Coordinación de Gestión de Cobranzas_x000a_Subidrector de Gestión de Procesos y Competencias Laborales_x000a_Jefe Coordinación de Organización y Gestión de Calidad"/>
    <n v="0"/>
    <x v="1"/>
  </r>
  <r>
    <x v="6"/>
    <x v="1"/>
    <s v="AUDITORIA A LA GESTION DE COBRO - REMATE DE BIENES ARB201805_x000a__x000a_Periodo_x000a_01/01/2016 al 31/12/2017_x000a__x000a_H2"/>
    <s v="ARB201805"/>
    <s v="Deficiencias en el control para la expedición de los Autos aprobatorios o improbatorios del remate (D)_x000a_DSI Bogotá_x000a_Revisada la expedición de los autos aprobatorios o improbatorios del remate, se evidencia que se presentan fallas en el control y seguimiento para la expedición de los mismos, profiriéndose los autos con falta de oportunidad e incumpliendo los términos establecidos en el procedimiento. Lo anterior, se evidenció en los siguientes casos: _x000a_a. Mediante Acta de remate del 26/09/2017, se realizó la diligencia de remate del bien con Matrícula Inmobiliaria (...), el cual fue adjudicado en esa diligencia. En el expediente se pudo establecer que el rematante consignó el saldo del remate, con depósitos judiciales por valor de $118.000.000, pero no allegó el recibo de pago del impuesto de remate del 5%, razón por la cual el área no ha expedido el auto que declara aprobado o improbado el remate, presentándose dilaciones en esta actuación procesal y generando riesgo frente a la prescripción de la acción de cobro en el evento de declararse improbado el remate._x000a_b. Se evidenció que el bien inmueble fue adjudicado mediante Acta de diligencia de remate del 25/07/2017, y el pago del saldo del remate fue realizado el 04/08/2017, es decir 8 días hábiles después de la diligencia de remate, evidenciando fallas en el control para la expedición de los autos aprobatorios o improbatorios según corresponda. _x000a_c. Se evidencia en el expediente físico, Auto aprobatorio del remate No. (...) de fecha 16/03/2016, del bien inmueble con Matrícula Inmobiliaria (...), el cual reposa en el expediente sin firma._x000a_d. Así mismo, para el contribuyente con NIT (...) 144, se denota dilación en la expedición del Auto por medio del cual se Aprueba el Remate No. (...), del 22/09/2017, con 33 días hábiles después de la diligencia de remate. _x000a_"/>
    <s v="Debido al incumplimiento en la aplicación de los controles definidos en el procedimiento relacionados con la expedición de los autos aprobatorios o improbatorios dentro de los términos y en la matriz de riesgos, y a deficiencias en la revisión y seguimiento frente a la expedición de los actos administrativos asociados a las diligencias de remate."/>
    <s v="Realizar control y seguimiento a la ejecución del PR-CA-0271 Cobro Coactivo - Ejecución de Bienes del Deudor, en cuanto al cumplimiento de los términos establecidas y en especial a lo descrito en la actividad 30, verificando mensualmente su cumplimiento en una muestra de 15 expedientes dejando documentado el resultado para cuando las dependencias de control lo requieran."/>
    <m/>
    <s v="Documento"/>
    <n v="170"/>
    <d v="2018-08-01T00:00:00"/>
    <d v="2019-01-31T00:00:00"/>
    <s v="IBOG-PAC _x000a_Jefe División de Gestión de Cobranzas_x000a__x000a_Jefe División de Gestión de Recaudo y Cobranzas"/>
    <n v="0"/>
    <x v="1"/>
  </r>
  <r>
    <x v="6"/>
    <x v="1"/>
    <s v="AUDITORIA A LA GESTION DE COBRO - REMATE DE BIENES ARB201805_x000a__x000a_Periodo_x000a_01/01/2016 al 31/12/2017_x000a__x000a_H4"/>
    <s v="ARB201805"/>
    <s v="Deficiencias en la recepción de las posturas para el remate _x000a_DSI Bogotá_x000a_Verificado el cumplimiento de los requisitos para la recepción de las posturas que contienen las ofertas y los depósitos judiciales constituidos para acreditar la participación de los interesados en la diligencia de remate de los bienes inmuebles; se evidenció que se presentan deficiencias de control en la recepción de las mismas, dado que:_x000a_a. Las posturas para el remate no se reciben en sobre sellado o cerrado; y en otros casos, los que se reciben en sobre sellado, no permiten identificar la fecha, hora y el funcionario responsable que dé cuenta de su recepción. _x000a_b. Como no es posible establecer la fecha y hora en la cual se recepcionaron los sobres; no se puede inferir si estas fueron depositadas en la urna o recepcionadas dentro del curso de la diligencia de remate, que permita cumplir con los parámetros determinados para ello._x000a_c. No se identifica en el cuadro de control, el funcionario que recibe las ofertas y los depósitos judiciales allegados por los interesados en participar en la licitación, antes y en el curso de la diligencia. _x000a_d. Adicionalmente, no obra en el expediente copia del depósito judicial de la postura que dio lugar a que se declarara desierto el remate por contener una inconsistencia relacionada con error en el diligenciamiento de la identificación del demandante en el depósito."/>
    <s v="Debido al incumplimiento en la aplicación de los controles establecidos en el procedimiento en cuanto a las condiciones y requisitos para la recepción de las posturas, en la validación de datos externos para asegurar su integridad, completitud, validez y/o el desconocimiento de normas."/>
    <s v="Realizar control y seguimiento a la ejecución del PR-CA-0271 Cobro Coactivo - Ejecución de Bienes del Deudor, en cuanto al cumplimiento de los términos establecidas y en especial a lo descrito en la actividad 25. Recepción de posturas, verificando mensualmente su cumplimiento en una muestra de 15 expedientes dejando documentado el resultado para cuando las dependencias de control lo requieran."/>
    <m/>
    <s v="Documento"/>
    <n v="170"/>
    <d v="2018-08-01T00:00:00"/>
    <d v="2019-01-31T00:00:00"/>
    <s v="IBOG-PAC _x000a_Jefe División de Gestión de Cobranzas_x000a__x000a_Jefe División de Gestión de Recaudo y Cobranzas"/>
    <n v="0"/>
    <x v="1"/>
  </r>
  <r>
    <x v="6"/>
    <x v="1"/>
    <s v="AUDITORIA A LA GESTION DE COBRO - REMATE DE BIENES ARB201805_x000a__x000a_Periodo_x000a_01/01/2016 al 31/12/2017_x000a__x000a_H5"/>
    <s v="ARB 2018005"/>
    <s v="Deficiencias en las ofertas de remate recibidas _x000a_DSI Bogotá_x000a_Verificadas las ofertas presentadas por los interesados en participar en las licitaciones de remate de los bienes inmuebles, se evidenció que se presentan deficiencias en cuanto al control de revisión relacionado con el contenido mínimo y la forma en que se deben presentar las mismas, así:_x000a_a. Se aceptan como ofertas, documentos que no cumplen con el requisito de la suscripción. _x000a_b. Como no se indica de forma concreta, específica e inequívoca el bien inmueble sobre el cual se tiene el interés en participar en la licitación, y que será objeto de remate, se evidencian fallas en el control del riesgo de pérdida de documentos y/o información (posibilidad de que los documentos y/o información de la DIAN se extravíen o sean destruidos total o parcialmente), que garanticen la trazabilidad entre la oferta, el bien inmueble y/o el expediente al que pertenece._x000a_c. No obran en el expediente las ofertas registradas en el cuadro de control."/>
    <s v="Lo cual se genera por insuficiencia e incumplimiento del control definido en el procedimiento, en cuanto a los requisitos que deben contener las ofertas para que se garantice la validez de las mismas,  "/>
    <s v="Realizar control y seguimiento a la ejecución del PR-CA-0271 Cobro Coactivo - Ejecución de Bienes del Deudor, en cuanto al cumplimiento de los términos establecidas y en especial a lo descrito en la actividad 28. Rematar el bien, verificando mensualmente su cumplimiento en una muestra de 15 expedientes dejando documentado el resultado para cuando las dependencias de control lo requieran."/>
    <m/>
    <s v="Documento"/>
    <n v="170"/>
    <d v="2018-08-01T00:00:00"/>
    <d v="2019-01-31T00:00:00"/>
    <s v="IBOG-PAC _x000a_Jefe División de Gestión de Cobranzas_x000a__x000a_Jefe División de Gestión de Recaudo y Cobranzas"/>
    <n v="0"/>
    <x v="1"/>
  </r>
  <r>
    <x v="6"/>
    <x v="1"/>
    <m/>
    <m/>
    <m/>
    <m/>
    <s v="Diseñar  y publicar en el mapa de procesos y el listado maestro de documentos el formato de control de recepcion de posturas con el fin de garantizar el cumplimiento de la actividad 28 descrita en el Procedimiento de Ejecución de Bienes"/>
    <m/>
    <s v="Formato"/>
    <n v="1"/>
    <d v="2018-08-01T00:00:00"/>
    <d v="2018-12-31T00:00:00"/>
    <s v="IBOG-PAC _x000a_Subdirector de Gestión de Recaudo y Cobranzas _x000a_Jefe Coordinación de Gestión de Cobranzas_x000a_Subidrector de Gestión de Procesos y Competencias Laborales_x000a_Jefe Coordinación de Organización y Gestión de Calidad"/>
    <n v="0"/>
    <x v="1"/>
  </r>
  <r>
    <x v="6"/>
    <x v="1"/>
    <s v="AUDITORIA A LA GESTION DE COBRO - REMATE DE BIENES ARB201805_x000a__x000a_Periodo_x000a_01/01/2016 al 31/12/2017_x000a__x000a_H7"/>
    <s v="ARB201805"/>
    <s v="Deficiencias en el seguimiento y control de las diligencias de remate programadas_x000a_DSI BOGOTA_x000a_Verificadas las diligencias de remate programadas, se evidenció que se presentan deficiencias en el control de las mismas, toda vez que se profieren autos por medio del cual se fijan fechas y horas para llevarlas a cabo, sin lograr establecer en el expediente si las mismas fueron realizadas o no; así como tampoco, las razones por las cuales no se ejecutaron y/o la expedición del acto administrativo que declara desierta la licitación. Lo anterior, se observó, así:_x000a__x000a_a. No se evidencia que la diligencia de remate ordenada mediante Auto No.(...) de fecha 24/09/2015, se hubiera llevado a cabo el día 13/10/2015 a partir de las 12:00 am, conforme a lo señalado en dicho auto._x000a_Posteriormente, mediante Auto No. (...)   del 04/12/2015, se fija fecha y hora de remate para el día 22/12/2015 a partir de las 10:00 am; de la cual no se evidencia su realización. _x000a_b. De igual forma, en la publicación del aviso en el periódico el Nuevo Siglo, de fecha 27/12/2015, se convoca a la diligencia de remate del bien inmueble con Matrícula Inmobiliaria (...), indicando que se llevará a cabo el día 15/01/2016, a las 10:00 am, de lo cual no se evidencia su realización y/o expedición del acta que declara desierta la licitación._x000a_c. No se evidencia el acta que declara desierta o suspende la diligencia de remate programada para el 27/04/2017, hora 2:00 pm y la diligencia del 31/05/2017 hora 2:00 pm, no lográndose establecer el estado final de las mismas. _x000a_d. El Auto No.(...) del 09/06/2017, fija fecha y hora para la diligencia de remate el 30/06/2017, hora 2:00 pm, del bien inmueble registrado con Matrícula Inmobiliaria (...), en primera licitación, siendo lo correcto tercera licitación, de acuerdo a los autos que reposan en el expediente. _x000a_e. Iguales situaciones, se presentan en las diligencias programadas mediante los Autos No. (...) del 06/04/2017, que fijó diligencia para el 28/04/2017, publicada 09/04/2017 y el Auto No. (...) del 06/07/2017, que fijó diligencia 25/07/2017, publicación de 09/07/2017, de lo cual no se evidencia su realización y/o expedición del acta que declara desierta la licitación."/>
    <s v="Debido al incumplimiento en la aplicación de los controles definidos en el procedimiento, en cuanto a la expedición de las actas que declara desierto el remate y ordena una nueva diligencia o suspende la misma."/>
    <s v="Realizar control y seguimiento a la ejecución del PR-CA-0271 Cobro Coactivo - Ejecución de Bienes del Deudor, en cuanto al cumplimiento de los términos establecidas y en especial a lo descrito en la actividad 27. ¿Existen posturas?,  verificando mensualmente su cumplimiento en una muestra de 15 expedientes dejando documentado el resultado para cuando las dependencias de control lo requieran."/>
    <m/>
    <s v="Documento"/>
    <n v="170"/>
    <d v="2018-08-01T00:00:00"/>
    <d v="2019-01-31T00:00:00"/>
    <s v="IBOG-PAC _x000a_Jefe División de Gestión de Cobranzas_x000a__x000a_Jefe División de Gestión de Recaudo y Cobranzas"/>
    <n v="0"/>
    <x v="1"/>
  </r>
  <r>
    <x v="6"/>
    <x v="1"/>
    <s v="AUDITORIA A LA GESTION DE COBRO - REMATE DE BIENES ARB201805_x000a__x000a_Periodo_x000a_01/01/2016 al 31/12/2017_x000a__x000a_H8"/>
    <s v="ARB201805"/>
    <s v="Secuestro de bienes inmuebles cuyo porcentaje de propiedad y avalúo no es representativo frente a las obligaciones del contribuyente y a la gestión de cobro. _x000a_DSIA Santa Marta_x000a_Verificados los bienes inmuebles que han sido objeto de las diligencias de embargo, secuestro y remate, se pudo establecer que se presentan deficiencias en la práctica de las diligencias de secuestro adelantadas, toda vez que se evidenciaron situaciones como:_x000a_a. Obran en los expedientes bienes inmuebles embargados y secuestrados, cuyo porcentaje de propiedad y valor del avalúo, no es representativo frente a las obligaciones del contribuyente y a la gestión de cobro que ello implica, observando que se han surtido hasta 6 diligencias de remate de un bien inmueble, cuyo derecho de propiedad sobre el mismo es de una  doceava parte sobre la novena parte y el avalúo pericial es  la suma de $2,449,978; diligencias que han sido declaradas desiertas, generando con ello desgastes y costos administrativos para la entidad y limitando el impulso para otras actuaciones que puedan generar cobros efectivos. _x000a_Lo anterior, por cuanto no se realiza la relación costo beneficio del bien, previa a la diligencia de secuestro del mismo, de manera que sirva de soporte, para abstenerse o no de practicar dicha diligencia."/>
    <s v="Debido a la ausencia del control en el procedimiento para la aplicación de la relación costo beneficio del bien inmueble, previa a la diligencia de secuestro, tendientes a establecer la naturaleza y características del bien; garantizando con ello, la satisfacción de las obligaciones del contribuyente; y por deficiencias en la revisión, seguimiento y supervisión en las gestiones de cobro."/>
    <s v="Dar aplicación a lo establecido en la Resolución #014 del 21 de marzo de 2018, por la cual se establecen los criterios para realizar el cálculo de la relación costo - beneficio en el proceso de cotro coactivo,verificando mensualmente su cumplimiento en una muestra de 15 expedientes dejando documentado el resultado para cuando las dependencias de control lo requieran."/>
    <m/>
    <s v="Documento"/>
    <n v="170"/>
    <d v="2018-08-01T00:00:00"/>
    <d v="2019-01-31T00:00:00"/>
    <s v="IASMA-PAC _x000a_Jefe División de Gestión de Cobranzas_x000a__x000a_Jefe División de Gestión de Recaudo y Cobranzas"/>
    <n v="0"/>
    <x v="1"/>
  </r>
  <r>
    <x v="6"/>
    <x v="1"/>
    <s v="AUDITORIA A LA GESTION DE COBRO - REMATE DE BIENES ARB201805_x000a__x000a_Periodo_x000a_01/01/2016 al 31/12/2017_x000a__x000a_H9"/>
    <s v="ARB 2018005"/>
    <s v="Deficiencias en el control de legalidad del proceso_x000a_DSIA Santa Marta_x000a_Verificado el cumplimiento en la ejecución del control de legalidad que debe surtirse antes de las diligencias de remate, se pudo establecer que se presentan deficiencias en la verificación, análisis y diligenciamiento de este control o ausencia del mismo, de tal forma que permita identificar las actuaciones procesales y documentos que soportan la gestión de cobro. Lo anterior, se evidenció así:_x000a__x000a_a. No se cumple de manera rigurosa en el diligenciamiento del formato y/o documento establecido para tal fin._x000a_b. Autos que fijan fecha y hora para la diligencia de remate, donde se establece que se ha realizado el control de legalidad y no obran en el expediente las evidencias que lo soporten. _x000a_c. Formato de control de legalidad del proceso sin diligenciar._x000a_d. En el expediente con NIT (…) 980, la tercera diligencia de remate del bien inmueble identificado con Matrícula Inmobiliaria (...), fue llevada a cabo el día 27/10/2016 y mediante Acta No. 23 del 27/10/2016, fue declara suspendida la diligencia, argumentándose que: “Se declara suspendida por falta de requisitos legales teniendo en cuenta que a la fecha la única obligación vigente dentro del expediente de cobro carece de mandamiento de pago debidamente notificado y resolución de ejecución”._x000a_e. Ausencia del Certificado de Tradición y Libertad de los bienes inmuebles, con antelación máxima de 1 mes a la diligencia de remate para evitar posibles nulidades frente a los bienes rematados._x000a_f.  La diligencia de remate programada para el 27/05/2016, del inmueble con matrícula Inmobiliaria (...), fue suspendida mediante auto de fecha  6/05/2016, sustentada en que al consultar el área con el Instituto Geográfico Agustín Codazzi - IGAC, se aprecia que existe una diferencia de área entre la consignada en el certificado de libertad y tradición  del inmueble y la que se registra en el IGAC, por lo que el despacho a fin de determinar el área real del predio, procede a suspender la diligencia, sin evidenciarse al momento de la visita de campo en el expediente los documentos que soporten dicha decisión._x000a_"/>
    <s v="Debido a deficiencias e incumplimiento en la aplicación del control definido en el procedimiento en cuanto a la realización del control de legalidad para establecer que los actos administrativos cumplen con las condiciones requeridas para efectuar las diligencias de remate, que garantice que los expedientes contengan la debida sustanciación en términos de legalidad y oportunidad; "/>
    <s v="Realizar control y seguimiento a la ejecución del PR-CA-0271 Cobro Coactivo - Ejecución de Bienes del Deudor, en cuanto al cumplimiento de los términos establecidas y en especial a lo descrito en la actividad 22. Realizar control de legalidad,verificando mensualmente su cumplimiento en una muestra de 15 expedientes dejando documentado el resultado para cuando las dependencias de control lo requieran."/>
    <m/>
    <s v="Documento"/>
    <n v="170"/>
    <d v="2018-08-01T00:00:00"/>
    <d v="2019-01-31T00:00:00"/>
    <s v="IASMA-PAC _x000a_Jefe División de Gestión de Cobranzas_x000a__x000a_Jefe División de Gestión de Recaudo y Cobranzas"/>
    <n v="0"/>
    <x v="1"/>
  </r>
  <r>
    <x v="6"/>
    <x v="1"/>
    <m/>
    <m/>
    <m/>
    <m/>
    <s v="Diseñar  y publicar en el mapa de procesos y el listado maestro de documentos el formato de control de legalidad con el fin de garantizar el cumplimiento de la actividad 22 descrita en el Procedimiento de Ejecución de Bienes PR-CA-0271"/>
    <m/>
    <s v="Formato"/>
    <n v="1"/>
    <d v="2018-08-01T00:00:00"/>
    <d v="2018-12-31T00:00:00"/>
    <s v="IASMA-PAC  _x000a_Subdirector de Gestión de Recaudo y Cobranzas _x000a_Jefe Coordinación de Gestión de Cobranzas_x000a_Subidrector de Gestión de Procesos y Competencias Laborales_x000a_Jefe Coordinación de Organización y Gestión de Calidad"/>
    <n v="0"/>
    <x v="1"/>
  </r>
  <r>
    <x v="6"/>
    <x v="1"/>
    <s v="AUDITORIA A LA GESTION DE COBRO - REMATE DE BIENES ARB201805_x000a__x000a_Periodo_x000a_01/01/2016 al 31/12/2017_x000a__x000a_H10"/>
    <s v="ARB201805"/>
    <s v="Deficiencias en la integralidad y consistencia de los actos administrativos_x000a_DSIA Santa Marta_x000a_Verificada la conformación del expediente en relación con los actos proferidos para adelantar las diligencias de remate de los bienes inmuebles del contribuyente, las actuaciones posteriores a la adjudicación del bien inmueble, así como el contenido y los requisitos mínimos que se deben considerar, se evidenciaron deficiencias en el control y autocontrol de revisión que garanticen la integralidad, consistencia y trazabilidad frente a lo actuado, presentándose situaciones, como:_x000a_a. Incumplimiento de las fechas y horas fijadas en los autos para adelantar las diligencias de secuestro.   _x000a_b. Acta de diligencia de Secuestro No. (...) de fecha 18/11/2015, del bien inmueble con registro de matrícula inmobiliaria (...) sin diligenciar. _x000a_c. No se cumple con el requisito de indicar el teléfono de contacto del secuestre del bien inmueble en el aviso de remate publicado en el diario._x000a_d. Acta de entrega del bien inmueble del secuestre al adjudicatario del inmueble con registro de matrícula inmobiliaria (...), sin firma del secuestre y firmado por el adjudicatario. _x000a_e. En el expediente con NIT (...) 252, obra Acta de Posesión del Perito Avaluador sin la firma de quien le toma el juramento de rigor (Jefe GIT de Gestión de Cobranzas) al perito Avaluador._x000a_f. En el expediente con NIT (...) 252, frente al bien inmueble con Matrícula Inmobiliaria (...), el 25/10/2016 se notificó el auto que fijó fecha y hora para diligencia de remate programada para el día 18/04/2016, la cual fue suspendida, no obstante que el bien inmueble ya había sido adjudicado en la diligencia de remate del 24/05/2016, es decir, se surtió la notificación con 5 meses de posterioridad a la adjudicación del bien. _x000a_g. En el expediente con NIT (...) 231, fue notificado el Auto por medio del cual se corre traslado de un avaluó No. (...) del 15/09/2016, el día 11/10/2016, presentando error en la parte considerativa, en cuanto a la identificación del bien inmueble avaluado y del valor de dicho avalúo; transcurridos dos (2) meses, se expide el “Auto que aclara el avalúo y se corre traslado del mismo No. (...) del 19/12/2016”, el cual fue notificado el 21/12/2016. _x000a_h. No se evidenció en el expediente físico con NIT (...) 255, el Oficio solicitud de levantamiento de la medida cautelar dirigido a la Oficina de Registro de Instrumentos Públicos, el oficio de inscripción del Remate en la Oficina de Registro de Instrumentos Públicos y el Oficio solicitud de cancelación de gravamen hipotecario a favor de MEGABANCO, dirigido a la Notaria."/>
    <s v="Debido al incumplimiento en la aplicación de los controles definidos en el procedimiento, relacionados con las firmas del acta de posesión del perito avaluador, la notificación de los actos y el traslado del avalúo y a fallas en la revisión, que garanticen que todos los actos administrativos expedidos que soportan la información contentiva de los expedientes tanto física como electrónica, cumplan con las condiciones establecidas y se identifiquen diferencias e inconsistencias en la información registrada en ellos.  "/>
    <s v="Realizar control y seguimiento a la ejecución del PR-CA-0271 Cobro Coactivo - Ejecución de Bienes del Deudor, en cuanto al cumplimiento de los términos establecidas y en especial a lo descrito en las actividades 15. Posesión del perito y 18. Proferir Auto de traslado del avalúo,verificando mensualmente su cumplimiento en una muestra de 15 expedientes dejando documentado el resultado para cuando las dependencias de control lo requieran."/>
    <m/>
    <s v="Documento"/>
    <n v="170"/>
    <d v="2018-08-01T00:00:00"/>
    <d v="2019-01-31T00:00:00"/>
    <s v="IASMA-PAC  _x000a_Jefe División de Gestión de Cobranzas_x000a__x000a_Jefe División de Gestión de Recaudo y Cobranzas"/>
    <n v="0"/>
    <x v="1"/>
  </r>
  <r>
    <x v="6"/>
    <x v="1"/>
    <s v="AUDITORIA A LA GESTION DE COBRO - REMATE DE BIENES ARB201805_x000a__x000a_Periodo_x000a_01/01/2016 al 31/12/2017_x000a__x000a_H11"/>
    <s v="ARB 2018005"/>
    <s v="Deficiencias en el control de los bienes inmuebles embargados _x000a_DSIA Santa Marta_x000a_Verificado el decreto y práctica de las medidas cautelares de embargo de bienes inmuebles y su correspondiente comunicación a la Oficina de Registro de Instrumentos Públicos, se evidenció que se presentan deficiencias en el control de los bienes inmuebles embargados, toda vez que éstos fueron inscritos en la Oficina de Registro de Instrumentos Públicos y no se encuentran relacionados en el Formato de Control de Bienes embargados de la Dirección Seccional suministrado por la Subdirección de Gestión de Recaudo y Cobranzas, en los siguientes NIT (...) con bienes inmuebles con Registros de Matrículas Inmobiliarias (...). _x000a_"/>
    <s v="Debido al incumplimiento del control definido en el procedimiento para los bienes inmuebles embargados y a deficiencias en la supervisión y seguimiento frente al decreto y práctica de las medidas cautelares de embargo de bienes inmuebles, para garantizar que una vez inscrito el embargo en la Oficina de Registro de Instrumentos Públicos éste sea registrado en los formatos de control definidos."/>
    <s v="Mantener el Inventario de bienes embargados actualizado, diligenciando el formato FT-CA-5255 y enviándolo bimestralmente a la Coordinación de Gestión de Cobranzas duante los diez primeros días del mes siguiente a la terminación del correspondiente bimestre."/>
    <m/>
    <s v="FT-CA-5255_x000a_Inventario de bienes embargados_x000a_(Jul-Ago; Sep-Oct y Nov-Dic)"/>
    <n v="102"/>
    <d v="2018-08-01T00:00:00"/>
    <d v="2019-01-31T00:00:00"/>
    <s v="IASMA-PAC  _x000a_Jefe División de Gestión de Cobranzas_x000a__x000a_Jefe División de Gestión de Recaudo y Cobranzas"/>
    <n v="0"/>
    <x v="1"/>
  </r>
  <r>
    <x v="6"/>
    <x v="1"/>
    <m/>
    <m/>
    <m/>
    <m/>
    <s v="Verificar bimestralmente en una muestra de 30 expedientes el cumplimiento de la ejecución de la actividad 36 descrita en el PR-CA-0327 Decretar Medidas Cautelares dejando documentado el resultado para cuando las dependencias de control lo requieran."/>
    <m/>
    <s v="Documento"/>
    <n v="102"/>
    <d v="2018-08-01T00:00:00"/>
    <d v="2019-01-31T00:00:00"/>
    <s v="IASMA-PAC  _x000a_Jefe División de Gestión de Cobranzas_x000a__x000a_Jefe División de Gestión de Recaudo y Cobranzas"/>
    <n v="0"/>
    <x v="1"/>
  </r>
  <r>
    <x v="6"/>
    <x v="1"/>
    <s v="AUDITORIA A LA GESTION DE COBRO - REMATE DE BIENES ARB201805_x000a__x000a_Periodo_x000a_01/01/2016 al 31/12/2017_x000a__x000a_H3"/>
    <s v="ARB201805"/>
    <s v="Fallas en el seguimiento y control en la publicación del aviso para realizar la diligencia de remate_x000a_DSIA Neiva_x000a_Verificada la publicación del aviso de remate, se estableció que se presentan deficiencias en el control frente a la publicación de los mismos en el  periódico de amplia circulación; así como, deficiencias frente a los soportes  relacionados con las constancias de la publicación del aviso de remate  y la copia del diario de amplia circulación en el expediente, dando lugar a la suspensión de diligencias de remate programadas por el incumplimiento de este requisito y pérdida de trazabilidad en el expediente.  Lo anterior, se evidenció así: _x000a_a. La diligencia de remate programada para el día 20/04/2016 del bien inmueble con Matrícula Inmobiliaria (...) fue suspendida mediante auto (...) del 18/04/2016, porque no se realizó la publicación del aviso de remate. _x000a_b. Frente a las diligencias de remate programadas en los Autos No. (...)   de fecha 09/06/2017, para el día 30/06/2017, hora 2:00 pm, del inmueble con Matrícula Inmobiliaria (...) y el Auto No.  (...) del 09/06/2017, para el día 30/06/2017, del bien inmueble con Matrícula Inmobiliaria (...), no se evidencia publicación del aviso del remate. _x000a_c. La diligencia de remate programada para la primera licitación el día 3/08/2016, tuvo que ser suspendida mediante auto Nro. (...) del 02/08/2016, por cuanto no se había dado cumplimiento con la publicación del aviso de remate en periódico de amplia circulación."/>
    <s v="Debido al incumplimiento en la aplicación del control definido en el procedimiento, en cuanto a los soportes que evidencien la publicación del remate y en los mecanismos de autoevaluación para establecer que se han cumplido con los requisitos establecidos en la norma y en el procedimiento."/>
    <s v="Realizar control y seguimiento a la ejecución del PR-CA-0271  Cobro Coactivo - Ejecución de Bienes del Deudor, en cuanto al cumplimiento de los términos establecidas y en especial a lo descrito en la actividad 23. Fijar y publicar el aviso de remate, verificando mensualmente su cumplimiento en una muestra de 15 expedientes dejando documentado el resultado para cuando las dependencias de control lo requieran."/>
    <m/>
    <s v="Documento"/>
    <n v="170"/>
    <d v="2018-08-01T00:00:00"/>
    <d v="2019-01-31T00:00:00"/>
    <s v="IANEI-PAC _x000a__x000a_Jefe División de Gestión de Cobranzas_x000a__x000a_Jefe División de Gestión de Recaudo y Cobranzas"/>
    <n v="0"/>
    <x v="1"/>
  </r>
  <r>
    <x v="6"/>
    <x v="1"/>
    <s v="Auditoría de Seguimiento a Planes Integrados de Mejoramiento del Proceso de Administración de Cartera - ASA 2017005_x000a__x000a_Período_x000a__x000a_01/01/2016 a 30/01/02017 _x000a_"/>
    <s v="ASA 2017005"/>
    <s v="Inefectividad en la mitigación de los riesgos asociados a los hallazgos de los planes de mejoramiento evaluados de la CGR, ITRC Y OCI, del Proceso de Administración de Cartera._x000a__x000a_Realizadas pruebas de auditoría frente a los hallazgos objeto de la muestra, se observó que las situaciones descritas no fueron subsanadas y que los controles implementados y su seguimiento no fueron efectivos para prevenir la ocurrencia de los mismos, lo que implica el establecimiento de nuevas acciones de mejora para mitigar la materialización del riesgo asociado. Con lo anterior, se desatienden los Módulos de Control de Planeación y Gestión (Componente Administración de Riesgo) y de Evaluación y Seguimiento (Componentes de Autoevaluación Institucional y Planes de Mejoramiento) del MECI, en los siguientes casos:_x000a__x000a__x000a_DIRECCIÓN SECCIONAL DE IMPUESTOS DE BOGOTÁ_x000a__x000a_&quot;Hallazgo No. 16: Gestión Documental de los expedientes de Cobro Coactivo - Aud Vig 2012-2013 Función Recaudadora CGR 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quot;._x000a_Prueba de Auditoría: _x000a_En los expedientes con NIT 830.079.976, 2.972.381, 830.120.876,  126488, 900.161.148, 830.094.148, 4.107.167, 900.012.203, 3.042.640, 860.510.546, 900.224.595, el equipo auditor de la Oficina de Control Interno evidenció que dentro de los expedientes no obran todos los documentos relacionados con la actuación, ni se encuentran en el orden en que fueron producidos o allegados al proceso, actos administrativos incompletos (únicamente la primera hoja de la resolución sanción), actuaciones en SIPAC que no obran en los expedientes y viceversa, documentos sin legajar, parcialmente foliados y sin foliar en el mismo expediente, adición de documentos al momento de la visita, hoja de ruta sin diligenciar, documentos y actos administrativos del mismo expediente divididos en carpetas separadas, cada una con máximo 10 folios, no coincidencia entre los saldos del expediente físico con los reportados por el sistema, existiendo recibos de pago sin descargar.  Por lo anterior, las situaciones que dieron lugar a la formulación del hallazgo persisten._x000a_"/>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
    <s v="Realizar al interior de cada uno de los grupos internos de trabajo que conforman la Division de Gestión de Cobranzas (3 Persuasivas, 2 coactivas, 1 Facilidades de pago y 1 Rep. Externa) capacitación a todos los funcionarios acerca del PR-FI-0163 Organización de documentos en el Archivos de Gestión y el memorando 233 de 2010 y remitir al buzón coordinacioncobranzas@dian.gov.co el formato FT-GH-1722 Registro de Asistencia Capacitación Interna"/>
    <m/>
    <s v="FT-GH-1722_x000a_Registro de Asistencia Capacitación Interna"/>
    <n v="7"/>
    <d v="2017-09-01T00:00:00"/>
    <d v="2017-12-31T00:00:00"/>
    <s v="IBOG-PAC _x000a_Jefes de los Grupos Interno de Trabajo de la División de Gestión de Cobranzas de la Dirección Seccional de Impuestos de Bogotá"/>
    <n v="1"/>
    <x v="0"/>
  </r>
  <r>
    <x v="6"/>
    <x v="1"/>
    <m/>
    <m/>
    <m/>
    <m/>
    <s v="Verificar que se de cumplimiento al procedimiento PR-FI-0163 Organización de documentos en el Archivos de Gestión y el Instructivo IN-FI-0132, revisando y ajustantando si es del caso  el 10% de los expedientes a cargo de la dependencia y que se envían a otro GIT o Dependencia, y enviar informe del resultado trimestralmente al buzon coordinacioncobranzas@dian.gov.co"/>
    <m/>
    <s v="Informe"/>
    <n v="12"/>
    <d v="2018-01-01T00:00:00"/>
    <d v="2018-12-31T00:00:00"/>
    <s v="IBOG-PAC _x000a_Jefes de los Grupos Interno de Trabajo de la División de Gestión de Cobranzas de la Dirección Seccional de Impuestos de Bogotá"/>
    <n v="0.67"/>
    <x v="1"/>
  </r>
  <r>
    <x v="6"/>
    <x v="1"/>
    <m/>
    <m/>
    <s v="&quot;Hallazgo No. 20: Medidas Preventivas dentro del Procedimiento Administrativo Coactivo. Aud Vig 2012-2013 Función Recaudadora CGR_x000a_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quot;._x000a__x000a_Prueba de Auditoría: _x000a_En doce (12) expedientes revisados con riesgo de prescripción, NIT 830.079.976, 2.972.381, 830.120.876, 126488, 900.161.148, 830.094.148, 4.107.167, 900.012.203, 3.042.640, 900.224.595, 51.655.207 y 860,070,968, el equipo auditor evidencia deficiencias en la investigación de bienes de los contribuyentes así:  El total de los expedientes  no presentan investigación de bienes a través de la ventanilla única de registro - VUR, un (1) expediente contiene más de 20 oficios de solicitud de investigación de bienes en físico y sin respuesta en el expediente, un (1) expediente donde no figuran los oficios de investigación de bienes pero tiene respuesta positiva del organismo de tránsito donde consta la propiedad del vehículo y sin medida de embargo y secuestro, un (1) expediente con correo electrónico de solicitud de investigación de bienes, sin evidencia que la misma se haya realizado._x000a__x000a_Por otra parte, de acuerdo con información suministrada por la División de Gestión de Cobranzas de la seccional, no se ha solicitado a Fiscalización investigación para imponer las sanciones previstas en el Artículo 651 del Estatuto Tributario, ante el incumplimiento de suministrar la información de bienes de los deudores morosos, por parte de las respectivas entidades públicas y privadas. _x000a_Es importante aclarar que actualmente las condiciones han cambiado los funcionarios de los Grupos Internos de Trabajo de Persuasiva y Coactiva realizan la investigación de bienes exclusivamente a través de la consulta al Convenio VUR (Ventanilla Única de Registro); que permite que las consultas sean realizadas al interior de la dirección seccional, con lo cual se ha reducido sustancialmente los requerimientos de información a los entes externos.  Evidenciadas las falencias en la investigación de bienes y productos financieros, las situaciones que dieron lugar a la formulación del hallazgo persisten._x000a__x000a_"/>
    <s v="No se adelantan los trámites necesarios para imponer las sanciones previstas en el Artículo 651 del Estatuto Tributario, de conformidad con lo dispuesto en los artículos 837 y 623-2 del mismo Estatuto"/>
    <s v="Realizar al interior de cada uno de los grupos internos de trabajo que ejecutan el procedimiento de Investigación de bienes - PR-CA-0326 (3 Persuasivas y 2 coactivas) capacitación a todos los funcionarios acerca de lo reglado a través de este, del memorando 225 de 19 de julio de 2014 y de lo establecido en los artículos 623-2, 651 y 837 del Estatuto Tributario y remitir al buzón coordinacioncobranzas@dian.gov.co el formato FT-GH-1722 Registro de Asistencia Capacitación Interna"/>
    <m/>
    <s v="FT-GH-1722_x000a_Registro de Asistencia Capacitación Interna"/>
    <n v="5"/>
    <d v="2017-09-01T00:00:00"/>
    <d v="2017-12-31T00:00:00"/>
    <s v="IBOG-PAC _x000a_Jefes de los Grupos Internos de Trabajo de Persuasiva I, Persuasiva II, Persuasiva III, Coactiva I y Coactiva II de la División de Gestión de Cobranzas de la Dirección Seccional de Impuestos de Bogotá"/>
    <n v="1"/>
    <x v="0"/>
  </r>
  <r>
    <x v="6"/>
    <x v="1"/>
    <m/>
    <m/>
    <m/>
    <m/>
    <s v="Realizar control y seguimiento a la ejecución de la Investigación de bienes PR-CA-0326 así como a lo reglado mediante el memorando 225 de 19 de julio de 2014 y lo dispuesto en los artículos 623-2, 651 y 837 del Estatuto Tributario en cuanto al cumplimiento de los términos establecidos"/>
    <s v="Verificar trimestralmente el cumplimiento del PR-CA-0326 en una muestra de 45 expedientes dejando documentado el resultado para cuando las dependencias de control lo requieran."/>
    <s v="Documento"/>
    <n v="4"/>
    <d v="2018-12-01T00:00:00"/>
    <d v="2019-12-15T00:00:00"/>
    <s v="IBOG-PAC _x000a_Jefe División de Gestión de Cobranzas de la Dirección Seccional de Impuestos de Bogotá. Reformulada el día 7/11/2018 correo No. 20181102 100209224- 0927"/>
    <n v="0"/>
    <x v="1"/>
  </r>
  <r>
    <x v="6"/>
    <x v="1"/>
    <m/>
    <m/>
    <s v="&quot;Hallazgo No. 21: Inactividad Procesal - Riesgo de prescripción- Aud Vig  2012-2013 Función Recaudadora CGR_x000a_Dentro de los expedientes de cobro coactivo revisados, relacionados a continuación, se evidencia inactividad procesal y dilaciones en el proceso, situación que puede generar riesgo de prescripción de la acción de cobro de las obligaciones fiscales. _x000a_Expediente No. 200455319; Expediente No. 200100076; Expediente No. 200601047; Expediente No. 200404161&quot;._x000a__x000a_Prueba de Auditoría: _x000a_Verificados 13 expedientes con NIT 830.079.976, 2.972.381, 830.120.876, 126488, 900.161.148, 830.094.148, 4.107.167, 900.012.203, 3.042.640, 860.510.546, 900.224.595, 51.655.207 y 860.070.968 se evidencia inactividad procesal y dilaciones en el proceso de cobro por las siguientes situaciones:_x000a_1. Expediente con inactividad procesal desde 22/10/2013, fecha en la cual fue expedido Mandamiento de pago de la Sanción Cambiaria 0654 del 26/04/2011 por valor de $36.920.000, transcurriendo entre ésta y el mandamiento 2 años y 6 meses, el cual no cuenta con la resolución de seguir adelante la ejecución. _x000a_2. Expedientes con avisos de cobro que se encuentran posiblemente prescritas y/o con riesgo de prescripción y sin mandamiento de pago. _x000a_3. Expediente cuya última actuación es el oficio persuasivo penalizable devuelto por dirección incorrecta, sin evidenciarse en el expediente su notificación y con inactividad procesal desde 15/05/2014, frente al cual no se han proferido medidas de embargo de sumas de dinero. _x000a_4. Desde la primera resolución sanción cambiaria hasta la fecha de expedición del mandamiento de pago transcurrieron 4 años y 6 meses. Última actuación en el expediente resolución de embargo a Bancos de 06/03/2015 y la acción de cobro prescribe el 21/12/2017. _x000a_5. Liquidación Oficial de Aforo Impuesto al Patrimonio 2010 de fecha 03/05/2014 por valor de $221.047.000, más intereses y sanción que suman en total $ 387.464.000 sin mandamiento de pago en el expediente físico ni en SIPAC, Obligación por Renta 2010 sin mandamiento de pago, posiblemente prescrita, con Depósitos Judiciales pendientes de gestionar por valor de $2.015.050, $1.095.618, $3.984.063. _x000a_6. No se han adelantado en los expedientes la investigación de bienes y por consiguiente el decreto de medidas cautelares de embargo y secuestro de bienes. _x000a_7. Dilación entre el Mandamiento de Pago y la Resolución de seguir adelante la ejecución, toda vez que transcurrieron 4 años entre los mismos. _x000a_8. Expediente en el cual se observa que entre el Mandamiento de pago y la última actuación de embargo a bancos, transcurrieron 3 años y 6 meses, y no se ha proferido la resolución de seguir adelante la ejecución. _x000a_9. Expediente con obligaciones próximas a prescribir el 31/05/2017, donde la última actuación es la resolución que ordena seguir adelante la ejecución del 22/06/2015._x000a_10. Expedientes sin decretar medidas de embargo de sumas de dinero en Bancos. _x000a_11. Expediente sólo con aviso de cobro del 20/06/2013 como única actuación, con riesgo de prescripción de la obligación sin mandamiento de pago. _x000a_12. Obligaciones posiblemente prescritas con Mandamiento de Pago en SIPAC, los cuales no reposan en el expediente físico, lo que no permite verificar su notificación. _x000a_13. Expediente con inactividad procesal cuyas últimas actuaciones son la investigación de bienes del 11/03/2014 sin respuestas y auto que ordena el endoso de depósitos judiciales del 21/05/2014, con riesgo de prescripción de la sanción 2010.  Por lo anterior, las situaciones que dieron lugar a la formulación del hallazgo persisten."/>
    <s v="Falta de gestión, seguimiento, control y monitoreo por parte de la Dirección de cobranzas"/>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BOG-PAC _x000a_Jefe División de Gestión de Cobranzas de la Dirección Seccional de Impuestos de BogotáReformulada el día 7/11/2018 correo No. 20181102 100209224- 0927"/>
    <n v="0"/>
    <x v="1"/>
  </r>
  <r>
    <x v="6"/>
    <x v="1"/>
    <m/>
    <m/>
    <s v="&quot;Hallazgo No. 1707000316 La actividad de investigación de bienes y productos financieros (IBPF) no se realiza o es ineficiente - ITRC_x000a_Lo anterior se evidencia en que: _x000a_A) Los convenios de información no están implementados para el apoyo de la gestión de cobro, subutilizando la información convenida;_x000a_B) El sistema de información electrónico esta desactualizado lo que permite la generación de actuaciones  por fuera del sistema, limitando la trazabilidad de la gestión  del expediente;_x000a_C) No se evidencia un seguimiento y supervisión continuo a las solicitudes de información hechas a las entidades públicas y privadas;_x000a_D) La falta de integración entre los aplicativos NOTIFICAR y SIPAC dificulta el control al ingreso de novedades de la IBPF, generando que la información  del expediente digital  difiera del físico, poniendo en riesgo la seguridad y confiabilidad de las respuestas a las solicitudes de información; _x000a_E) El procedimiento utilizado en la IBPF no evidencia controles para el seguimiento del oficio de IBPF y de la respuesta, por lo tanto en las seccionales de Yopal y Bogotá las respuestas  a las IBPF llegan extemporáneamente y no se trasladan para su respectivo efecto sancionatorio, el control de archivo y la gestión documental en la Seccional de Impuestos de Yopal es débil; _x000a_F) En materia  de remisibilidad por menor cuantía , no se evidencia que se haga un estudio a fondo de la solicitud de IBPF; _x000a_G) La falta de procedimiento, normativa y lineamientos internos que establezcan criterios para el seguimiento, frecuencia y continuidad en la actividad de IBPF; _x000a_H) Concentración de funciones en los Coordinadores de los GIT de Secretaria  de Cobranzas, Persuasiva y Coactiva _x000a_I) Inexistencia de un indicador que permita medir los resultados y el impacto de la IBPF en la gestión  de cobro. _x000a_Lo anterior contraviniendo lo establecido en la Orden Administrativa 0000005 de 2009 numeral 5 y el articulo 837 del E.T.N; generando una falta de oportunidad y no garantizando la continuidad de los procesos en la gestión de cobro, afectando la recuperación de ingresos a favor de la Nación por parte de la DIAN y generando un potencial riesgo de prescripción de un 6,4% de la Cartera&quot;._x000a__x000a_Prueba de Auditoría:_x000a_En doce (12) expedientes revisados  con NIT 830.079.976, 2.972.381, 830.120.876, 126488, 900.161.148, 830.094.148, 4.107.167, 900.012.203, 3.042.640, 900.224.595, 51.655.207 y 860,070,968, el equipo auditor evidencia que el total de los expedientes no presentan investigación de bienes a través de la ventanilla única de registro - VUR, un (1) expediente contiene más de 20 oficios de solicitud de investigación de bienes en físico y sin respuesta en el expediente, un (1) expediente donde no figuran los oficios de investigación de bienes pero tiene respuesta positiva del organismo de tránsito donde consta la propiedad del vehículo y sin medida de embargo y secuestro, un (1) expediente con correo electrónico de solicitud de investigación de bienes, sin evidencia que la misma se haya realizado._x000a__x000a_De acuerdo con información suministrada por la División de Gestión de Cobranzas de la seccional no se ha solicitado a Fiscalización investigación para imponer las sanciones previstas en el Artículo 651 del Estatuto Tributario, ante el incumplimiento de suministrar la información de bienes de los deudores morosos, por parte de las respectivas entidades públicas y privadas. _x000a__x000a_Actualmente, las condiciones han cambiado, los funcionarios de los Grupos Internos de Trabajo de Persuasiva y Coactiva realizan la investigación de bienes exclusivamente a través de la consulta al Convenio VUR (Ventanilla Única de Registro), que permiten que las consultas sean realizadas al interior de la dirección seccional. En el primer trimestre del 2016 se implementó la consulta en el VUR, y la seccional de Impuestos de Bogotá cuenta con 5 claves, 3 para persuasiva y 2 para coactiva.  Evidenciadas las falencias en la investigación de bienes y productos financieros, las situaciones que dieron lugar a la formulación del hallazgo persisten."/>
    <s v="RG1_x000a_Discrecionalidad en la toma de decisiones de continuar o no, con la investigación y el seguimiento de los bienes del deudor._x000a_RFC 001_x000a_Discrecionalidad en la toma de decisiones para favorecer a terceros _x000a_RFC 002_x000a_Auto sabotaje en la investigación de bienes y auto- congestión (Referente a las cargas laborales)_x000a_Dilaciones intencionales  en la IBPF (RFC 003) _x000a_Expocisión de la información del deudor (RFC 004) "/>
    <s v="Realizar al interior de cada uno de los grupos internos de trabajo que ejecutan el procedimiento de Investigación de bienes - PR-CA-0326 (3 Persuasivas y 2 coactivas) capacitación a todos los funcionarios acerca de lo reglado a través de este, del memorando 225 de 19 de julio de 2014 y de lo establecido en los artículos 623-2, 651 y 837 del Estatuto Tributario y remitir al buzón coordinacioncobranzas@dian.gov.co el formato FT-GH-1722 Registro de Asistencia Capacitación Interna"/>
    <m/>
    <s v="FT-GH-1722_x000a_Registro de Asistencia Capacitación Interna"/>
    <n v="5"/>
    <d v="2017-09-01T00:00:00"/>
    <d v="2017-12-31T00:00:00"/>
    <s v="IBOG-PAC _x000a_Jefes de los Grupos Internos de Trabajo de Persuasiva I, Persuasiva II, Persuasiva III, Coactiva I y Coactiva II de la División de Gestión de Cobranzas de la Dirección Seccional de Impuestos de Bogotá"/>
    <n v="1"/>
    <x v="0"/>
  </r>
  <r>
    <x v="6"/>
    <x v="1"/>
    <m/>
    <m/>
    <m/>
    <s v="RG2_x000a_Investigacion inapropiada e inoportuna de los bienes del deudor._x000a_RFC 001_x000a_Discrecionalidad en la toma de decisiones para favorecer a terceros _x000a_RFC 002_x000a_Auto sabotaje en la investigación de bienes y auto- congestión (Referente a las cargas laborales)_x000a_Dilaciones intencionales  en la IBPF (RFC 003) _x000a_Expocisión de la información del deudor (RFC 004) "/>
    <s v="Realizar control y seguimiento a la ejecución de la Investigación de bienes PR-CA-0326 así como a lo reglado mediante el memorando 225 de 19 de julio de 2014 y lo dispuesto en los artículos 623-2, 651 y 837 del Estatuto Tributario en cuanto al cumplimiento de los términos establecidos"/>
    <s v="Verificar trimestralmente el cumplimiento del PR-CA-0326 en una muestra de 45 expedientes dejando documentado el resultado para cuando las dependencias de control lo requieran."/>
    <s v="Documento"/>
    <n v="4"/>
    <d v="2018-12-01T00:00:00"/>
    <d v="2019-12-15T00:00:00"/>
    <s v="IBOG-PAC _x000a_Jefe División de Gestión de Cobranzas de la Dirección Seccional de Impuestos de Bogotá Reformulada el día 7/11/2018 correo No. 20181102 100209224- 0927"/>
    <n v="0"/>
    <x v="1"/>
  </r>
  <r>
    <x v="6"/>
    <x v="1"/>
    <m/>
    <m/>
    <s v="&quot;Desactualización de los aplicativos SISCOBRA ADUANERO y SISCOBRA CANDADO y deficiente gestión de cobro de actos administrativos. AUDITORÍA ARC 2015003- DSI BOGOTÁ_x000a_1- Verificados los 100 actos administrativos más representativos por valor de $1.051.002.855.241, clasificados en SISCOBRA ADUANERO como debido cobrar de la Dirección Seccional, se evidenció lo siguiente:_x000a_a. 27 están posiblemente prescritos. _x000a_b. 19 están indebidamente clasificados porque figuran en el aplicativo como debido cobrar y corresponden a: sociedades liquidadas, saldos de procesos en representación externa, sin cuantía registrada, con extinción de dominio, proceso en normalización, saldos irreales, actos demandados, facilidades de pago sin vigencia. Ver anexo Archivo Hallazgo 1. numeral 1”._x000a__x000a_Prueba de Auditoría:_x000a_1) a. El expediente con NIT 860.070.968 presenta sanción cambiaria No. 1421 del 12/06/2009, fecha de ejecutoria 23/10/2009 por valor de $ 8.952.000, con fallo de recurso de reposición que confirma la sanción, no presenta Mandamiento de Pago, obligación con riesgo de prescripción el 13/09/2017, teniendo en cuenta la fecha de ejecutoria de la sentencia del Tribunal Administrativo de Cundinamarca. La única actuación frente a la obligación (sanción) fue el aviso de cobro No. 700038 del 03/03/2014. Así mismo, no se evidenció investigación de bienes tanto en físico como el a través de VUR y/o de productos financieros - IBPF_x000a__x000a_De igual forma, el NIT 800.219.657, consultado en Siscobra Aduanero, se evidenció que presenta obligaciones pendientes por $ 9.843.000, posiblemente prescritas, con mandamiento de pago del 08/11/1999, no cuenta con resolución de prescripción, presenta tres embargos de inmuebles 19/09/1996, 28/07/1997 y 13/10/1998._x000a__x000a_Verificados 14 expedientes NIT 830.079.976, 2.972.381, 830.120.876, 126488, 900.161.148, 830.094.148, 4.107.167, 900.012.203, 3.042.640, 900.224.595, 51.655.207, 860,070,968, 860.502.749 y 860.510.546 se evidenció que un (1) expediente con NIT 860.510.546 en obligación financiera presenta todas las obligaciones al día, en SIPAC todas las obligaciones en estado canceladas , en el back up  y en el estado de cuenta de SISCOBRA Candado presenta obligaciones de los  años 2003 y 2006, y de acuerdo con el expediente físico existe mandamiento de pago de las obligaciones del 2006, frente a las cuales el contribuyente solicitó que se declarara la prescripción de la acción de cobro. Por lo anterior, las situaciones que dieron lugar a la formulación del hallazgo persisten."/>
    <s v="Problemas en el insumo del proceso de administración de cartera que dificultan la actualización de los aplicativos y la gestión de cobro.  Desconocimiento en el uso del aplicativo Siscobra candado (casilla &quot;obligación suspendida)"/>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BOG-PAC _x000a_Jefe de División de Gestión de Cobranzas de la Dirección Seccional de Impuestos de Bogotá Reformulada el día 7/11/2018 correo No. 20181102 100209224- 0927"/>
    <n v="0"/>
    <x v="1"/>
  </r>
  <r>
    <x v="6"/>
    <x v="1"/>
    <m/>
    <m/>
    <s v="&quot;2- Efectuado el cruce de información entre el listado de 273 actos administrativos proferidos por la Dirección Seccional de Aduanas de Bogotá y SISCOBRA ADUANERO de la Dirección Seccional de Impuestos de Bogotá se evidenció que 2 actos fueron recibidos y están pendientes por incluir en el aplicativo._x000a_5- Revisados 151 registros del back up de SISCOBRA ADUANERO se evidenció que 13 actos administrativos figuran sin gestión de cobro alguna.  Ver anexo Archivo Hallazgo 1. numeral 5&quot;._x000a__x000a_Prueba de Auditoría:_x000a_2) Verificados 26 actos administrativos aduaneros expedidos por la División de Gestión de Liquidación de Aduanas de Bogotá con el fin de establecer su inclusión en Siscobra Aduanero y si están siendo cobrados en la Dirección Seccional de Impuestos de Bogotá, se evidenció que:_x000a_• Dos (2) actos están pendientes de reparto para la gestión de cobro, para el NIT 19.359.398, Acto 601-240 No. 1415 de fecha 13/09/2016 por valor de $28.279.000 y el NIT 80778875 Acto 601-238 No. 1216 de fecha 11/08/2016 por valor de $5.655.800_x000a_• Nueve (9) no se han recibido en la seccional para su inclusión en Siscobra Aduanero para adelantar la gestión de cobro, los cuales se relacionan a continuación: NIT 890405089 Tipo de Acto 644-00 No.813 de fecha 7/06/2016 por valor de $6.703.426,  NIT 900178949 Tipo de Acto 670-12 No.814 de fecha 8/06/2016 por valor de $4.312.000, NIT 800185347 Tipo de Acto 665-01 No.1374 de fecha 5/09/2016 por valor de $29.475.000,  NIT 830508385  Tipo de Acto 644-00 No. 835 de fecha 10/06/2016 por valor de $28.930.413,  NIT 805000240 Tipo de Acto 644-00 No. 1024 de fecha 8/07/2016 por valor de $84.066.840, NIT 805000240 Tipo de Acto 644-00 No. 1138 de fecha 28/07/2016 por valor de $3.142.000,  NIT 830002183 Tipo de Acto 639-01 No. 1746 de fecha 3/11/2016 por valor de $92.865.000,  NIT 900178949 Tipo de Acto 670-12 No. 923 de fecha 23/06/2016 por valor de $11.868.507,  NIT 900001413 Tipo de Acto 601-240 No. 945 de fecha 27/06/2016 por valor de  $671.025._x000a__x000a_De igual forma, verificada la inclusión en Siscobra Aduanero de 15 Actos Aduaneros remitidos a la Seccional de Impuestos de Bogotá con Oficios remisorios de Aduanas de Bogotá, se encontró que en un (1) expediente IO20142014 5993, NIT 830.053.847, Numero de Acto 241-0801 de fecha 2/06/2016, el cual está en Representación Externa, no ha sido creado en este aplicativo, le han llegado nuevas obligaciones desde febrero a marzo de 2017 y no han sido creadas para la gestión de cobro. Así mismo, dos (2) actos administrativos se encuentran registrados en SISCOBRA y están pendientes para reparto, falta firma de la planilla de entrega de expediente para la asignación al funcionario encargado de la gestión de cobro, para los Expedientes RA 2013 2015 6637, NIT 79,574,722 Número Acto 241-0325 de fecha 4/03/2016 y RA 2013 2015 6636, NIT 79,574,722 Número Acto 241-0327 de fecha 4/03/2016. Por lo anterior, las situaciones que dieron lugar a la formulación del hallazgo persisten."/>
    <s v="Problemas en el insumo del proceso de administración de cartera que dificultan la actualización de los aplicativos y la gestión de cobro.  Desconocimiento en el uso del aplicativo Siscobra candado (casilla &quot;obligación suspendida)"/>
    <s v="Solicitar a la DSA de Bogotá los actos administrativos relacionados en el hallazgo, realizar su captura en el aplicativo Siscobra e incluirlo en el expediente físico de cobro."/>
    <m/>
    <s v="Oficio de Solicitud de los actos_x000a__x000a_Reporte del Siscobra en donde se muestre la captura de la información"/>
    <n v="2"/>
    <d v="2017-10-20T00:00:00"/>
    <d v="2017-11-30T00:00:00"/>
    <s v="IBOG-PAC _x000a_Jefe de División de Gestión de Cobranzas de la Dirección Seccional de Impuestos de Bogotá"/>
    <n v="1"/>
    <x v="0"/>
  </r>
  <r>
    <x v="6"/>
    <x v="1"/>
    <m/>
    <m/>
    <m/>
    <m/>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BOG-PAC _x000a_Jefe de División de Gestión de Cobranzas de la Dirección Seccional de Impuestos de Bogotá Reformulada el día 7/11/2018 correo No. 20181102 100209224- 0927"/>
    <n v="0"/>
    <x v="1"/>
  </r>
  <r>
    <x v="6"/>
    <x v="1"/>
    <m/>
    <m/>
    <s v="“3- De 25 actos administrativos proferidos por la Subdirección de Gestión de Recursos Jurídicos, remitidos por la Coordinación de Gestión de Notificaciones del Nivel Central a la Dirección Seccional de Impuestos de Bogotá, 21 no figuran en aplicativo de cobranzas ni en la herramienta de autocontrol”_x000a__x000a_Prueba de Auditoría:_x000a_3) Revisados 38 actos administrativos aduaneros, con fallos de recursos de la Subdirección de Gestión de Recursos Jurídicos, notificados y ejecutoriados se evidenció que en siete (7) actos administrativos aduaneros no han llegado a Impuestos de Bogotá ni el recurso ni la sanción: NIT 830.007.232, Resolución Sanción No. 1043, de fecha 14/07/2016,  por valor de $52.697.476; NIT 830.508.385 Resolución Sanción No. 835, de fecha 10/06/2016,  por valor de $28.930.413; NIT 860.046.228, Resolución Sanción No. 1102, de fecha 25/07/2016,  por valor de $ 27.246.983; NIT 860.046.509, Resolución Sanción No. 736, de fecha 24/05/2016,  por valor de $ 148.554.000; NIT 900.234.514, Resolución Sanción No. 289, de fecha 26/02/2016,  por valor de $60.368.000; NIT 900.234.514, Resolución Sanción No. 1088, de fecha 21/07/2016 por valor de $24.759.000 y NIT 900.423.230, Liquidación Oficial de Corrección No. 916, de fecha 21/06/2016,  por valor de $ 653.926.000; Un (1) acto administrativo está pendiente de reparto para gestión de Cobro: NIT 830119346, Resolución Sanción No. 1459, de fecha 16/09/2016, por valor de $29.475.000. Dos (2) actos administrativos del NIT 830.133.135, frente a los cuales llegó el recurso y se solicitó a Aduanas de Bogotá mediante correo de fecha 06/09/2016 los actos administrativos que imponen la sanción No. 524, de fecha 21/04/2016, por valor de $ 41.703.900 y Resolución Sanción No. 526, de fecha 21/04/2016, por valor de $ 41.703.900;   los cuales no han sido allegados a la seccional de Impuestos de Bogotá para la respectiva gestión de cobro. Por lo anterior, las situaciones que dieron lugar a la formulación del hallazgo persisten."/>
    <s v="Problemas en el insumo del proceso de administración de cartera que dificultan la actualización de los aplicativos y la gestión de cobro.  Desconocimiento en el uso del aplicativo Siscobra candado (casilla &quot;obligación suspendida)"/>
    <s v="Solicitar a la DSA de Bogotá los actos administrativos relacionados en el hallazgo, realizar su captura en el aplicativo Siscobra e incluirlo en el expediente físico de cobro."/>
    <m/>
    <s v="Oficio de Solicitud de los actos_x000a__x000a_Reporte del Siscobra en donde se muestre la captura de la información"/>
    <n v="2"/>
    <d v="2018-10-31T00:00:00"/>
    <d v="2019-01-31T00:00:00"/>
    <s v="IBOG-PAC _x000a_Jefe de División de Gestión de Cobranzas de la Dirección Seccional de Impuestos de Bogotá Reformulada el día 7/11/2018 correo No. 20181102 10020922"/>
    <n v="0"/>
    <x v="1"/>
  </r>
  <r>
    <x v="6"/>
    <x v="1"/>
    <m/>
    <m/>
    <m/>
    <m/>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BOG-PAC _x000a_Jefe de División de Gestión de Cobranzas de la Dirección Seccional de Impuestos de Bogotá Reformulada el día 7/11/2018 correo No. 20181102 10020922"/>
    <n v="0"/>
    <x v="1"/>
  </r>
  <r>
    <x v="6"/>
    <x v="1"/>
    <m/>
    <m/>
    <s v="4- De una muestra de 48 actos administrativos tomada del Backup Notificar vs Cobranzas se evidenció que 33 que representan el 68,75% de la muestra, no se encontraron en ningún aplicativo de cobro. Ver anexo Archivo Hallazgo 1. numeral 4”. _x000a__x000a_Prueba de Auditoría:_x000a_4) Revisados 38 actos administrativos notificados y ejecutoriados que fueron proferidos por la División de Gestión de Liquidación de la seccional de Impuestos de Bogotá, se evidenció que tres (3) Actos administrativos que corresponden a liquidaciones oficiales de aforo,  por conceptos: renta 2010 y ventas 2011 – 5, para los NIT 900.094.364, 41.630.396 y 900.190.991 y un (1) acto administrativo de liquidación oficial de revisión, por concepto de renta 2012 para el NIT 19.259.894,  con saldos a pagar, no se encuentran incluidos en los aplicativos de Cobranzas (SIPAC y Siscobra Candado), pese a que ninguno de estos actos presentan recursos en sede administrativa ni demandas ante el contencioso administrativo.  De igual forma, dos (2) actos administrativos que corresponden a liquidaciones oficiales de corrección, por concepto de ventas 2014- 11 y ventas 2015- 8, para el NIT 900.347.031 un (1) acto administrativo de liquidación oficial de revisión, por concepto de renta 2013 y un (1) acto administrativo que corresponde a resolución sanción por no declarar, por concepto ventas 2011 – 4, para el NIT 900.190.991 no se encuentran en obligación financiera ni en los aplicativos de cobranzas (SIPAC y Siscobra Candado).  Por lo anterior, las situaciones que dieron lugar a la formulación del hallazgo persisten._x000a__x000a_6- De 151 registros aduaneros y cambiarios verificados en el aplicativo SISCOBRA ADUANERO se evidenció:_x000a_a. 1 expediente cambiario está presuntamente prescrito sin mandamiento de pago._x000a_b. Se encontraron 49 expedientes creados a los que no se les incluyó la obligación y no se les efectuó gestión de cobro.  Ver anexo Archivo Hallazgo 1. numeral 6. Las situaciones anteriores incumplen el literal e -Descripción Procedimiento- Actualización de los Sistemas Corporativos del Memorando 064 de 2014 de la Subdirección de Gestión de Recaudo y Cobranzas, siendo originadas por problemas en los insumos para la conformación del expediente y su inclusión en los aplicativos, generando que la información no sea consistente, confiable ni oportuna.&quot;_x000a__x000a_Prueba de Auditoría:_x000a_6) a. Verificado el expediente NIT 860.070.968 se observó que presenta sanción cambiaria No. 1421 del 12/06/2009, fecha de ejecutoria 23/10/2009 por valor de $ 8.952.000, con fallo de recurso de reposición que confirma la sanción, no presenta Mandamiento de Pago, obligación con riesgo de prescripción el 13/09/2017, teniendo en cuenta la fecha de ejecutoria de la sentencia del Tribunal Administrativo de Cundinamarca. La única actuación frente a la obligación (sanción) fue el aviso de cobro No. 700038 del 03/03/2014. Así mismo, no se evidenció investigación de bienes y/o productos financieros - IBPF. Por lo anterior, las situaciones que dieron lugar a la formulación del hallazgo persisten parcialmente en cuanto al literal a._x000a_"/>
    <s v="Problemas en el insumo del proceso de administración de cartera que dificultan la actualización de los aplicativos y la gestión de cobro.  Desconocimiento en el uso del aplicativo Siscobra candado (casilla &quot;obligación suspendida)"/>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BOG-PAC _x000a_Jefe de División de Gestión de Cobranzas de la Dirección Seccional de Impuestos de Bogotá Reformulada el día 7/11/2018 correo No. 20181102 10020922"/>
    <n v="0"/>
    <x v="1"/>
  </r>
  <r>
    <x v="6"/>
    <x v="1"/>
    <m/>
    <m/>
    <s v="_x000a_&quot;Expedientes solucionados en SISCOBRA CANDADO que no están activos en SIPAC. AUDITORÍA ARC 2015003-DSI BOGOTÁ_x000a_Verificado el Backup a 28 de febrero de 2015 entregado por la Subdirección de Gestión de Recaudo y Cobranzas se evidenció lo siguiente:   578 expedientes de contribuyentes pendientes de generar el auto terminación y/o archivo en SISCOBRA CANDADO y de solicitar su habilitación en SIPAC.  Ver anexo Archivos Hallazgo 2 a. Lo anterior incumpliendo el numeral 2.1 y 2.4 del Memorando No. 388 del 28 de julio de 2011 de la Subdirección de Gestión de Recaudo y Cobranzas.  Estas situaciones se presentan por debilidades en el control en la etapa de terminación de expedientes lo que genera desconocimiento de nuevas obligaciones a cargo del contribuyente.&quot;_x000a__x000a_Prueba de Auditoría:_x000a_Revisados 76 NITs en el aplicativo SISCOBRA CANDADO se evidenció que dos (2) NIT 860.404.081 y 830.061.483 presentan el total de sus obligaciones en ceros y no se les ha registrado el auto de terminación y archivo. De igual forma, dos (2) NIT 19.179.343 y 3.475.429 fueron migrados a SIPAC con obligaciones en ceros, en estado terminado, frente a los cuales no se les ha proferido auto de terminación y archivo. Así mismo, se evidenciaron dos (2) NIT 3.000.591 con Auto de Archivo No. 901199 de fecha 10/11/2016 y el 830.061.483 con Auto de Archivo No. 9001201 de fecha 10/11/2016, frente a los cuales la solicitud de deshabilitación en Siscobra y habilitación en SIPAC no se ha radicado a través de PST. Por lo anterior, las situaciones que dieron lugar a la formulación del hallazgo persisten."/>
    <s v="Debilidades en el control en la etapa de terminación de expedientes"/>
    <s v="Realizar al interior de cada uno de los grupos internos de trabajo que conforman la Division de Gestión de Cobranzas (3 Persuasivas, 2 coactivas, 1 Facilidades de pago y 1 Rep. Externa) capacitación a todos los funcionarios acerca del PR-FI-0330 Extinción de Obligaciones y remitir al buzón coordinacioncobranzas@dian.gov.co el formato FT-GH-1722 Registro de Asistencia Capacitación Interna"/>
    <m/>
    <s v="FT-GH-1722_x000a_Registro de Asistencia Capacitación Interna"/>
    <n v="7"/>
    <d v="2017-09-01T00:00:00"/>
    <d v="2017-12-31T00:00:00"/>
    <s v="IBOG-PAC _x000a_Jefes de los Grupos Interno de Trabajo de la División de Gestión de Cobranzas de la Dirección Seccional de Impuestos de Bogotá"/>
    <n v="1"/>
    <x v="0"/>
  </r>
  <r>
    <x v="6"/>
    <x v="1"/>
    <m/>
    <m/>
    <m/>
    <m/>
    <s v="Realizar control y seguimiento a la ejecución del procedimiento PR-FI-0330 Extinción de Obligaciones en cuanto al cumplimiento de los términos establecidos."/>
    <s v="Verificar trimestralmente el cumplimiento del PR-FI-0330 Extinción de Obligaciones en una muestra de 45 expedientes dejando documentado el resultado para cuando las dependencias de control lo requieran."/>
    <s v="Documento"/>
    <n v="4"/>
    <d v="2018-12-01T00:00:00"/>
    <d v="2019-12-15T00:00:00"/>
    <s v="IBOG-PAC _x000a_Jefe de División de Gestión de Cobranzas de la Dirección Seccional de Impuestos de Bogotá Reformulada el día 7/11/2018 correo No. 20181102 10020922"/>
    <n v="0"/>
    <x v="1"/>
  </r>
  <r>
    <x v="6"/>
    <x v="1"/>
    <m/>
    <m/>
    <s v="&quot;Contribuyentes activos en SISCOBRA CANDADO sin incluir las obligaciones a cobrar. AUDITORÍA ARC 2015003-DSI BOGOTÁ_x000a_Verificado el Back up del 28 de febrero de 2015 se evidenció que 17 NITS están habilitados en el aplicativo SISCOBRA CANDADO sin incluir las obligaciones a cobrar.   Lo anterior incumpliendo el numeral 2.3 del Memorando No. 388 del 28 de julio de 2011 de la Subdirección de Gestión de Recaudo y Cobranzas.  Debilidad en el control a contribuyentes que se solicitan habilitar en Siscobra Candado, para que en el término del mismo mes de creación, se proceda a incluir las obligaciones pendientes de cobro de ese contribuyente, lo que ocasiona posible prescripción de obligaciones sin gestión de cobro&quot;._x000a__x000a_Prueba de Auditoría:_x000a_Revisados 24 NITs se evidenció en un (1) NIT 2.925.663 que el expediente está creado en SISCOBRA CANDADO, presenta obligaciones en ceros y en obligación financiera presenta una obligación correspondiente a Sanción tributaria 2010, por renta 2004, por valor de $ 192.000.000, la cual no está cargada en Siscobra para su gestión de cobro. Por lo anterior, las situaciones que dieron lugar a la formulación del hallazgo persisten."/>
    <s v="Debilidad en el control de contribuyentes que se solicitan habilitar en Siscobra Candado para que en el término del mismo mes de creación del contribuyente se procede a incluir las obligaciones pendientes de cobro de ese contribuyente y en generar el auto de terminación y/o archivo para solicitar su habilitación en SIPAC."/>
    <s v="Realizar la migración a SIPAC de todos los expedientes que se encuentren en SISCOBRA en cumplimiento de las actividades establecidos en los memorandos 307 del 10 OCT 2015, 39 del 9 FEB 2016 y 319 de 31 OCT 2017."/>
    <s v="Adelantar las actividades establecidos en los memorandos 307 del 10 OCT 2015, 39 del 9 FEB 2016 y 319 de 31 OCT 2017"/>
    <s v="Aplicativo SIPAC actualizado"/>
    <n v="1"/>
    <s v="1/01//2019"/>
    <d v="2019-12-31T00:00:00"/>
    <s v="IBOG-PAC _x000a_Jefe División de Gestión de Cobranzas de la DSI de Bogotá_x000a__x000a_Coordinación de Administración de Aplicativos de Recaudo y Cobranzas de la Subdirección de Gestión de Recaudo y Cobranzas  Reformulada el día 7/11/2018 correo No. 20181102 10020922"/>
    <n v="0"/>
    <x v="1"/>
  </r>
  <r>
    <x v="6"/>
    <x v="1"/>
    <m/>
    <m/>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Realizar al interior de cada uno de los grupos internos de trabajo que conforman la Division de Gestión de Cobranzas (3 Persuasivas, 2 coactivas, 1 Facilidades de pago y 1 Rep. Externa) jornadas de retroalimentación en el proceso de Administración de Cartera, sobre los procedimientos y las orientaciones necesarias para su cumplimiento."/>
    <m/>
    <s v="FT-GH-1722_x000a_Registro de Asistencia Capacitación Interna"/>
    <n v="7"/>
    <d v="2017-09-01T00:00:00"/>
    <d v="2017-12-31T00:00:00"/>
    <s v="IBOG-PAC _x000a_Jefes de los Grupos Interno de Trabajo de la División de Gestión de Cobranzas de la Dirección Seccional de Impuestos de Bogotá"/>
    <n v="1"/>
    <x v="0"/>
  </r>
  <r>
    <x v="6"/>
    <x v="1"/>
    <m/>
    <m/>
    <m/>
    <m/>
    <s v="Realizar la migración a SIPAC de todos los expedientes que se encuentren en SISCOBRA en cumplimiento de las actividades establecidos en los memorandos 307 del 10 OCT 2015, 39 del 9 FEB 2016 y 319 de 31 OCT 2017."/>
    <s v="Adelantar las actividades establecidos en los memorandos 307 del 10 OCT 2015, 39 del 9 FEB 2016 y 319 de 31 OCT 2017"/>
    <s v="Aplicativo SIPAC actualizado"/>
    <n v="1"/>
    <d v="2019-01-01T00:00:00"/>
    <d v="2019-12-31T00:00:00"/>
    <s v="IBOG-PAC _x000a_Jefe División de Gestión de Cobranzas de la DSI de Bogotá_x000a__x000a_Coordinación de Administración de Aplicativos de Recaudo y Cobranzas de la Subdirección de Gestión de Recaudo y Cobranzas Reformulada el día 7/11/2018 correo No. 20181102 10020922"/>
    <n v="0"/>
    <x v="1"/>
  </r>
  <r>
    <x v="6"/>
    <x v="1"/>
    <m/>
    <m/>
    <m/>
    <m/>
    <s v="Implementar una solución informatica sujeta a la implementación del plan de modernización tecnologica de la DIAN.(LEY 1819 DEL 2016), con el fin de contar con la información integrada, actualizada y confiable para el proceso de Administración de Cartera."/>
    <m/>
    <s v="Servicio informatico"/>
    <n v="1"/>
    <d v="2017-09-01T00:00:00"/>
    <d v="2021-12-31T00:00:00"/>
    <s v="IBOG-PAC _x000a_Dirección General DIAN_x000a_Dirección de Gestión Organizacional - SG de Tecnología de Información y Telecomunicaciones_x000a_Dirección de Gestión de Ingresos - Subdirección de Gestión de Recaudo y Cobranzas - Coordinaciones de Gestión de Cobranzas y de Administración de Aplicativos de Recaudo y Cobranzas"/>
    <n v="0.5"/>
    <x v="1"/>
  </r>
  <r>
    <x v="6"/>
    <x v="1"/>
    <m/>
    <m/>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Realizar al interior de la División de Gestión de Cobranzas capacitación a todos los funcionarios acerca de la Caracterización del Proceso de Administración de Cartera CP-CA-0014, recalcando los temas de Proveedores y Entradas  y remitir al buzón coordinacioncobranzas@dian.gov.co el formato FT-GH-1722 Registro de Asistencia Capacitación Interna"/>
    <m/>
    <s v="FT-GH-1722_x000a_Registro de Asistencia Capacitación Interna"/>
    <n v="1"/>
    <d v="2017-09-01T00:00:00"/>
    <d v="2017-12-31T00:00:00"/>
    <s v="IGRA-PAC _x000a_Jefe de la División de Gestión de Cobranzas de la Dirección Seccional de Impuestos de Grandes Contribuyentes"/>
    <n v="1"/>
    <x v="0"/>
  </r>
  <r>
    <x v="6"/>
    <x v="1"/>
    <m/>
    <m/>
    <s v="&quot;&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m/>
    <s v="Implementar una solución informatica sujeta a la implementación del plan de modernización tecnologica de la DIAN.(LEY 1819 DEL 2016), con el fin de contar con la información integrada, actualizada y confiable para el proceso de Administración de Cartera."/>
    <m/>
    <s v="Servicio informatico"/>
    <n v="1"/>
    <d v="2017-09-01T00:00:00"/>
    <d v="2021-12-31T00:00:00"/>
    <s v="IGRA-PAC _x000a_Dirección General DIAN_x000a_Dirección de Gestión Organizacional - SG de Tecnología de Información y Telecomunicaciones_x000a_Dirección de Gestión de Ingresos - Subdirección de Gestión de Recaudo y Cobranzas - Coordinaciones de Gestión de Cobranzas y de Administración de Aplicativos de Recaudo y Cobranzas"/>
    <n v="0.5"/>
    <x v="1"/>
  </r>
  <r>
    <x v="6"/>
    <x v="1"/>
    <m/>
    <m/>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m/>
    <s v="FT-GH-1722_x000a_Registro de Asistencia Capacitación Interna"/>
    <n v="1"/>
    <d v="2017-09-01T00:00:00"/>
    <d v="2017-12-31T00:00:00"/>
    <s v="IGRA-PAC _x000a_Jefe de la División de Gestión de Cobranzas de la Dirección Seccional de Impuestos de Grandes Contribuyentes"/>
    <n v="1"/>
    <x v="0"/>
  </r>
  <r>
    <x v="6"/>
    <x v="1"/>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m/>
    <s v="FT-GH-1722_x000a_Registro de Asistencia Capacitación Interna"/>
    <n v="1"/>
    <d v="2017-09-01T00:00:00"/>
    <d v="2017-12-31T00:00:00"/>
    <s v="IGRA-PAC _x000a_Jefe de la División de Gestión de Cobranzas de la Dirección Seccional de Impuestos de Grandes Contribuyentes"/>
    <n v="1"/>
    <x v="0"/>
  </r>
  <r>
    <x v="6"/>
    <x v="1"/>
    <m/>
    <m/>
    <m/>
    <m/>
    <s v="Implementar una solución informatica sujeta a la implementación del plan de modernización tecnologica de la DIAN.(LEY 1819 DEL 2016), con el fin de contar con la información integrada, actualizada y confiable para el proceso de Administración de Cartera."/>
    <m/>
    <s v="Servicio informatico"/>
    <n v="1"/>
    <d v="2017-09-01T00:00:00"/>
    <d v="2021-12-31T00:00:00"/>
    <s v="IGRA-PAC _x000a_Dirección General DIAN_x000a_Dirección de Gestión Organizacional - SG de Tecnología de Información y Telecomunicaciones_x000a_Dirección de Gestión de Ingresos - Subdirección de Gestión de Recaudo y Cobranzas - Coordinaciones de Gestión de Cobranzas y de Administración de Aplicativos de Recaudo y Cobranzas"/>
    <n v="0.5"/>
    <x v="1"/>
  </r>
  <r>
    <x v="6"/>
    <x v="1"/>
    <m/>
    <m/>
    <s v="DIRECCION SECCIONAL DE SANTA MARTA_x000a__x000a_&quot;Hallazgo No. 31: Expedientes Prescritos - Aud Vig 2012-2013 Función Recaudadora CGR_x000a_La Auditoria encontró 96 expedientes de procedimiento de gestión de cobro coactivo en la División de Gestión Recaudo y Cobranzas de la DIAN, Seccional Santa Marta, cuyas obligaciones fueron declaradas prescritas en las vigencias 2012 (cinco), y 2013 (92 la mayoría en noviembre y diciembre) por $36 millones para el 2012 y de $3.408 millones para el 2013 para un total de $3.445 millones, registrados contablemente.  Evidenciándose que no se realizó oportunamente la acción de cobro._x000a__x000a_En los expedientes se observó que el título ejecutivo quedó ejecutoriado en el 2003 y a los dos o tres años siguientes, se expide el mandamiento de pago y las resoluciones de prescripción se profirieron en el 2013; es decir, las actuaciones administrativas fueron adelantadas durante 10 años en promedio, desde que las obligaciones se hicieron exigibles hasta la culminación de las mismas con la expedición de dichas resoluciones, advirtiéndose que entre una actuación y otra transcurrió más de un año y desde la última actuación hasta la declaratoria de prescripción más de dos y tres años&quot;._x000a__x000a_Prueba de Auditoría:_x000a_Revisados cuatro (4) expedientes cuyas obligaciones fueron declaradas prescritas en las vigencias 2016 y 2017, en tres (3) de ellos, NIT 26.661.888, 85.453.236 y 900.128.618, se evidenció que:_x000a__x000a_En el Expediente con NIT 26.661.888 a folio 347 consta resolución que declara la prescripción de oficio 00014 de fecha 22/05/2017 por valor de $55.228.000 correspondiente a la Sanción 2007 por no declarar No. 0004 de fecha 23/03/2007, con mandamiento de pago 00081 del 05/03/2012, notificado el 12/04/2012, observándose que las actuaciones fueron adelantadas en el transcurso de 10 años, desde que se hicieron exigibles las obligaciones 23/03/2007 hasta la fecha de prescripción de las mismas 22/05/2017. Así mismo, existen obligaciones para este NIT en las cuales se observa dilación en sus actuaciones toda vez que la Sanción 2012 por no declarar renta 2004  por valor de $ 35.431.000 de fecha 15/02/2012,  se expide el mandamiento de Pago No. 0566 de fecha 05/10/2015, notificado el 27/11/2015, entre la fecha de la sanción y el mandamiento transcurrieron (título ejecutivo)  3 años y 8 meses, es decir en etapa persuasiva; la última investigación de bienes con resultado negativo fue realizada el 18/02/2014 no encontrándose otra investigación hasta la fecha, a folio 316 se evidencia Resolución por medio de la cual se ordena el embargo de sumas de dinero de fecha 14/09/2014 y en el folio 339 existe la última resolución de embargo a bancos de fecha 04/08/2016, transcurriendo entre una y otra 2 años._x000a__x000a_En el expediente con NIT 85.453.236, presenta obligaciones que fueron declaradas prescritas mediante Resolución de prescripción 0037 de fecha 06/04/2017, por los conceptos de ventas 2007 - 6 y ventas 2008 - 2, observándose que presenta dilación por los siguientes hechos: entre la notificación del Mandamiento de pago (16/03/2012) y la siguiente actuación, es decir la Resolución por medio de la cual se ordena embargo a sumas de dinero No. 0741 del 28/04/2014, transcurrieron 2 años, así mismo entre la notificación del Mandamiento de pago (16/03/2012) y la notificación de la Resolución que ordena seguir la ejecución (04/08/2014), trascurrieron dos años y cuatro meses , entre estas dos fechas no se observan actuaciones en el expediente físico. Así mismo, la primera investigación de bienes fue realizada en el 2011, oficio No. 908050675 del 27/07/2011, el cual no obra en el expediente físico, y la segunda investigación de bienes fue realizada en el 2014, es decir 3 años después. La primera Resolución de embargo a sumas de dinero fue la No. 0441 del 11/08/2009, la segunda Resolución de embargo a sumas de dinero que obra en el expediente físico es la No. 0741 del 28/04/2014, es decir con una diferencia de tiempo de 4 años y 8 meses.  _x000a__x000a_En el Expediente con NIT 900.128.618 presenta resolución de prescripción No. 0030 notificada el 07/04/2017, por los conceptos de Retención 2007 -11 y Sanción 2011. Se observó que la fecha de exigibilidad de la retención 2007 -11 es el 19/11/2007, es decir entre ésta y la fecha de notificación de la resolución de prescripción 07/04/2017 transcurrieron 9 años y 5 meses. Así mismo, entre la fecha de ejecutoria de la Resolución No. 0055 del 26/06/2012, por medio de la cual se ordena seguir la ejecución y la siguiente actuación, es decir, la Resolución No. 0205 del 18/02/2014 por medio de la cual se ordena embargo de sumas de dinero, se observa un lapso de tiempo de 1 año y 8 meses sin actividad de gestión de cobro. Por lo anterior, las situaciones que dieron lugar a la formulación del hallazgo persisten._x000a__x000a_"/>
    <s v="Deficiente gestión de recuperación de cartera, ausencia de mecanismos de control interno y de la inclusión de términos en las etapas del procedimiento de cobro coactivo."/>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ASMA-PAC _x000a_Jefe de División de Gestión de Recaudo y Cobranzas de la Dirección Seccional de Impuestos y Aduanas de Santa Marta  Reformulada el día 7/11/2018 correo No. 20181102 10020922"/>
    <n v="0"/>
    <x v="1"/>
  </r>
  <r>
    <x v="6"/>
    <x v="1"/>
    <m/>
    <m/>
    <s v="“Hallazgo No. 32: Expedientes Activos- Aud Vig 2012-2013 Función Recaudadora CGR_x000a_En los expedientes activos vigencias 2012 – 2013, Nit. Nos. 900.113.008, 800.148.119, 84.455.429, 8.710.649, 12.595.550, 819.005.924, 84.456.846, 900.142.127, 819.004.939,_x000a_900.018.502.-1, 26.713.803, 16.451.290, 45.452.728, 16.485.778, 900.033.868-2, 12.564.656, 800063970, 819.000.597, 8547217-6, 800.250.608, 900.108.681, 800.176.052, 891.701.294, 860.066.146, 3.820.398, 7.227.221, 7.487.111, 891.700.992-8, 819.006.906, suministrados por la División de Gestión Recaudo y Cobranzas de la DIAN, Seccional Santa Marta, se evidenció que:_x000a_1. Permanecieron más de 3 y 4 años en la etapa persuasiva._x000a_2. En los expedientes con Nit Nos. 800.148.119, 84.455.429, 8.710.649, 12.595.550, 819.005.924 900.018.502.-1, 900.033.868-2, 12.564.656, no obra resolución que ordena seguir adelante con la ejecución. Así mismo, se observó que los contribuyentes no pagaron ni propusieron excepciones y sin embargo no se profirió oportunamente dicha Resolución, incumpliendo el término establecido en el citado numeral 1.12.2 para expedir dicha Resolución._x000a_3. Se evidenció que entre una actuación administrativa y otra, transcurre más de un mes, tres meses y hasta 24 meses, sin justificación alguna.  _x000a_4. La Auditoria constató que en los expedientes con NIT No. 819.003.915, 800.080.834, 800.209.429, 891.701.080, 819.006.235, 819.003.792, 800.154.347, 84.456.846, 800.203.137, 800.105.409, de procedimiento de gestión de cobro coactivo, las obligaciones están en riesgo de prescripción  en la vigencia 2014, destacándose el expediente bajo el  NIT 84.456.846, donde se puede destacar claramente que entre el acta de acumulación 15/12/ 2011 y las tres últimas actuaciones transcurrieron 26 meses, y la acción de cobro prescribe el 29/05/2014”._x000a__x000a_Prueba de Auditoría:_x000a_Revisados las actuaciones realizadas hasta el año 2017 en 11 expedientes con NIT 77.190.271, 26.661.888, 57.433.833, 819.002.581, 85.435.159, 77.020.292, 5.048.797, 4.998.031, 819.003.985, 819.000.899 y 5.025.624, suministrados por la División de Gestión Recaudo y Cobranzas de la DIAN, Seccional Santa Marta, se evidenció que:_x000a__x000a_1. Expedientes que permanecieron entre 3 y 5 años en la etapa persuasiva, para los NIT 85.435.159, 819.002.581, 77.190.271, 77.020.292, 5.025.624, 26.661.888 y 4.998.031  _x000a_2. Inactividad desde el mandamiento de pago, el cual fue allegado al expediente por el grupo de documentación (notificaciones) 8 meses después de su ejecutoría. NIT 77.190.271 y expedición de dos (2) Mandamientos de Pago sobre la misma obligación, para el NIT 77.020.292. Así mismo, se observó un Acto administrativo revocado en todas sus partes -Resolución Sanción 2012 por valor de $103.046.000, el cual fue incluido en el Mandamiento de Pago y en el embargo de sumas de dinero y de bienes inmuebles, para el NIT 85.435.159._x000a_3. Incumplimiento en los términos para expedir la resolución que ordena seguir adelante la ejecución, observándose que transcurre hasta tres (3) años entre el Mandamiento de Pago y dicha resolución, y sin que obren excepciones por parte del contribuyente frente al Mandamiento. De igual forma, existen Mandamientos de pago expedidos desde el 2012 y no cuentan con la resolución de seguir adelante la ejecución, situaciones evidenciadas en los expedientes con NIT 819.002.581,77.190.271, 85.435.159, 77.020.292, 5.048.797, 26.661.888, 819.003.985, 819.000.899._x000a_4. Demoras para decretar embargo a sumas de dinero en Bancos, las cuales de ejecutan con periodicidad de hasta dos (2) años, expedientes con NIT 77.190.271, 819.002.581, 5.048.797._x000a_5. En cuanto a la investigación de bienes se observan las siguientes situaciones: Transcurre entre una y otra investigación hasta ocho años; inexistencia en el expediente de investigación de bienes inmuebles; no se han realizado consultas en la Ventanilla Única de Registro VUR; investigación realizada tres meses antes de la prescripción de la acción de cobro. Así mismo, expedientes donde obran varias solicitudes de consulta en el VUR sin respuestas. Lo anterior, para los NIT 57.433.833, 4.998.031, 77.190.271, 819.002.581, 5.025. 624 y 26.661.888.  Por lo anterior, las situaciones que dieron lugar a la formulación del hallazgo persisten."/>
    <s v="Deficiente e inoportuna gestión de recuperación de cartera, ausencia de mecanismos de control interno e inobservancia de disposiciones generales"/>
    <s v="Administrar los expedientes de cobro conforme lo establecido en la Cartilla CT-CA-086 Vs 2 y realizar control y seguimiento a la ejecución del Proceso de Administración de Cartera, en cuanto al cumplimiento de los términos establecidas."/>
    <s v="Verificar trimestralmente que se dé cumplimiento a la ejecución del Proceso Administrativo de Cobro en una muestra de 45 expedientes dejando documentado el resultado para cuando las dependencias de control lo requieran."/>
    <s v="Documento"/>
    <n v="4"/>
    <d v="2018-12-01T00:00:00"/>
    <d v="2019-12-15T00:00:00"/>
    <s v="IASMA-PAC _x000a_Jefe de División de Gestión de Recaudo y Cobranzas de la Dirección Seccional de Impuestos y Aduanas de Santa Marta Reformulada el día 7/11/2018 correo No. 20181102 10020922"/>
    <n v="0"/>
    <x v="1"/>
  </r>
  <r>
    <x v="6"/>
    <x v="1"/>
    <m/>
    <m/>
    <s v="DIRECCIÓN SECCIONAL DE IMPUESTOS Y ADUANAS DE SANTA MARTA_x000a__x000a_&quot;Hallazgo No. 33 Gestión Documental - Aud Vig 2012-2013 Función Recaudadora CGR_x000a_En los expedientes objeto de estudio con NIT Nos. 900.113.008, 800.148.119, 84.455.429, 8.710.649, 12.595.550, 819.005.924, 84.456.846, 900.142.127, 819.004.939, 900.018.502.-1, 26.713.803, 16.451.290, 45.452.728,  16.485.778, 900.033.868-2, 12.564.656, 800063970, 819.000.597, 8547217-6, 800.250.608, 900.108.681, 800.176.052, 891.701.294, 860.066.146, 3.820.398, 7.227.221, 7.487.111, 891.700.992-8, 819.006.906; entre otros, se evidenció que no están debidamente organizados  de acuerdo a las normas de gestión documental, dado que se evidenció duplicidad de  documentos, estos no guardan un orden cronológico, deficiencias en la foliación y sin foliar, les faltan documentos y firmas en los mismos, las tablas de retención documental correspondientes son ilegibles&quot;. _x000a__x000a_Prueba de Auditoría:_x000a_Revisada la gestión documental en 13 expedientes con NIT 77.190.271, 26.661.888, 57.433.833, 819.002.581, 85.435.159, 77.020.292, 5.048.797, 4.998.031, 819.003.985, 819.000.899, 5.025.624, 85.453.236, 900.128.618 y 91.041.755, el equipo auditor evidenció que dentro de los expedientes no obran todos los documentos relacionados con la actuación, ni se encuentran en el orden en que fueron producidos o allegados al proceso, documentos  sin legajar, repetidos, sin firmas, legajados sin el orden que corresponde, actos administrativos notificados y sin notificar, documentos foliados en la parte inferior derecha, actuaciones en SIPAC que no obran en los expedientes y viceversa, hoja de ruta sin diligenciar. Por lo anterior, las situaciones que dieron lugar a la formulación del hallazgo persisten."/>
    <s v="Deficiencias en la gestión documental"/>
    <s v="Realizar al interior del GIT de Cobranzas de  la Division de Gestión de Recaudo y Cobranzas capacitación a todos los funcionarios acerca del PR-FI-0163 Organización de documentos en el Archivos de Gestión y el memorando 233 de 2010 y remitir al buzón coordinacioncobranzas@dian.gov.co el formato FT-GH-1722 Registro de Asistencia Capacitación Interna"/>
    <m/>
    <s v="FT-GH-1722_x000a_Registro de Asistencia Capacitación Interna"/>
    <n v="1"/>
    <d v="2017-09-01T00:00:00"/>
    <d v="2017-12-31T00:00:00"/>
    <s v="IASMA-PAC _x000a_Jefe de División de Gestión de Recaudo y Cobranzas de la Dirección Seccional de Impuestos y Aduanas de Santa Marta"/>
    <n v="1"/>
    <x v="0"/>
  </r>
  <r>
    <x v="6"/>
    <x v="1"/>
    <m/>
    <m/>
    <m/>
    <m/>
    <s v="Verificar que se dé cumplimiento al procedimiento PR-FI-0163 Organización de documentos en el Archivos de Gestión y el memorando 233 de 2010, evaluando la gestión del 10% de los expedientes que se trasladen de una etapa procesal a otra y enviar informe del resultado trimestralmente al buzón coordinacioncobranzas@dian.gov.co"/>
    <m/>
    <s v="Informe"/>
    <n v="4"/>
    <d v="2017-10-01T00:00:00"/>
    <d v="2018-12-31T00:00:00"/>
    <s v="IAMON-PAC _x000a_Jefe de División de Gestión de Recaudo y Cobranzas de la Dirección Seccional de Impuestos y Aduanas de Santa Marta"/>
    <n v="0.5"/>
    <x v="1"/>
  </r>
  <r>
    <x v="6"/>
    <x v="1"/>
    <m/>
    <m/>
    <s v="DIRECCIÓN SECCIONAL DE IMPUESTOS Y ADUANAS DE MONTERIA_x000a__x000a_&quot;Hallazgo No. 1707000338 ID del Riesgo de Gestión:  RG2: Incumplimiento del procedimiento en la gestión de los TDJ. - ITRC_x000a_Se gestionan títulos de depósito judicial sin el cumplimiento de los requisitos establecidos en el procedimiento PR-CA-0275 “Administración de Títulos de Depósito judicial,  evidenciado en 45 títulos, endosados a personas naturales que no cumplieron con los requisitos al no presentar copia de la cédula de ciudadanía del demandado (beneficiario del título); 4 títulos endosados a personas naturales que no cumplen por no presentar el poder autenticado; 1 título endosado a personas naturales donde se observa incumplimiento al no presentar el poder autenticado, ni la cédula de ciudadanía del apoderado; 6 títulos endosados a personas naturales que incumplen con la presentación de la copia de la cédula de ciudadanía del apoderado; 2 Títulos de Personas Naturales que no cumplen al no presentar ningún documento soporte para la entrega del mismo, 31 títulos de personas jurídicas que no cumplen con la entrega de la cámara de comercio; 29 Títulos de personas jurídicas que no cumplen al no presentar ningún documento para la entrega del mismo; 106 títulos aplicados que no cuentan con la autorización del contribuyente o la resolución de seguir adelante con la ejecución; 46 títulos que no cumplen con el comunicado sobre la gestión del título; 115 títulos endosados en los que no se observa la consulta a nivel nacional sobre la existencia de obligaciones en otras seccionales; 129 títulos donde no se observan los autos de entrega del título al beneficiario; 25 autos sin registrar la firma del responsable de  revisar el documento; 87 autos sin firma del responsable de proyectar el documento, 2 recibos de pago “490” de aplicación, cuyos valores no corresponden a los valores de los título de depósito judicial. Lo que es causado por: A) Incumplimiento del procedimiento establecido para la administración de títulos de depósito judicial PR-CA-0275 y B) Ausencia de supervisión y seguimiento&quot;._x000a__x000a_Prueba de Auditoría:_x000a_Efectuadas las pruebas en la Dirección Seccional, el equipo auditor evidenció las siguientes situaciones: _x000a_1. Inconsistencias entre los aplicativos para controlar los depósitos y el Portal Web del Banco Agrario, toda vez que se presentan diferencias en el estado de los depósitos judiciales, donde SIPAC indica que el depósito se encuentra en “Solicitado para aplicación o fraccionamiento”, el Aplicativo de Títulos indica que está “Aplicado, fraccionado o pendiente de gestionar” y el portal WEB del Banco Agrario que está “Pagado en Efectivo o Impreso Entregado (Pendiente de Pago)”. Lo anterior, se presenta en los depósitos No. 484547 $570.717, TDJ 493109 $ 857.863, TDJ 538750 $ 166.647, TDJ 538773 $ 151.655, TDJ 578.188 $ 502.000, TDJ 585522 $ 10.602.000, TDJ No. 275849 $ 231.790._x000a_El TDJ 168938 $ 24.428.010 presenta en SIPAC estado de Registrado y no permite descargar el Auto que ordena la Aplicación del depósito, en el expediente físico no obra el auto que ordena la gestión del depósito y de acuerdo con Cuenta Corriente del Contribuyente se logró evidenciar la aplicación del depósito con sus respectivos recibos Oficiales de Pago 490. _x000a_2. Autos sin tramitar ante el funcionario con Rol de Administrador de Títulos, en los depósitos No. 484547 $570.717, TDJ 493109 $ 857.863, TDJ 538750 $ 166.647, TDJ 538773 $ 151.655, TDJ 578.188 $ 502.000, TDJ 585522 $ 10.602.000, TDJ No. 435235 $60.017, TDJ 455478 $30.600. _x000a_3. Depósitos judiciales que cuentan con dos autos que ordenan diferente o igual gestión frente al mismo depósito, los cuales son expedidos a través de SIPAC y de forma manual, así: el Depósito Judicial No.541446 $197.884 presenta en SIPAC estado Aplicado mediante Auto de Aplicación No. 2016070200059 de fecha 02/03/2016, y en el Aplicativo de Títulos se encuentra en estado endosado y cuenta con el Auto de endoso No. 000047 de fecha 23/03/2017, el cual fue expedido de forma manual, evidenciándose que el Auto que ordena la aplicación del depósito no fue tramitado ante el funcionario administrador de depósitos  judiciales.  Auto que ordena el endoso de fecha 21/07/2015 No. 000076 del TDJ 234905 $ 122.484, de forma posterior se expide el Auto manual No. 000160 de fecha 26/09/2016 ordenando el endoso del mismo Depósito, el cual no obra dentro del expediente. Estas situaciones que se evidenciaron en los depósitos No. 380488, 214508, 541446 y 214508._x000a_4. Depósito judicial endosado con obligaciones, el depósito judicial No. 558573 $ 923.000 endosado al contribuyente existiendo obligación de Renta 2013 por valor de $ 244.000, mediante Auto No. 20160704000379 de fecha 01/11/2016 para el NIT 70161615._x000a_5. Autos que no reposan en el expediente físico. Los Autos que ordenan la gestión de los depósitos no obran dentro del expediente físico, en los depósitos No. 168938 por valor de $ 24.428.010, 552016 por valor de $ 3.880.000, 554772 por valor de $ 4.507.289, 514592 por valor de $ 3.536.834, y de los depósitos 558573, 558574, 234905, entre otros._x000a_La anterior situación, no permite verificar que los autos estén debidamente firmados por los responsables.  Se evidenció que en el expediente existe Auto que Ordena el endoso No. 2016070400001 del TDJ 534063 del 12/01/2016 $ 311.565, solo con la firma de quien proyecto el auto. Comunicado de endoso del mismo depósito al Banco Agrario sin firmas._x000a_6. Aplicación de depósitos con autorización del deudor sin evidenciarse dicha autorización en el expediente, existiendo Auto que ordena la aplicación No 20160701000179 del TDJ 550852 $ 2.692.000 que cita contar con la autorización del contribuyente de fecha 09/06/2016, no lográndose evidenciar en el expediente dicha autorización para la aplicación del depósito._x000a_7. Falta de comunicación al contribuyente sobre el endoso, no se logra evidenciar la comunicación al contribuyente sobre el endoso del TDJ 550853 $ 2.190.000 realizado mediante Auto que ordena el endoso No. 20160704000228 de fecha 09/06/2016. Igual situación para los depósitos No. 547146, 547147, 543937 y 548092 realizado el 06/05/2016 y 13/05/2016, mediante Autos 20160704000170, 20160704000171, 20160704000172 y 20160704000189. Se observa a folio 151 correo electrónico informándole al contribuyente del endoso del TDJ 341974 el cual corresponde a otra Razón Social con NIT 800136329, situación evidenciada para el NIT 25842164.  Por lo anterior, las situaciones que dieron lugar a la formulación del hallazgo persisten, a excepción del cumplimiento de los requisitos para el endoso (orden de pago) de los depósitos judiciales, atendiendo el cambio que se dio en el procedimiento Gestión y Administración de Depósitos Judiciales para esta actividad."/>
    <s v="RG2: Incumplimiento del procedimiento en la gestión de los TDJ."/>
    <s v="Realizar al interior del GIT de Cobranzas de  la Division de Gestión de Recaudo y Cobranzas capacitación a todos los funcionarios acerca del procedimiento de Gestión y Administración de Depósitos Judiciales PR-CA-0275 y remitir al buzón coordinacioncobranzas@dian.gov.co el formato FT-GH-1722 Registro de Asistencia Capacitación Interna"/>
    <m/>
    <s v="FT-GH-1722_x000a_Registro de Asistencia Capacitación Interna"/>
    <n v="1"/>
    <d v="2017-09-01T00:00:00"/>
    <d v="2017-12-31T00:00:00"/>
    <s v="IAMON-PAC _x000a_Jefe de División de Gestión de Recaudo y Cobranzas de la Dirección Seccional de Impuestos y Aduanas de Monteria"/>
    <n v="1"/>
    <x v="0"/>
  </r>
  <r>
    <x v="6"/>
    <x v="1"/>
    <m/>
    <m/>
    <m/>
    <m/>
    <s v="Verificar que se dé cumplimiento al procedimiento de Gestión y Administración de Depósitos Judiciales PR-CA-0275, evaluando la gestión del 10% de los TDJ gestionados y enviar informe del resultado trimestralmente al buzón coordinacioncobranzas@dian.gov.co"/>
    <m/>
    <s v="Informe"/>
    <n v="4"/>
    <d v="2017-10-01T00:00:00"/>
    <d v="2018-12-31T00:00:00"/>
    <s v="IAMON-PAC _x000a_Jefe de División de Gestión de Recaudo y Cobranzas de la Dirección Seccional de Impuestos y Aduanas de Monteria"/>
    <n v="0.25"/>
    <x v="1"/>
  </r>
  <r>
    <x v="7"/>
    <x v="0"/>
    <s v="21 Aud Regular Vigencia 2010_x000a_(Recaudadora)_x000a__x000a_AEF - Seguimiento PM 2014"/>
    <s v="18 01 003"/>
    <s v="Identificación de terceros-Saldos aplicativo SIAT._x000a_A 31 de diciembre de 2010 el saldo de las cuentas 1310 Rentas por cobrar - Vigencia anterior, 1401 Deudores - Ingresos no tributarios, 2425 Acreedores -Saldos a favor de contribuyentes, presenta incertidumbre por $3.717.729,3 millones correspondiente a cifras del aplicativo SIAT. "/>
    <s v="Aunque se cuenta con los documentos soporte que dieron lugar a los registrosNo tienen  libros auxiliares que permitan, de una parte, identificar de forma específica los derechos y obligaciones que conforman los saldos, y de otra, tener un control detallado de las transacciones."/>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_x000a_Subdirección de Gestión de Recaudo y Cobranzas,  Direcciones Seccionales, Coordinación de contabilidad FR y Coordinación de Cobranzas_x000a__x000a_REFORMULADO_x000a_30/09/2017 _x000a_30/03/2018"/>
    <n v="1"/>
    <x v="0"/>
  </r>
  <r>
    <x v="7"/>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Someter al CSC con base en el contenido del artículo 261 de la ley 1753/2015, los siguientes temas:la remisibilidad y prescripción para deudas por sanciones aduaneras y cambiarias que figuren en los aplicativos de cobro y que correspondan a los años 2006 y posteriores, estableciendo previamente que se encuentren prescritas y no se encuentren en proceso de cobro."/>
    <s v="Concertar entre la Subdirección de Recaudo y Cobranzas, la Coordinación de Gestión de Cobranzas,  la Coordinación de  Administración de aplicativos y la Coordinación de Contabilidad de Recaudo,   sobre el tiempo en el cual se generaran los actos administrativos para dar de  baja definitivamente la cartera prescrita y remisible."/>
    <s v="Acta de compromiso "/>
    <n v="1"/>
    <d v="2018-06-01T00:00:00"/>
    <d v="2018-08-31T00:00:00"/>
    <s v="NC-PR_x000a_Subdirección de Gestión de Recaudo y Cobranzas, Coordinación de Cobranzas,  Coordinación de administración de aplicativos y Coordinación de Contabilidad_x000a__x000a_REFORMULADO_x000a_30/09/2017_x000a_30/03/2018"/>
    <n v="1"/>
    <x v="0"/>
  </r>
  <r>
    <x v="7"/>
    <x v="0"/>
    <m/>
    <m/>
    <m/>
    <m/>
    <m/>
    <s v="Proyectar y presentar al comitéde sostenibilidad contable el ajuste por reclasificación de saldos de las rentas por cobrar remisibles y prescritas y el acuerdo del tiempo en que se generarán los actos administrativos que reconocen las prescripciones y remisibilidades."/>
    <s v="Acta de comité"/>
    <n v="1"/>
    <d v="2018-09-01T00:00:00"/>
    <d v="2018-12-31T00:00:00"/>
    <s v="NC-PR_x000a_Subdirección de Gestión de Recaudo y Cobranzas, Coordinación de Gestión Cobranzas,  Coordinación de Administración de Aplicativos de Recaudo y Cobranzas y Coordinación de Contabilidad FR_x000a__x000a_REFORMULADO_x000a_30/09/2017_x000a_30/03/2018"/>
    <n v="1"/>
    <x v="0"/>
  </r>
  <r>
    <x v="7"/>
    <x v="0"/>
    <s v="24 Aud Regular Vigencia 2010_x000a_(Recaudadora)_x000a__x000a_AEF - Seguimiento PM 2014"/>
    <s v="18 01 002"/>
    <s v="Hallazgo 24 _x000a_Herramienta Tecnológica. La Entidad no cuenta con una herramienta tecnológica que permita establecer la debida aplicación de la Retención en la Fuente del impuesto de renta, puesto que la cuenta 291702 – Anticipo de impuestos retención en la fuente, del impuesto sobre la renta y complementarios presenta movimientos crédito a nombre de los agentes retenedores y movimientos débito a nombre de las personas que fueron objeto de retención, lo que dificulta el seguimiento y control sobre los saldos que conforman esta cuenta."/>
    <s v="La Entidad no cuenta con una herramienta tecnológica que permita establecer la debida aplicación de la Retención en la Fuente del impuesto de renta."/>
    <s v="Aplicar hasta la vigencia 2015,   las retenciones en la fuente practicadas a los no declarantes, en relación con las declaraciones que queden en firme en la vigencia contable."/>
    <s v="Generar por parte de la Subdirección de Gestión de Tecnología de la información y Telecomunicaciones  los archivos de la imformación  requerida para realizar los cruces de datos, para la proyección de ajustes., de conformidad con la solicitud de la Subdirección de Gestión  de Recaudo y Cobranzas. "/>
    <s v="Archivos"/>
    <n v="1"/>
    <d v="2019-05-31T00:00:00"/>
    <d v="2019-09-30T00:00:00"/>
    <s v="NC-PR_x000a_Subdirección de Gestión de Recaudo y Cobranzas, Subdirección de gestión de tecnología de la información  y Telecomunicaciones  y Coordinación de Contabilidad Función _x000a__x000a_REFORMULADO INFORME F PAGADORA Y RECAUDADORA VIG 2016_x000a__x000a_REFORMULADO_x000a_30/03/2019"/>
    <n v="0"/>
    <x v="1"/>
  </r>
  <r>
    <x v="7"/>
    <x v="0"/>
    <m/>
    <m/>
    <m/>
    <m/>
    <m/>
    <s v="Realizar los análisis correspondientes  con la información suministrada por la Subdirección de Gestión de Tecnología y Comunicaciones, proyectar las notas contables de ajuste  a que haya lugar y realizar su registro contable automático. Verificando aleatoriamente  su  contabilización "/>
    <s v="Notas contables "/>
    <n v="1"/>
    <d v="2019-10-01T00:00:00"/>
    <d v="2020-02-28T00:00:00"/>
    <s v="NC-PR _x000a_Subdirección de Gestión de tecnología de la información y Telecomunicaciones, Subdirección de Gestión de Recaudo y Cobranzas y Coordinación de Contabilidad Función Recaudadora_x000a__x000a_REFORMULADO INFORME F PAGADORA Y RECAUDADORA VIG 2016_x000a__x000a_REFORMULADO_x000a_30/03/2019"/>
    <n v="0"/>
    <x v="1"/>
  </r>
  <r>
    <x v="7"/>
    <x v="0"/>
    <s v="3 Aud Vig  2011_x000a_Reg Imptos Bta y Grandes_x000a_(Recaudadora)_x000a__x000a_AEF - Seguimiento PM 2014"/>
    <s v="18 01 002"/>
    <s v="Saldos SIAT  acumulados en el Balance : Los movimientos trimestrales en la vigencia 2011, de las cuentas del grupo 13 RENTAS POR COBRAR (cuentas 1305 vigencia actual y 1310 vigencia anterior); 1401 INGRESOS NO TRIBUTARIOS y 2425 ACREEDORES, se encontró que aunque la U.A.E. Dirección de Impuestos y Aduanas Nacionales-Función Recaudadora efectuó depuración parcial de las mismas, aún mantiene saldos sin depurar al finalizar la vigencia evaluada."/>
    <s v="No se cuenta con libros auxiliares a nivel de terceros para las transacciones registradas en el SIAT."/>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_x000a_Subdirección de Gestión de Recaudo y Cobranzas,  Direcciones Seccionales, Coordinación de contabilidad FR y Coordinación de Cobranzas_x000a__x000a_REFORMULADO_x000a_30/09/2017 _x000a_30/03/2018"/>
    <n v="1"/>
    <x v="0"/>
  </r>
  <r>
    <x v="7"/>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Dar a conocer  a los diferentes procesos de gestión  de la entidad las políticas operativas y contables establecidas bajo el nuevo marco normativo expedido por la Contaduría General de la Nación,  de su importancia y responsabilidad en los resultados presentados en los estados financieros de la entidad en su función recaudadora."/>
    <s v="Elaborar memorando presentando las políticas"/>
    <s v="Memorando"/>
    <n v="1"/>
    <d v="2018-10-01T00:00:00"/>
    <d v="2018-12-31T00:00:00"/>
    <s v="NC-PR_x000a_Subdirección de Gestión de Recaudo y Cobranzas / Coordinación de Contabilidad _x000a__x000a_REFORMULADO INFORME F PAGADORA Y RECAUDADORA VIG 2016"/>
    <n v="1"/>
    <x v="0"/>
  </r>
  <r>
    <x v="7"/>
    <x v="0"/>
    <s v="2  Aud Vig  2012 Aduanas e Impuestos Bogota_x000a_(Recaudadora)_x000a__x000a_AEF - Seguimiento PM 2014"/>
    <s v="18 01 004"/>
    <s v=" 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Ajustar las partidas conciliatorias que tienen más de 6 meses de permanencia como partida conciliatoria a 31 de diciembre de 2012 en la Direccion Seccional  de Bogotá. "/>
    <s v="Identificar Revisar, analizar y  depurar los valores de la diferencia a 31 de diciembre de 2012  de la conciliación del Fondo Rotatorio de Devoluciones vs el Libro Diario del Fondo Rotatorio de Devoluciones, por parte de la Dirección Seccional de Impuestos de Bogotá, "/>
    <s v="Nota Contable"/>
    <n v="1"/>
    <d v="2015-01-01T00:00:00"/>
    <d v="2015-07-31T00:00:00"/>
    <s v="NC-PR_x000a_Coordinación de Contabilidad de la Función Recaudadora /   Division de Recaudo de Bogotá, _x000a__x000a_Se solicita quitar este hallazgo._x000a_&quot;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_x000a_Por lo anterior, teniendo en cuenta que la Oficina de Control Interno comprobó la efectividad de las acciones de mejora propuestas, se solicita quitar este hallazgo.&quot;_x000a__x000a_INFORME F PAGADORA Y RECAUDADORA VIG 2016"/>
    <n v="1"/>
    <x v="0"/>
  </r>
  <r>
    <x v="7"/>
    <x v="0"/>
    <s v="3  Aud Vig  2012 Aduanas e Impuestos Bogota_x000a_(Recaudadora)_x000a__x000a_AEF - Seguimiento PM 2014"/>
    <s v="18 01 002"/>
    <s v=" 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1T00:00:00"/>
    <s v="NC-PR_x000a_Subdirección de Gestión de la información y telecomunicaciones. Subdirección de Gestión de Recaudo y Cobranzas Coordinación de Contabilidad de la Función Recaudadora 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1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1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s v="4  Aud Vig  2012 Aduanas e Impuestos Bogota_x000a_(Recaudadora)_x000a__x000a_AEF - Seguimiento PM 2014"/>
    <s v="18 01 002"/>
    <s v=" 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1T00:00:00"/>
    <s v="NC-PR_x000a_Subdirección de Gestión de Recaudo y Cobranzas / Coordinación de Contabilidad de la Función Recaudora/ Subdirección de Gestión de Tecnología de la Información y Telecomunicaciones_x000a__x000a_REFORMULADO INFORME F PAGADORA Y RECAUDADORA VIG 2016"/>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1T00:00:00"/>
    <s v="NC-PR_x000a_Subdirección de Gestión de Recaudo y Cobranzas / Coordinación de Contabilidad de la Función Recaudora/ Subdirección de Gestión de Tecnología de la Información y Telecomunicaciones_x000a__x000a_REFORMULADO INFORME F PAGADORA Y RECAUDADORA VIG 2016"/>
    <n v="0"/>
    <x v="1"/>
  </r>
  <r>
    <x v="7"/>
    <x v="0"/>
    <m/>
    <m/>
    <m/>
    <m/>
    <m/>
    <s v="Aprobación de la aternativa  de solución y seguimiento y control  del cronograma de actividades a ejecutar para la puesta en producción de la solución informática."/>
    <s v="Informe mensual de seguimiento"/>
    <n v="8"/>
    <d v="2021-06-01T00:00:00"/>
    <d v="2022-05-31T00:00:00"/>
    <s v="NC-PR_x000a_Subdirección de Gestión de Recaudo y Cobranzas / Coordinación de Contabilidad de la Función Recaudora/ Subdirección de Gestión de Tecnología de la Información y Telecomunicaciones_x000a__x000a_REFORMULADO INFORME F PAGADORA Y RECAUDADORA VIG 2016"/>
    <n v="0"/>
    <x v="1"/>
  </r>
  <r>
    <x v="7"/>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1T00:00:00"/>
    <s v="NC-PR_x000a_Subdirección de Gestión de Recaudo y Cobranzas / Coordinación de Contabilidad de la Función Recaudora/ Subdirección de Gestión de Tecnología de la Información y Telecomunicaciones_x000a_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1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1T00:00:00"/>
    <s v=" NC-PR_x000a_Subdirección de Gestión de Recaudo y Cobranzas / Coordinación de Contabilidad de la Función Recaudora/ Subdirección de Gestión de Tecnología de la Información y Telecomunicaciones"/>
    <n v="0"/>
    <x v="1"/>
  </r>
  <r>
    <x v="7"/>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 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 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
    <n v="0"/>
    <x v="1"/>
  </r>
  <r>
    <x v="7"/>
    <x v="0"/>
    <s v="1 Aud Vig  2012-2013 Función Recaudadora"/>
    <s v=" 18 01 003"/>
    <s v="Hallazgo No. 1. Consistencia de la Información Contable_x000a_Si bien la DIAN Función Recaudadora en el nivel central produce los Estados Contables, no es posible generar ni producir un balance contable por cada Dirección Seccional , que muestre la realidad económica de las mismas, en cuanto a los activos, pasivos, patrimonio, ingresos y egresos generados por cada una de estas,  indicando la entidad que “… los aplicativos informáticos no generan balances por seccional.” y suministrando al ente de control  “… los saldos a 31 de diciembre de las distintas cuentas”, de las direcciones seccionales de Impuestos de Bogotá y Grandes Contribuyentes……… Lo anterior genera incertidumbre sobre la razonabilidad de la información contable, presentada a 31-12-2013, en principio a nivel de la correspondiente Dirección Seccional y finalmente sobre el Balance General consolidado de la UAE DIAN Función Recaudadora, por cuanto en el balance consolidado estos saldos de naturaleza contraria se compensan con otros saldos en las diferentes cuentas, de mayor valor._x000a_De igual forma, esta información no cumple con las características cualitativas de la información contable pública  definidas en el Régimen de Contabilidad Pública_x000a_"/>
    <s v="Información no cumple con las características cualitativas de la información contable pública  definidas en el Régimen de Contabilidad Pública"/>
    <s v="Conciliar una muestra mensual de 100 contribuyentes, de los saldos por terceros de la cuenta rentas por cobrar"/>
    <s v="Identificar , analizar y depurar los saldos por terceros de la cuenta rentas por cobrar, de la muestra seleccionada mensualmente."/>
    <s v="Documento de Conciliación"/>
    <n v="500"/>
    <d v="2015-01-01T00:00:00"/>
    <d v="2015-05-31T00:00:00"/>
    <s v="NC-PR _x000a_Coordinación de Contabilidad Función Recaudadora - Direcciones Seccionales_x000a__x000a_Se solicita su retiro_x000a__x000a_&quot;El hallazgo de la CGR esta fundamentado sobre una argumentación contraria a las caracteristicas tecnicas de la contabilidad de la funcion recaudadora de la Dian, desconoce la CRG en el informe de auditoria 2013 que el Ente contable funcion recaudadora Dian es uno solo siendo las direcciones seccionales instancias generadoras de informacion que es consolidada por una sola entidad como lo hace la DIAN. por ser contrario al ordenamiento tecnico expedido por la CGN en en Regimen de Contabilidad Publica y en atención a lo expresado por el Contralor General de la Republica, por lo tanto se solicita el retiro de este hallazgo por resultar imposible para la entidad atenderlo.&quot;_x000a__x000a_INFORME F PAGADORA Y RECAUDADORA VIG 2016_x000a_"/>
    <n v="1"/>
    <x v="0"/>
  </r>
  <r>
    <x v="7"/>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seguimiento al trámite de la consignación de los fondos embargados."/>
    <s v="Solicitar se tramiten los fallos correspondientes por parte de la dependencia competente para que se restituyan los fondos."/>
    <s v="Documento"/>
    <n v="1"/>
    <d v="2015-02-01T00:00:00"/>
    <d v="2015-06-30T00:00:00"/>
    <s v="NC-PR  _x000a_Coordinación de Contabilidad Función Recaudadora_x000a__x000a_Se solicita su retiro _x000a__x000a_&quot;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_x000a_Por lo anterior, teniendo en cuenta que la Oficina de Control Interno comprobó la efectividad de las acciones de mejora propuestas, se solicita quitar este hallazgo.&quot;_x000a__x000a__x000a_INFORME F PAGADORA Y RECAUDADORA VIG 2016"/>
    <n v="1"/>
    <x v="0"/>
  </r>
  <r>
    <x v="7"/>
    <x v="0"/>
    <m/>
    <m/>
    <m/>
    <m/>
    <s v="Realizar la depuración de partidas conciliatorias año 2013 y anteriores y efectuar los ajustes contables pertinentes de la DSIB"/>
    <s v="Identificar partidas conciliatorias antiguas, elaborar la nota contable para cada una y realizar la conciliación de la cuenta 1110-05."/>
    <s v="Conciliación del saldo de la cuenta 1110-05 a cierre contable de junio 2015"/>
    <n v="1"/>
    <d v="2016-02-01T00:00:00"/>
    <d v="2016-12-31T00:00:00"/>
    <s v="NC-PR _x000a_División de Gestion de Recaudo -DSI de Bogotá_x000a_ _x000a_REFORMULADO_x000a_30/04/2016_x000a__x000a_Se solicita su retiro _x000a__x000a_&quot;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_x000a_Por lo anterior, teniendo en cuenta que la Oficina de Control Interno comprobó la efectividad de las acciones de mejora propuestas, se solicita quitar este hallazgo.&quot;_x000a__x000a__x000a_INFORME F PAGADORA Y RECAUDADORA VIG 2016"/>
    <n v="1"/>
    <x v="0"/>
  </r>
  <r>
    <x v="7"/>
    <x v="0"/>
    <m/>
    <m/>
    <m/>
    <m/>
    <s v="Realizar seguimiento a las conciliaciones mensuales para garantizar que las partidas conciliatorias no tengan antigüedad superior a dos (2) meses"/>
    <s v="Verificar  mensualmente los ajustes contables para las partidas conciliatorias con dos meses o más de antigüedad."/>
    <s v="Conciliaciones"/>
    <n v="12"/>
    <d v="2015-06-01T00:00:00"/>
    <d v="2016-02-28T00:00:00"/>
    <s v="NC-PR _x000a_Coordinación de Contabilidad Función Recaudadora y Direcciones Seccionales_x000a__x000a_Se solicita su retiro _x000a__x000a_&quot;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_x000a_Por lo anterior, teniendo en cuenta que la Oficina de Control Interno comprobó la efectividad de las acciones de mejora propuestas, se solicita quitar este hallazgo.&quot;_x000a__x000a__x000a_INFORME F PAGADORA Y RECAUDADORA VIG 2016"/>
    <n v="1"/>
    <x v="0"/>
  </r>
  <r>
    <x v="7"/>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 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_x000a_"/>
    <n v="0"/>
    <x v="1"/>
  </r>
  <r>
    <x v="7"/>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s v="6 Aud Vig  2012-2013 Función Recaudadora"/>
    <s v="18 01 002"/>
    <s v="Hallazgo No. 6: Deudores - Sanciones._x000a_El saldo de la cuenta 1401-04 –Sanciones - Deudores al cierre de 2013, registra un saldo de $7.752.100 millones, de este valor, $1.014.305 millones se encuentran registrados en el Sistema de Información Aduanero y Tributario – SIAT, el cual no detalla el saldo por terceros que permita identificar el responsable de la obligación; así mismo, este valor presenta una  variación mínima en las últimas tres (3) vigencias, al pasar de $1.845.813 millones en 2011 a $1.380.235 millones en  2012 y a $1.014.305 millones al final de 2013, siendo el valor de mayor representatividad dentro del  Balance SIAT con el 74,8%._x000a_….. En Muisca se observa que al final de 2011 registra un saldo de $1.648.543 millones el cual se incrementa en un 152% para 2012, con un saldo de $4.155.056 millones y un incremento del 62,2% para 2013 presentando un saldo de $6.737.796 millones, observando que en las notas específicas de la cuenta, se explica el motivo del incremento durante la vigencia, pero sin detallar la composición total del saldo._x000a_…. Al cierre de 2013, el saldo de $7.752.101 millones registrado en la cuenta Deudores por Sanciones representa el 40,9% del Activo total, observando que en la vigencia, se incrementa en $2.216.819 millones frente al cierre de 2012 al pasar de $5.535.281 millones a $7.752.101 millones, reflejado en los movimientos del periodo. Realizado un análisis al comportamiento de los saldos desde la vigencia 2010, cuando en Balance presentaba $2.785.811 millones, frente al cierre de 2013  evidencia que si bien es cierto, se están profiriendo actos administrativos de imposición de sanciones, en los movimientos crédito de la cuenta no se evidencia efectividad en el cobro de las mismas, lo que conduce a que la cartera  envejezca  y sea  difícil su recuperación y el saldo en el Balance siga incrementándose con el transcurrir del tiempo._x000a__x000a_De otra parte, los aplicativos Siscobra Candado y Sipac, que registran la cartera en cobro Coactivo y Persuasivo que gestiona la entidad, presentan saldos de $183.500,3 millones y $1.053.837 millones respectivamente, observando según esto, que solamente $1.237.337,4 millones están en gestión de cobro, valor este que frente al saldo de la cuenta en balance, equivale al 16%, lo que representa un porcentaje bajo en la gestión de la entidad, para recaudar el valor de las obligaciones pendientes de recaudo por este concepto."/>
    <s v="En el Sistema de Información Aduanero y Tributario – SIAT, no detalla el saldo por terceros que permita identificar el responsable de la obligación"/>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_x000a_Subdirección de Gestión de Recaudo y Cobranzas,  Direcciones Seccionales, Coordinación de contabilidad FR y Coordinación de Cobranzas_x000a__x000a_REFORMULADO_x000a_30/09/2017 _x000a_30/03/2018"/>
    <n v="1"/>
    <x v="0"/>
  </r>
  <r>
    <x v="7"/>
    <x v="0"/>
    <m/>
    <m/>
    <m/>
    <m/>
    <s v="Someter al CSC con base en el contenido del artículo 261 de la ley 1753/2015, los siguientes temas:la remisibilidad y prescripción para deudas por sanciones aduaneras y cambiarias que figuren en los aplicativos de cobro y que correspondan a los años 2006 y posteriores, estableciendo previamente que se encuentren prescritas y no se encuentren en proceso de cobro."/>
    <s v="Concertar entre la Subdirección de Recaudo y Cobranzas, la Coordinación de Gestión de Cobranzas,  la Coordinación de  Administración de aplicativos y la Coordinación de Contabilidad de Recaudo,   sobre el tiempo en el cual se generaran los actos administrativos para dar de  baja definitivamente la cartera prescrita y remisible."/>
    <s v="Acta de compromiso "/>
    <n v="1"/>
    <d v="2018-06-01T00:00:00"/>
    <d v="2018-08-31T00:00:00"/>
    <s v="NC-PR_x000a_Subdirección de Gestión de Recaudo y Cobranzas, Coordinación de Cobranzas,  Coordinación de administración de aplicativos y Coordinación de Contabilidad_x000a__x000a_REFORMULADO_x000a_30/03/2018"/>
    <n v="1"/>
    <x v="0"/>
  </r>
  <r>
    <x v="7"/>
    <x v="0"/>
    <m/>
    <m/>
    <m/>
    <m/>
    <m/>
    <s v="Proyectar y presentar al comitéde sostenibilidad contable el ajuste por reclasificación de saldos de las rentas por cobrar remisibles y prescritas y el acuerdo del tiempo en que se generarán los actos administrativos que reconocen las prescripciones y remisibilidades."/>
    <s v="Acta de comité"/>
    <n v="1"/>
    <d v="2018-09-01T00:00:00"/>
    <d v="2018-12-31T00:00:00"/>
    <s v="NC-PR_x000a_Subdirección de Gestión de Recaudo y Cobranzas, Coordinación de Gestión Cobranzas,  Coordinación de Administración de Aplicativos de Recaudo y Cobranzas y Coordinación de Contabilidad FR_x000a__x000a_REFORMULADO_x000a_30/03/2018"/>
    <n v="1"/>
    <x v="0"/>
  </r>
  <r>
    <x v="7"/>
    <x v="0"/>
    <s v="7 Aud Vig  2012-2013 Función Recaudadora"/>
    <s v="18 01 002"/>
    <s v="Hallazgo No. 7 : Cuenta 291702 Retención en la Fuente del impuesto sobre la Renta y Complementarios _x000a_El saldo de la cuenta Pasiva de Anticipos por Retención en la Fuente del Impuesto sobre la Renta y Complementarios (2917-02) por $39.118.133 millones (51% del Pasivo), al cierre de la vigencia 2013, está sobrestimado en una cifra no establecida porque no ha sido depurado por concepto de la Retención en la Fuente practicada a Contribuyentes No Declarantes, lo que genera además, subestimación de los Ingresos Tributarios de la Vigencia, cuenta 4105-01 Impuesto Sobre la Renta y Complementarios, porque para el año 2013 no se realizó el ajuste de las retenciones practicadas en los años gravables 2011 y 2012."/>
    <s v="Para el año 2013 no se realizó el ajuste de las retenciones practicadas en los años gravables 2011 y 2012."/>
    <s v="Aplicar hasta la vigencia 2015,   las retenciones en la fuente practicadas a los no declarantes, en relación con las declaraciones que queden en firme  en la vigencia contable."/>
    <s v="Generar por parte de la Subdirección de Gestión de Tecnología de la información y Telecomunicaciones  los archivos de la imformación  requerida para realizar los cruces de datos, para la proyección de ajustes, de conformidad con la solicitud de la Subdirección de Gestión  de Recaudo y Cobranzas. "/>
    <s v="Archivos"/>
    <n v="1"/>
    <d v="2019-05-31T00:00:00"/>
    <d v="2019-09-30T00:00:00"/>
    <s v="NC-PR_x000a_Subdirección de Gestión de Recaudo y Cobranzas, Subdirección de gestión de tecnología de la información  y Telecomunicaciones  y Coordinación de Contabilidad Función Recaudadora_x000a__x000a_REFORMULADO INFORME F PAGADORA Y RECAUDADORA VIG 2016_x000a__x000a_REFORMULADO_x000a_30/03/2019"/>
    <n v="0"/>
    <x v="1"/>
  </r>
  <r>
    <x v="7"/>
    <x v="0"/>
    <m/>
    <m/>
    <m/>
    <m/>
    <m/>
    <s v="Realizar los análisis correspondientes  con la información suministrada por la Subdirección de Gestión de Tecnología y Comunicaciones, proyectar las notas contables de ajuste  a que haya lugar y realizar su registro contable automático. Verificando aleatoriamente  su  contabilización "/>
    <s v="Notas contables "/>
    <n v="1"/>
    <d v="2019-07-01T00:00:00"/>
    <d v="2020-01-30T00:00:00"/>
    <s v="NC-PR _x000a_Subdirección de Gestión de tecnología de la información y Telecomunicaciones, Subdirección de Gestión de Recaudo y Cobranzas y Coordinación de Contabilidad Función Recaudadora_x000a__x000a_REFORMULADO INFORME F PAGADORA Y RECAUDADORA VIG 2016_x000a__x000a_REFORMULADO_x000a_30/03/2019"/>
    <n v="0"/>
    <x v="1"/>
  </r>
  <r>
    <x v="7"/>
    <x v="0"/>
    <s v="8 Aud Vig  2012-2013 Función Recaudadora"/>
    <s v="18 01 003"/>
    <s v="Hallazgo No. 8: Arqueos del Fondo Rotatorio de Devoluciones_x000a_Periódicamente, a través del año, se realizan arqueos del Fondo Rotatorio de Devoluciones en cada una las seccionales, en cumplimiento de lo establecido en el Memorando 440 de agosto 26 de 2011, de la Subdirección de Recaudo y Cobranzas – Coordinación de Contabilidad, sin embargo, los resultados de dichos arqueos de control del manejo del Fondo Rotatorio, no tienen evidencia de conciliación con los registros contables del periodo correspondiente._x000a__x000a_No se tuvo evidencia que todas las seccionales cumplen con elaborar  los arqueos periódicos y sorpresivos, mínimo una (1) vez al mes, al funcionario o funcionarios responsables del manejo (giro, conciliación, reintegros, etc.) del fondo Rotatorio de Devoluciones; y en el nivel central no reposan la totalidad de las actas de arqueo, tal como lo ordena el memorando 440 de 2011, debido a que el memorando 440 de 2011 no lo establece, lo cual no permite validar los saldos del Fondo Rotatorio con los saldos contables en las fechas de los arqueos_x000a_"/>
    <s v="El memorando 440 de 2011 no lo establece, lo cual no permite validar los saldos del Fondo Rotatorio con los saldos contables en las fechas de los arqueo"/>
    <s v="Verificar que las seccionales elaboren las actas de arqueo de acuerdo a lo  señaladas en el nuevo procedimiento._x000a_"/>
    <s v="Solicitar el envio  de  una acta de arqueo del FRD por semestre, por cada    Direccion Seccional ."/>
    <s v="Actas de arqueo  del segundo semestre 2016"/>
    <n v="34"/>
    <d v="2016-06-30T00:00:00"/>
    <d v="2016-12-31T00:00:00"/>
    <s v="NC-PR  _x000a_Coordinacion de Contabilidad Función Recaudadora y Direcciones Seccionales _x000a__x000a_Se solicita su retiro_x000a__x000a_&quot;En el informe de Control Interno Contable realizado a la vigencia 2017, se constató que estas situaciones no persisten teniendo en cuenta que  verificadas las conciliaciones bancarias de los meses de junio, septiembre, octubre y diciembre de 2017, las partidas conciliatorias de la cuenta 11100501 Fondo Rotatorio de Devoluciones no superan los dos meses como lo establece la política cantable de la contabilidad recaudadora; de otra parte revisado el informe de la Contraloria General de la República de la vigencia 2017, se observa que no se presentaron hallazgos para esta cuenta. _x000a_Por lo anterior, teniendo en cuenta que la Oficina de Control Interno comprobó la efectividad de las acciones de mejora propuestas, se solicita quitar este hallazgo&quot;_x000a__x000a_INFORME F PAGADORA Y RECAUDADORA VIG 2016"/>
    <n v="1"/>
    <x v="0"/>
  </r>
  <r>
    <x v="7"/>
    <x v="0"/>
    <s v="9 Aud Vig  2012-2013 Función Recaudadora"/>
    <s v="18 01 003"/>
    <s v="Hallazgo No. 9: Cheques no cobrados o por reclamar_x000a__x000a_En la conciliación entre el Libro del Fondo Rotatorio de Devoluciones, de la Seccional de Impuestos Bogotá, y los saldos del balance al cierre de la vigencia 2013, están relacionadas 47 Resoluciones anteriores al año 2012, cuyos cheques fueron anulados pero no registrados en el Muisca ni en el Inventario de cheques anulados, cuenta 2425-29, por $232.832.348, debido a la no depuración de las partidas conciliatorias. Las partidas no depuradas tienen efecto por contrapartidas en los saldos de las cuentas: 1110-05 Cuenta corriente, 2425-13 Saldos a Favor de Beneficiarios, 2630-01-Títulos de devolución de Impuestos-TIDIS5722-09-Aplicación de títulos al pago de tributos "/>
    <s v="No depuración de las partidas conciliatorias"/>
    <s v="Igualar el saldo del inventario de cheques anulados con el saldo de las cuentas correspondiente  del balance para la dirección seccional de impuestos de Bogota a dicbre 31 de 2014 . "/>
    <s v="Realizar los procesos de conciliación de cuentas y registrar los ajustes contables pertinentes y/o las actualizaciones de inventario de cheques anulados para la dirección seccional de Bogota . "/>
    <s v="Notas contables"/>
    <n v="40"/>
    <d v="2015-01-01T00:00:00"/>
    <d v="2015-04-30T00:00:00"/>
    <s v="NC-PR  _x000a_Coordinacion de Contabilidad Función Recaudadora, Direcciones Seccionales _x000a__x000a_Se solicita su retiro_x000a__x000a_&quot;En el informe de Control Interno Contable realizado a la vigencia 2017, en el capitulo &quot;Seguimiento Planes de Mejoramiento&quot; se evidencio que: “Cuenta 2425-29 Acreedores- Depuración Contable”, esta situación no persiste, teniendo en cuenta que en el año 2017, se realizó la depuración de esta cuenta,  la cual consistió en la reclasificación a los ingresos de la Nación los cheques y transferencias por valor de $ 822 millones, que llevaban más de 5 años sin ser cobrados por el contribuyente. Por lo anterior, teniendo en cuenta  que la Oficina de Control Interno comprobó la efectividad de las acciones de mejora propuestas, se solicita quitar este hallazgo.&quot;_x000a__x000a_INFORME F PAGADORA Y RECAUDADORA VIG 2016"/>
    <n v="1"/>
    <x v="0"/>
  </r>
  <r>
    <x v="7"/>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
    <n v="0"/>
    <x v="1"/>
  </r>
  <r>
    <x v="7"/>
    <x v="0"/>
    <s v="11 Aud Vig  2012-2013 Función Recaudadora"/>
    <s v="18 01 002"/>
    <s v="Hallazgo No. 11: Notas a los Estados Contables_x000a__x000a_Se evidenció que las notas contables que forman parte de los Estados Financieros de la UAE DIAN RECAUDADORA al cierre de la vigencia 2013, no cumplen con la normatividad contable debido a que la información es deficiente, por cuanto la información es general y no revela situaciones materiales, particulares y específicas con la representatividad de los saldos, lo cual afecta el principio de Revelación. Especialmente en las Notas de las Cuentas 2917-02 Retención en la Fuente del Impuesto de Renta, 13-05 Rentas por Cobrar vigencia actual y 1401-04-01 Sanciones Tributarias._x000a__x000a_Los anexos de las notas específicas no contienen un análisis que facilite la comprensión de la situación de las cuentas a que se refieren._x000a__x000a_Situación igualmente observada en el Informe Anual de Evaluación de Control Interno Contable Año 2013 donde se expresa: “Revisadas las notas a los estados financieros, se encontró que algunas solo se limitan a informar la dinámica de la cuenta y no revelan en forma suficiente la información necesaria relativa a la consistencia y razonabilidad de las cifras.” _x000a_"/>
    <s v="Proyectar la modificación de la resolución de funciones relativas a los reportes contables asignadas a las direcciones seccionales."/>
    <s v="Dar  aplicación al marco normativo expedido por la Contaduría General de la Nación en lo referete a revelaciones "/>
    <s v="Revelar en las notas a los estados financieros las situaciones relevantes presentadas en la vigencia 2019"/>
    <s v="Notas a los Estados Financieros "/>
    <n v="1"/>
    <d v="2019-06-01T00:00:00"/>
    <d v="2020-05-31T00:00:00"/>
    <s v="NC-PR  _x000a_Coordinación de Contabilidad Función Recaudadora_x000a__x000a_REFORMULADO INFORME F PAGADORA Y RECAUDADORA VIG 2016_x000a__x000a_REFORMULADO_x000a_30/03/2019"/>
    <n v="0"/>
    <x v="1"/>
  </r>
  <r>
    <x v="7"/>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_x000a_"/>
    <n v="0"/>
    <x v="1"/>
  </r>
  <r>
    <x v="7"/>
    <x v="0"/>
    <s v="13 Aud Vig  2012-2013 Función Recaudadora"/>
    <s v="18 01 100"/>
    <s v="Hallazgo No. 13: Utilización de las Subcuentas Otros _x000a__x000a_Las siguientes subcuentas presentan a 31 de diciembre de 2013, saldos que superan el 5% de las correspondientes cuentas lo que dificulta la identificación específica de la operación realizada por la entidad y evidencia debilidades de Control Interno Contable. Este hallazgo es objeto de Glosa por la Cámara de Representantes._x000a_Subcuentas….. OTROS DEUDORES; OTROS DEUDORES; OTROS BIENES RECIBIDOS EN DACIÓN DE PAGO; OTROS CRÉDITOS DIFERIDOS; OTRAS OPERACIONES SIN FLUJO DE EFECTIVO; OTROS GASTOS EXTRAORDINARIOS; OTROS GASTOS_x000a_"/>
    <s v="Es deber estar controlando los saldos de las cuentas  y verificar con balances de prueba lo correspondiente a fin de realizar el registro en las cuentas correspondientes una vez identificada la realidad de las operaciones"/>
    <s v="Dar  aplicación al marco normativo expedido por la Contaduría General y la Nación en lo referete a revelaciones "/>
    <s v="Revelar en las notas a los estados financieros de la vigencia 2019  las situaciones relevantes de los saldos de las cuentas &quot;Otros&quot;"/>
    <s v="Notas a los Estados Financieros "/>
    <n v="1"/>
    <d v="2019-06-01T00:00:00"/>
    <d v="2020-05-31T00:00:00"/>
    <s v="NC-PR _x000a_Coordinación de contabilidad función recaudadora._x000a__x000a_REFORMULADO INFORME F PAGADORA Y RECAUDADORA VIG 2016_x000a__x000a_REFORMULADO_x000a_30/03/2019"/>
    <n v="0"/>
    <x v="1"/>
  </r>
  <r>
    <x v="7"/>
    <x v="0"/>
    <s v="14 Aud Vig  2012-2013 Función Recaudadora"/>
    <s v="18 01 100"/>
    <s v="Hallazgo N° 14:  Comité de Sostenibilidad Contable_x000a_Se evidenció en desarrollo del proceso auditor que durante la vigencia 2013 no se adelantaron las reuniones periódicas del Comité de Sostenibilidad debido al incumplimiento de las funciones asignadas en el artículo 4º de la Resolución de la Dian No.11772 del 30 de octubre de 2009, situación que afecta los procesos de depuración de la información contable pública de la entidad, y no permite  garantizar que la información contable sea confiable, relevante, comprensible, razonable y útil para los usuarios._x000a__x000a_Por lo expuesto, se incumple con lo establecido en la normatividad expuesta con anterioridad, para garantizar que la información contable sea confiable, relevante, comprensible, razonable y útil para los usuarios._x000a_"/>
    <s v="No se adelantaron las reuniones periódicas del Comité de Sostenibilidad"/>
    <s v="Realizar los comités de sostenibilidad contable de acuerdo a lo dispuesto en la  Resolución 11772 de 2009."/>
    <s v="Convocar a reunión de Comité de Sostenibilidad Contable conforme a lo  dispuesto en la Resolución 11772 de 2009"/>
    <s v="Acta"/>
    <n v="2"/>
    <d v="2018-09-01T00:00:00"/>
    <d v="2018-12-31T00:00:00"/>
    <s v="NC-PR  _x000a_Dirección de Gestión de Ingresos. Subdirección de gestión de Recaudo y Cobranzas. Coordinación de Contabilidad Función Recaudadora_x000a__x000a_REFORMULADO INFORME F PAGADORA Y RECAUDADORA VIG 2016"/>
    <n v="1"/>
    <x v="0"/>
  </r>
  <r>
    <x v="7"/>
    <x v="0"/>
    <s v="42 Aud Vig  2012-2013 Función Recaudadora"/>
    <s v="11 01 002"/>
    <s v="Hallazgo No. 42 Recaudo año 2013_x000a_De la verificación documental realizada a la conciliación de cuentas reciprocas DIAN - Ministerio de Hacienda y Crédito Público- Dirección General de Crédito Público y Tesoro Nacional, con fecha de corte a 31 de diciembre de 2013, se observa que el ingreso al Tesoro Nacional fue de $101.006.845 millones y en el Informe de Gestión se reportan ingresos por $105.482.190 millones que corresponden al ingreso bruto, por cuanto los recaudos por papeles (TIDIS, CDTS,) fueron de $4.475.344 millones._x000a_Con las cifras reveladas, se confirma que no se logró alcanzar la meta de recaudo bruto determinada en $111.017.444 millones, obteniéndose un menor ingreso por $10.010.599 millones y no de $5.535.254 millones, como se había informado; situación que se presentó a pesar de contar con ingresos adicionales por $6.954.000 millones, producto de la creación de los impuestos al consumo, a la gasolina-ACPM y el CREE; efectivos a partir de la Ley 1607 de 2012, es decir de la nueva Reforma Tributaria._x000a_Por lo tanto, la DIAN presuntamente no efectúo acciones necesarias para garantizar el cumplimiento de la meta de recaudo fijada por el Gobierno Nacional –CONFIS, de forma tal que pudiera contribuir a apoyar la sostenibilidad de las finanzas públicas del país, con lo que incumple el objetivo estratégico y por consiguiente con la política de recaudo establecida para la respectiva vigencia, siendo la gestión tributaria la principal y más importante función de las administraciones tributarias, debido a que la gestión de recaudo y el cobro de deudas fiscales es un compromiso misional._x000a_De igual manera; se infiere, que las estrategias de control encaminadas a disminuir la evasión, elusión y contrabando, no han alcanzado los objetivos programados de forma efectiva, o no se ha dado la importancia de crear fuertes lazos de cooperación a nivel internacional (Convenios internacionales) que le permitan optimizar la cobertura en el recaudo._x000a_…. Sumado a lo anterior, las cuentas por cobrar en la DIAN para el 2013 ascienden a $10.477.112 millones, que representan el 56% del total del activo y la gestión de cobro para hacerlas efectivas plantea una meta de recaudo de $3.200.000 millones, la que fue superada en el 19% y que se obtuvo por la condición especial de pago establecida por la última reforma tributaria, según se afirma en el informe de gestión 2013; es decir no obedeció a la gestión de los funcionarios._x000a_… Los indicadores de gestión a través de los cuales se monitorea el desempeño de la entidad, la eficiencia administrativa y financiera, y su mejoramiento continuo; denotan una gestión administrativa con debilidades de cumplimiento en uno de los objetivos misionales; como lo es el Apoyo a la sostenibilidad de las finanzas públicas del país, eje primordial para el crecimiento de la economía nacional."/>
    <s v="La DIAN presuntamente no efectúo acciones necesarias para garantizar el cumplimiento de la meta de recaudo fijada por el Gobierno Nacional –CONFIS, de forma tal que pudiera contribuir a apoyar la sostenibilidad de las finanzas públicas del país._x000a_El propósito de las acciones de control tributario con el plan anti choque evidentemente no se cumplieron en su totalidad. "/>
    <s v="Desarrollar los conceptos para interpretar la medición del cumplimiento de la meta de recaudo de los tributos administrados por la DIAN."/>
    <s v="Elaborar un documento con la descripción de las tipologías de recaudo (bruto, en efectivo,  neto, bonos,) relacionando el valor de la meta de recaudo según la tipología del recaudo para la correspondiente vigencia."/>
    <s v="Documento"/>
    <n v="1"/>
    <d v="2015-02-01T00:00:00"/>
    <d v="2015-06-30T00:00:00"/>
    <s v="NC- PR  _x000a_Subdirección de Gestión de   Recaudo y Cobranzas  -Subdirección de Gestión de  Analisis Operacional_x000a__x000a_Se solicita su retiro_x000a__x000a_&quot;El recaudo bruto de los impuestos administrados por la DIAN pasó, sucesivamente, de $ 105,4 billones en 2013, 114.4 billones en 2014, 123.7 billones en 2015, 126,8 billones en 2016 y a $136,5 billones en 2017. Lo anterior muestra un cumplimiento de la meta de recaudo bruto, en términos porcentuales, de 94,9% (2013), 99,0% (2014), 100,1% (2015), 97,5% (2016) y 96,1% (2017). Así mismo, se observa una mejora sostenida en la ejecución del recaudo por gestión para el mismo periodo: de $ 3.8 billones en 2013, 4.3 billones en 2014, 5.4 billones en 2015, 5.5 billones en 2016 y a $8.3 billones en 2017. Lo anterior muestra un cumplimiento de la meta de recaudo por gestión, en términos porcentuales, de 118,4% (2013), 129,7% (2014), 104,2% (2015), 101,9% (2016) y 150,9% (2017). Como tal se considera que no debe ser reformulada esta acción ya que se están cumpliendo de manera cercana al ciento por ciento la meta de recaudo bruto de recaudo y la meta de gestión ha venido siendo cumplida por encima del ciento por ciento. Por lo anterior, se solicita el retiro de este hallazgo por estar cumpliendo con la meta de recaudo establecida.&quot;_x000a__x000a_ INFORME F PAGADORA Y RECAUDADORA VIG 2016"/>
    <n v="1"/>
    <x v="0"/>
  </r>
  <r>
    <x v="7"/>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una vez definida la modalidad de implementacion de administracion de cartera (compra o desarrollo interno)"/>
    <s v="Plan de Trabajo aprobado"/>
    <n v="1"/>
    <d v="2019-06-01T00:00:00"/>
    <d v="2020-05-31T00:00:00"/>
    <s v="_x000a_NC-PR_x000a_Subdirección de Gestión de Recaudo y Cobranzas / Subdirección de Gestión de Tecnología de la Información y Telecomunicaciones_x000a__x000a_REFORMULADO INFORME F PAGADORA Y RECAUDADORA VIG 2016_x000a__x000a_REFORMULADO_x000a_30/03/2019"/>
    <n v="0"/>
    <x v="1"/>
  </r>
  <r>
    <x v="7"/>
    <x v="0"/>
    <m/>
    <m/>
    <m/>
    <m/>
    <m/>
    <s v="Seguimiento y control  del cronograma de actividades a ejecutar que se contempla  en el Plan de Trabajo."/>
    <s v="Informe mensual de seguimiento"/>
    <n v="8"/>
    <d v="2020-06-01T00:00:00"/>
    <d v="2021-05-31T00:00:00"/>
    <s v="NC-PR_x000a_Subdirección de Gestión de Recaudo y Cobranzas / Subdirección de Gestión de Tecnología de la Información y Telecomunicaciones_x000a__x000a_REFORMULADO INFORME F PAGADORA Y RECAUDADORA VIG 2016_x000a__x000a_REFORMULADO_x000a_30/03/2019"/>
    <n v="0"/>
    <x v="1"/>
  </r>
  <r>
    <x v="7"/>
    <x v="0"/>
    <s v="48 Aud. Reg. Vig 2008-2011_x000a__x000a_AEF - Seguimiento PM 2014"/>
    <s v="17 03 100"/>
    <s v="Actualización  Aplicativos En los expedientes No. 200820080299 - Nit 830078038, 20072008431 Nit 860072134 al 28 de marzo de 2008 y al 29 de abril de 2008 respectivamente, la consulta de documentos en el aplicativo Cuenta Corriente no refleja el saldo a favor objeto de la solicitud de devolución.En el expediente No. 200820080387.- Nit 800128549, al 14 de abril de 2008 no se refleja en las consulta de documentos en Cuenta Corriente la declaración inicial  presentada desde el 10 de marzo-08 ni la de corrección del 8 de abril del mismo año.El expediente 200820090815 – Nit 800128549, al 26 de junio-08 no se refleja en el soporte Detalle de Movimientos de la Obligación Financiera el registro del saldo a favor modificado por declaración de corrección  presentada el 23 de junio del mismo año.  "/>
    <s v="Lo anterior, demuestra la falta de actualización oportuna del aplicativo y a deficiencias funcionales del mismo, lo que ocasiona que la información reportada no sea confiable, no cumpla con las características de oportunidad y consistencia "/>
    <s v="Modificar el procedimiento PR - RE - 0116 &quot;Reproceso de Saldos&quot; con el objeto de establecer las acciones a seguir para actualizar los saldos de los contribuyentes  en el aplicativo Cuenta Corriente Contribuyentes  y/o en el SIE de Obligación Financiera."/>
    <s v="Conjuntamente entre la Coordinación de Aplicativos de Recaudo y Cobranzas y la Coordinación de Organización y Gestión de Calidad de la Subdirección de Gestión de Procesos  y Competencias Laborales efectuar las actividades que conduzcan a la publicación de la versión modificada del procedimiento PR - RE - 0116 que será denominada  &quot;Actulización de Saldos&quot; ."/>
    <s v="Procedimiento publicado"/>
    <n v="1"/>
    <d v="2018-10-01T00:00:00"/>
    <d v="2019-09-30T00:00:00"/>
    <s v="NC-PR_x000a_Coordinación de Aplicativos de Recaudo y Cobranzas Subdirección de Gestión de Recaudo y Cobranzas / Coordinación de Organización y Gestión de Calidad de la Subdirección de Gestión de Procesos  y Competencias Laborales  _x000a__x000a_REFORMULADO INFORME F PAGADORA Y RECAUDADORA VIG 2016_x000a__x000a_REFORMULADO_x000a_30/03/2019"/>
    <n v="0"/>
    <x v="1"/>
  </r>
  <r>
    <x v="7"/>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Diseñar, Construir y desplegar un servicio informatico que permita a todas las dependencias involucradas, monitorear el flujo de documentos que llegan a Gestión masiva, la obligacion financiera, contabilidad y las diferentes interfaces SIAT-Muisca"/>
    <s v="Plan de trabajo que contemple la definición de Requerimientos, Análisis y Diseño, Construcción, Pruebas y Despliegue, con la definición de los recursos necesarios e incluido el cronograma de actividades a ejecutar para mantener el seguimiento y control de las fechas definidas, para puesta en producción del Sistema de Información."/>
    <s v="Plan de trabajo"/>
    <n v="1"/>
    <d v="2018-10-01T00:00:00"/>
    <d v="2019-09-30T00:00:00"/>
    <s v="NC-PR_x000a_Subdirección de Gestión de Tecnología de la Información y las Telecomunicaciones. Subdirección de Gestión de Recaudo y Cobranzas_x000a__x000a_REFORMULADO INFORME F PAGADORA Y RECAUDADORA VIG 2016"/>
    <n v="0"/>
    <x v="1"/>
  </r>
  <r>
    <x v="7"/>
    <x v="0"/>
    <m/>
    <m/>
    <m/>
    <m/>
    <m/>
    <s v="Seguimiento y control  del cronograma de actividades a ejecutar que se contempla  en el Plan de Trabajo."/>
    <s v="Hojas de trabajo seguimiento"/>
    <n v="1"/>
    <d v="2019-10-01T00:00:00"/>
    <d v="2020-09-30T00:00:00"/>
    <s v="NC-PR_x000a_Subdirector de Gestión de Recaudo y Cobranzas  _x000a__x000a_REFORMULADO INFORME F PAGADORA Y RECAUDADORA VIG 2016"/>
    <n v="0"/>
    <x v="1"/>
  </r>
  <r>
    <x v="7"/>
    <x v="0"/>
    <s v="12 Aud Funcion recaudadora Vig  2014"/>
    <s v="18 01 002"/>
    <s v="Hallazgo No. 12. Impuesto sobre la Renta y Complementarios_x000a__x000a_La cuenta 1310-01 Impuesto Renta y Complementarios, presenta a 31 de diciembre de 2014 un saldo de $2.706.408. Millones, revisada la conformación de su saldo, se determino que está integrada por saldo aplicativo, SIAT en $92.584 millones y saldo Muisca en $2.613.824 millones, de los cuales corresponden respectivamente en el 3,4% y 96,6% del total de esta cuenta  consolidada._x000a__x000a_De los saldos que provienen del aplicativo contable SIAT, se pudo determinar que de este no se conoce el tercero deudor; además, que son saldos con una antigüedad mayor a 5 años, situación que genera incertidumbre sobre la realidad de la renta por cobrar en un valor de $92.584 millones que representan el 0,46%  del activo consolidado a diciembre 31 de 2014._x000a__x000a_Todo lo anterior está en contravía del principio contable de Razonabilidad y Verificabilidad, por lo cual se conforma una observación de tipo administrativo._x000a_"/>
    <s v="La DIAN Función Recaudadora reconoce que existen las falencias en los saldos registrados en la cuenta Impuesto sobre la renta y complementarios y que está adelantando las acciones administrativas para lograr su depuración."/>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_x000a_Subdirección de Gestión de Recaudo y Cobranzas,  Direcciones Seccionales, Coordinación de contabilidad FR y Coordinación de Cobranzas_x000a__x000a_REFORMULADO_x000a_30/09/2016_x000a_30/09/2017_x000a_30/03/2018"/>
    <n v="1"/>
    <x v="0"/>
  </r>
  <r>
    <x v="7"/>
    <x v="0"/>
    <m/>
    <m/>
    <m/>
    <m/>
    <s v="Someter al CSC con base en el contenido del artículo 261 de la ley 1753/2015, los siguientes temas:la remisibilidad y prescripción para deudas por sanciones aduaneras y cambiarias que figuren en los aplicativos de cobro y que correspondan a los años 2006 y posteriores, estableciendo previamente que se encuentren prescritas y no se encuentren en proceso de cobro."/>
    <s v="Concertar entre la Subdirección de Recaudo y Cobranzas, la Coordinación de Gestión de Cobranzas,  la Coordinación de  Administración de aplicativos y la Coordinación de Contabilidad de Recaudo,   sobre el tiempo en el cual se generaran los actos administrativos para dar de  baja definitivamente la cartera prescrita y remisible."/>
    <s v="Acta de compromiso "/>
    <n v="1"/>
    <d v="2018-06-01T00:00:00"/>
    <d v="2018-08-31T00:00:00"/>
    <s v="NC-PR_x000a_Subdirección de Gestión de Recaudo y Cobranzas, Coordinación de Cobranzas,  Coordinación de administración de aplicativos y Coordinación de Contabilidad_x000a__x000a_REFORMULADO_x000a_30/03/2018"/>
    <n v="1"/>
    <x v="0"/>
  </r>
  <r>
    <x v="7"/>
    <x v="0"/>
    <m/>
    <m/>
    <m/>
    <m/>
    <m/>
    <s v="Proyectar y presentar al comitéde sostenibilidad contable el ajuste por reclasificación de saldos de las rentas por cobrar remisibles y prescritas y el acuerdo del tiempo en que se generarán los actos administrativos que reconocen las prescripciones y remisibilidades."/>
    <s v="Acta de comité"/>
    <n v="1"/>
    <d v="2018-09-01T00:00:00"/>
    <d v="2018-12-31T00:00:00"/>
    <s v="NC-PR_x000a_Subdirección de Gestión de Recaudo y Cobranzas, Coordinación de Gestión Cobranzas,  Coordinación de Administración de Aplicativos de Recaudo y Cobranzas y Coordinación de Contabilidad FR_x000a__x000a_REFORMULADO_x000a_30/03/2018"/>
    <n v="1"/>
    <x v="0"/>
  </r>
  <r>
    <x v="7"/>
    <x v="0"/>
    <s v="13 Aud Funcion recaudadora Vig  2014"/>
    <s v="18 01 002"/>
    <s v="Hallazgo No. 13. Impuesto al Valor  Agregado - IVAHallazgo No. 13. Impuesto al Valor  Agregado - IVA_x000a__x000a_La cuenta 1310-04, Impuesto al Valor Agregado – IVA, el  saldo consolidado  de  $1.467.809 millones, es el 7,26% del  activo consolidado, de los cuales $436.827 millones son SIAT, y $1.030.982 Millones son Muisca,  que corresponden el 29.8% Siat y 70,2% Muisca, del total de esta cuenta  consolidada._x000a__x000a_El saldo que proviene del aplicativo contable SIAT, se pudo determinar que de este se desconoce el tercero deudor además que son saldos con una antigüedad mayor a 5 años ya que estos viene desde el año 2006, lo que genera incertidumbre sobre la realidad de la renta por cobrar en un valor de $436.827 Millones que son el 2,16%  del activo consolidado a diciembre 31 de 2014._x000a__x000a_Todo lo anterior contraviene el principio contable de Confiabilidad, Razonabilidad y Verificabilidad_x000a_"/>
    <s v="La  DIAN Recaudadora reconoce que existen las falencias en los saldos registrados en la cuenta Impuesto Al Valor Agregado – IVA,  y que está adelantando las acciones administrativas para lograr su depuración"/>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_x000a_Subdirección de Gestión de Recaudo y Cobranzas,  Direcciones Seccionales, Coordin_x000a__x000a_REFORMULADO_x000a_30/03/2018"/>
    <n v="1"/>
    <x v="0"/>
  </r>
  <r>
    <x v="7"/>
    <x v="0"/>
    <s v="14 Aud Funcion recaudadora Vig  2014"/>
    <s v="18 01 002"/>
    <s v="Hallazgo No. 14. Cuenta Sanciones           La cuenta 1401-04, Sanciones, el  saldo consolidado de $10.495.492 millones corresponde al 51.93% del  activo consolidado, de los cuales $846.353 millones son saldos SIAT,  y $9.649.139 Millones son  saldos Muisca,  que corresponden el 8.1% Siat y 91.92% Muisca respectivamente del total de esta cuenta  consolidada._x000a_El  saldo  que proviene del aplicativo contable SIAT $846.353  millones, se pudo determinar que  no se conoce el tercero deudor,  además que son saldos con una antigüedad mayor a 5 años, lo que genera duda sobre la cobrabilidad de la sanción, implicando que este saldo genere una incertidumbre sobre el activo en el monto de $846.353 millones que representan el 4.19% del total del activo consolidado._x000a__x000a_Todo lo anterior está en contravía del principio contable de Razonabilidad y Confiabilidad._x000a_"/>
    <s v="La DIAN Recaudadora reconoce que existen las falencias en los saldos registrados en la cuenta Sanciones y que está adelantando las acciones administrativas para lograr su depuración"/>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_x000a_Subdirección de Gestión de Recaudo y Cobranzas,  Direcciones Seccionales, Coordinación de contabilidad FR y Coordinación de Cobranzas_x000a__x000a_REFORMULADO_x000a_30/09/2016_x000a_30/09/2017_x000a_30/03/2018"/>
    <n v="1"/>
    <x v="0"/>
  </r>
  <r>
    <x v="7"/>
    <x v="0"/>
    <s v="15 Aud Funcion recaudadora Vig  2014"/>
    <s v="18 01 002"/>
    <s v="Hallazgo No. 15. Anticipos de Retenciones     El anticipo de Retenciones cuenta con una política contable estipulada en el manual contable, que indica, “….que cada año del saldo de la cuenta retención en la fuente, correspondiente al año anterior, atribuible  a los asalariados no obligados que no hayan presentado declaración de renta, a 31 de diciembre de cada año se debe cancelar el saldo de las retenciones del año anterior  y llevarlo al respectivo ingreso”._x000a__x000a_Esta política no se ajusta a lo estipulado en la norma tributaria que indica en su artículo 717 del Estatuto Tributario que la Dian tendrá cinco (5) años una vez vencido el plazo para declarar para realizar la liquidación de aforo._x000a__x000a_Por lo tanto causar como ingreso un valor que puede ser revocado por no tener la firmeza, no es una política prudente de causación del ingreso. _x000a_"/>
    <s v="La DIAN Recaudadora reconoce que existe una inconsistencia entre la norma contable y la política contable y que por lo tanto, se va a analizar la política contable para armonizarla con la norma tributaria"/>
    <s v="Realizar cada año  el traslado de  las retenciones en la fuente practicadas a los no declarantes, en relación con las declaraciones que queden en firme en la vigencia contable"/>
    <s v="Solicitar a la Subdirección de Gestión de Tecnología de la información y Telecomunicaciones la relación de las personas a quienes se les practicó retenciones en la fuente a título de renta y fueron reportadas en la información exógena durante cada periodo gravable."/>
    <s v="Oficio"/>
    <n v="1"/>
    <d v="2019-05-30T00:00:00"/>
    <d v="2019-09-30T00:00:00"/>
    <s v="NC-PR_x000a_ Subdirección de gestión de recaudo y cobranzas_x000a__x000a_Subdirección de Gestión  de Tecnología de Información y Telecomunicaciones _x000a_ _x000a_REFORMULADO_x000a_30/04/2016_x000a_30/09/2016_x000a_30/09/2017_x000a_30/03/2018_x000a_30/03/2019"/>
    <n v="0"/>
    <x v="1"/>
  </r>
  <r>
    <x v="7"/>
    <x v="0"/>
    <m/>
    <m/>
    <m/>
    <m/>
    <m/>
    <s v="Solicitar a la  Subdirección de Gestión de Tecnología de la información y Telecomunicaciones con base en el listado anterior, la relación de las personas que no presentaron declaración del impuesto de renta  año 2015 y anteriores."/>
    <s v="Oficio"/>
    <n v="1"/>
    <d v="2019-05-30T00:00:00"/>
    <d v="2019-09-30T00:00:00"/>
    <s v="NC-PR_x000a_ Subdirección de gestión de recaudo y cobranzas- Coordinación de Contabilidad Función Recaudo_x000a__x000a_REFORMULADO_x000a_30/03/2018_x000a_30/03/2019"/>
    <n v="0"/>
    <x v="1"/>
  </r>
  <r>
    <x v="7"/>
    <x v="0"/>
    <m/>
    <m/>
    <m/>
    <m/>
    <m/>
    <s v="Solicitar a la  Subdirección de Gestión de Tecnología de la información y Telecomunicaciones con base en el listado anterior, la ejecución de las notas contables masivas con el fin de realizar los ajustes correspondientes de los contribuyentes."/>
    <s v="Notas contables "/>
    <n v="1"/>
    <d v="2019-10-01T00:00:00"/>
    <d v="2020-02-28T00:00:00"/>
    <s v="NC-PR_x000a_ Subdirección de gestión de recaudo y cobranzas- Coordinación de Contabilidad Función Recaudo_x000a__x000a_REFORMULADO_x000a_30/03/2018_x000a_30/03/2019"/>
    <n v="0"/>
    <x v="1"/>
  </r>
  <r>
    <x v="7"/>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 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_x000a_REFORMULADO 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_x000a_REFORMULADO _x000a_30/03/2019"/>
    <n v="0"/>
    <x v="1"/>
  </r>
  <r>
    <x v="7"/>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
    <n v="0"/>
    <x v="1"/>
  </r>
  <r>
    <x v="7"/>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 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_x000a_REFORMULADO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
    <n v="0"/>
    <x v="1"/>
  </r>
  <r>
    <x v="7"/>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REFORMULADO _x000a_30/03/2019"/>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REFORMULADO INFORME F PAGADORA Y RECAUDADORA VIG 2016_x000a__x000a__x000a_REFORMULADO _x000a_30/03/2019"/>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_x000a_"/>
    <n v="0"/>
    <x v="1"/>
  </r>
  <r>
    <x v="7"/>
    <x v="0"/>
    <s v="2 Aud Devoluciones DS. Imp Grandes Contribuyentes  Vig 2012 a 30/06/2016"/>
    <s v="19 02 002"/>
    <s v="Hallazgo No. 2 Riesgos del subproceso de Devoluciones -consecuencias_x000a__x000a_El mapa de riesgos para el subproceso de devoluciones y/o compensaciones no contiene la determinación de los efectos o consecuencias de acuerdo con los riesgos y las causas asociadas a los mismos. _x000a__x000a_"/>
    <s v="(…) deficiencias en el sistema de control interno en lo relacionado con la adecuación de la norma para la administración del riesgo, (…)."/>
    <s v="1- Realizar la revisión del mapa de riesgos de Devoluciones y/o compensaciones ajustando las consecuencias o efectos de la marerialización del Riesgo."/>
    <s v="Efectuar revisión  y ajuste del  Mapa de Riesgos del Devoluciones y/o Compensaciones aplicando la metodología establecida por la Dian,  en la columna &quot;Consecuencias / Efectos_x000a_(Lo que puede llevar a)&quot;"/>
    <s v="Matriz de Riesgos del Subproceso Devoluciones Y/o Compensaciones Actualizada"/>
    <n v="1"/>
    <d v="2017-01-01T00:00:00"/>
    <d v="2017-03-30T00:00:00"/>
    <s v="NC-PR_x000a_Coordinación de Devoluciones y Compensaciones_x000a_Coordinación de Administracón y Perfilamiento del Riesgo"/>
    <n v="1"/>
    <x v="0"/>
  </r>
  <r>
    <x v="7"/>
    <x v="0"/>
    <s v="6 Aud Devoluciones DS. Imp Grandes Contribuyentes  Vig 2012 a 30/06/2016"/>
    <s v="22 02 001"/>
    <s v="Hallazgo No. 6 Aplicativo Obligación Financiera_x000a__x000a_Revisado el expediente DI 201220150401, con Nit: 800128549-4 por ventas 2012- 6 en el certificado de obligación financiera figuran saldos irreales por inconsistencias que se vienen presentando desde el 2007._x000a__x000a_(…)el cual registra la compensación posterior a la entrada de los recibos de pago, razón por la cual no tiene en cuenta el saldo a favor del contribuyente que extinguen las obligaciones que surgen con posterioridad del saldo a favor y registra intereses que no constituyen valores cobrables, reflejando una cartera irreal._x000a_"/>
    <s v="(…) deficiencias en la parametrización de! aplicativo “obligación financiera”."/>
    <s v="Modificar el procedimiento PR - RE - 0116 &quot;Reproceso de Saldos&quot; con el objeto de establecer las acciones a seguir para actualizar los saldos de los contribuyentes  en el aplicativo Cuenta Corriente Contribuyentes  y/o en el SIE de Obligación Financiera."/>
    <s v="Conjuntamente entre la Coordinación de Aplicativos de Recaudo y Cobranzas y la Coordinación de Organización y Gestión de Calidad de la Subdirección de Gestión de Procesos  y Competencias Laborales efectuar las actividades que conduzcan a la publicación de la versión modificada del procedimiento PR - RE - 0116 que será denominada  &quot;Actulización de Saldos&quot; ."/>
    <s v="Procedimiento publicado"/>
    <n v="1"/>
    <d v="2018-10-01T00:00:00"/>
    <d v="2019-09-30T00:00:00"/>
    <s v="NC-PR_x000a_Coordinación de Aplicativos de Recaudo y Cobranzas Subdirección de Gestión de Recaudo y Cobranzas / Coordinación de Organización y Gestión de Calidad de la Subdirección de Gestión de Procesos  y Competencias Laborales _x000a__x000a_REFORMULADO INFORME F PAGADORA Y RECAUDADORA VIG 2016 _x000a__x000a_REFORMULADO_x000a_30/03/2019"/>
    <n v="0"/>
    <x v="1"/>
  </r>
  <r>
    <x v="7"/>
    <x v="0"/>
    <s v="1 Aud Auditoria Regular Dirección de Impuestos y Aduanas (F. Pagadora y Recaudadora) vig 2016"/>
    <s v="18 01 100"/>
    <s v="&quot;Hallazgo No. 1 Saldos Contables Grupos Rentas por Cobrar, Deudores, Cuentas por Pagar y Otros Pasivos. Evaluada la razonabilidad de los saldos a 31 de diciembre de 2016 de los grupos Contables: Rentas por Cobrar, Deudores, Cuentas por Pagar y Otros Pasivos, se observa que continúan presentando saldos contrarios a la naturaleza de las cuentas, por valor de $146.890.313,54 millones, así: (…) Así mismo, se evidenciaron las siguientes situaciones que afectan la razonabilidad de dichos saldos: (…) B. Se observa que durante la vigencia 2016 continúan utilizando terceros que no tienen un Nit valido y no existe obligación financiera asociada a los mismos. (…) C. Al realizar la verificación de las conciliaciones de terceros preparadas por las seccionales durante la vigencia 2016, de la muestra seleccionada de 159 conciliaciones se observa que los registros que dan origen a dichas conciliaciones no se realizan oportunamente, en ocasiones se registran más de una vez, no existe control sobre los ajustes realizados y los pendientes. (…) &quot;"/>
    <s v="&quot;(…), se presenta por los reprocesos de la información, los ajustes que se realizan varias veces por la misma situación a un tercero, las aplicaciones de los anticipos y retenciones de los diferentes impuestos que no afectan directamente el tercero correspondiente, creación de NIT que no pertenecen a persona cierta, falta de registro oportuno de las partidas conciliatorias. (…) &quot;"/>
    <s v="Asiganar a las direcciones seccionales, los terceros a conciliar para que se genere la nota contable de ajuste y/o reclasificación si se requiere para la actualización de los saldos"/>
    <s v="Relación de terceros a conciliar por dirección seccional"/>
    <s v="Relación de terceros a conciliar por dirección seccional"/>
    <n v="34"/>
    <d v="2018-10-01T00:00:00"/>
    <d v="2019-09-30T00:00:00"/>
    <s v="NC-PR _x000a_Subdirección de Recaudo y Cobranzas - Coordinación de Contabilidad Función Recaudadora_x000a__x000a_REFORMULADO 10/07/2018 _x000a_IF Auditoria CGR vig 2017_x000a__x000a_REFORMULADO_x000a_30/03/2019"/>
    <n v="0"/>
    <x v="1"/>
  </r>
  <r>
    <x v="7"/>
    <x v="0"/>
    <m/>
    <m/>
    <m/>
    <m/>
    <s v="Realizar la conciliación mendual y registro de notas de ajuste y/o reclasificación si se requiere"/>
    <s v="Elaboración de conciliación mensual de terceros y realización de notas de ajuste si se requiere"/>
    <s v="Conciliación de terceros"/>
    <n v="1"/>
    <d v="2018-10-01T00:00:00"/>
    <d v="2019-09-30T00:00:00"/>
    <s v="NC-PR Subdirección de Recaudo y Cobranzas - Divisiones de recaduo de la Direcciones Seccionales_x000a__x000a_REFORMULADO 10/07/2018 _x000a_IF Auditoria CGR vig 2017_x000a__x000a_REFORMULADO_x000a_30/03/2019"/>
    <n v="0"/>
    <x v="1"/>
  </r>
  <r>
    <x v="7"/>
    <x v="0"/>
    <m/>
    <m/>
    <m/>
    <m/>
    <s v="Verificar aleatortiamente en forma mensual las conciliaciones y el registro de las notas contables realizadas por las Divisiones de Recaudo de las Direcciones Seccionales"/>
    <s v="Con base en reporte de seccionales, sobre notas capturadas se efectúa la respectiva revisión."/>
    <s v="Hoja de trabajo"/>
    <n v="1"/>
    <d v="2019-06-01T00:00:00"/>
    <d v="2020-05-31T00:00:00"/>
    <s v="NC-PR _x000a_Subdirección de Recaudo y Cobranzas- Coordinación de Contabilidad Función Recaudadora_x000a__x000a_REFORMULADO 10/07/2018 _x000a_IF Auditoria CGR vig 2017_x000a__x000a_REFORMULADO_x000a_30/03/2019"/>
    <n v="0"/>
    <x v="1"/>
  </r>
  <r>
    <x v="7"/>
    <x v="0"/>
    <s v="2 Aud Auditoria Regular Dirección de Impuestos y Aduanas (F. Pagadora y Recaudadora) vig 2016"/>
    <s v="13 01 002"/>
    <s v="Hallazgo No. 2:  Saldos Aplicativo SIAT_x000a_A 31 de diciembre de 2016 el Balance General incluye en los grupos contables Rentas por Cobrar, Deudores, Cuentas por Pagar, Otros Pasivos y Patrimonio, los saldos correspondientes al aplicativo SIAT, los valores allí registrados corresponden a registros de vigencias anteriores al 2006, que se encuentran pendientes de analizar y de fallos por Ia vía legislativa, los cuales se registraban en forma grupal y no identificando los terceros._x000a_"/>
    <s v="(…) Incumpliendo las características y principios de la contabilidad pública en Colombia."/>
    <s v="Conciliar, reclasificar y depurar los saldos la cuentas Rentas por cobrar y deudores que conforman el balance SIAT que correspondan a los años 2005 y anteriores con base en el artículo 261 de la Ley 1753 de 2015, para dar de baja los mismos, estableciendo previamente que no se encuentren en proceso de cobro y trasladar a la cuenta de ingresos aquellos saldos a favor que figuren en el aplicativo cuenta corriente contribuyente y que no hayan sido objeto de devolución, compensación o imputación al periodo siguiente."/>
    <s v="Realizar el análisis y ajustes correspondientes de las rentas por cobrar y sanciones del balance SIAT  que correspondan  a los periodos  2005 y anteriores, con el fin de dar de baja las deudas , una vez se surta todo la verificación correspondiente."/>
    <s v="Balance SIAT ajustado al 31-12-2017"/>
    <n v="1"/>
    <d v="2018-01-01T00:00:00"/>
    <d v="2018-03-31T00:00:00"/>
    <s v="NC-PR Coordinación contabilidad Función Recaudadora._x000a__x000a_REFORMULADO_x000a_30/09/2017_x000a_30/03/2018"/>
    <n v="1"/>
    <x v="0"/>
  </r>
  <r>
    <x v="7"/>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epurar los saldos de las cuentas de inconsistentes "/>
    <s v="Remitir por parte de la  Coordinación de Administración de Aplicativos de Recaudo y Cobranzas el inventario actualizado de los documentos inconsistentes (declaraciones y recibos de pago)._x000a_"/>
    <s v="Inventario remitido  "/>
    <n v="1"/>
    <d v="2017-08-01T00:00:00"/>
    <d v="2017-12-31T00:00:00"/>
    <s v="NC-PR Coordinación contabilidad Función Recaudadora, Coordinación de Administración de Aplicativos de Recaudo y Cobranzas_x000a__x000a_REFORMULADO_x000a_30/09/2017"/>
    <n v="1"/>
    <x v="0"/>
  </r>
  <r>
    <x v="7"/>
    <x v="0"/>
    <m/>
    <m/>
    <m/>
    <m/>
    <m/>
    <s v=" Ajustar los saldos de la cuentas Rentas por cobrar y deudores, teniendo en cuenta el informe de inventarios de  cobro  y  reclasificar los saldos de acuerdo con los criterios establecidos por la Coordinación de Contabilidad de la Función Recaudadora a 31 de diciembre de 2017._x000a_"/>
    <s v="Notas contables"/>
    <n v="1"/>
    <d v="2018-01-01T00:00:00"/>
    <d v="2018-03-31T00:00:00"/>
    <s v="NC-PR Coordinación contabilidad Función Recaudadora._x000a__x000a_REFORMULADO_x000a_30/03/2018"/>
    <n v="1"/>
    <x v="0"/>
  </r>
  <r>
    <x v="7"/>
    <x v="0"/>
    <s v="4 Aud Auditoria Regular Dirección de Impuestos y Aduanas (F. Pagadora y Recaudadora) vig 2016"/>
    <s v=" 19 03 006"/>
    <s v="Hallazgo No. 4:  Libros Auxiliares _x000a_(…) para los grupos contables de Rentas por Cobrar, Deudores, Cuentas por Pagar y Otros Pasivos; se observa (…) que los siguientes terceros (…) a 31 de diciembre de 2016 presentan saldo, sin embargo al realizar la consulta de los mismos en el aplicativo Muisca no permite generar los libros auxiliares para los terceros señalados, para poder analizar y verificar los registros que dan origen a sus saldos, algunos de los cuales vienen desde 2006; es de anotar que en el manual no existen restricciones para la generación de estos libros._x000a_Así mismo, para los demás terceros los libros auxiliares no son claros en cuanto a algunas de las descripciones de la transacción, lo cual impide conocer en forma clara e inmediata el origen y razón de los registros, siendo necesario para ello, remitirse al documento origen. Es así como entre las descripciones de ajustes y reclasificaciones se plasma: “para registrar ajustes débitos y créditos&quot;_x000a_"/>
    <s v="(…) el aplicativo Muisca no permite generar los libros auxiliares para los terceros señalados, para poder analizar y verificar los registros que dan origen a sus saldos (…)_x000a__x000a_(…) los libros auxiliares no son claros en cuanto a algunas de las descripciones de la transacción (…)_x000a_"/>
    <s v="Implementar los ajustes al SIE de contabilidad  para que los libros auxiliares sean acordes con la Normatividad contable vigente"/>
    <s v="Aprobar las pruebas  funcionales y  autorizar la salida a produccion del SIE Aajustado.. "/>
    <s v="Formato FT-SI-1851 _Aceptación pruebas de funcionalidad y salida a producción"/>
    <n v="1"/>
    <d v="2018-01-01T00:00:00"/>
    <d v="2018-09-30T00:00:00"/>
    <s v="NC-PR Coordinación contabilidad Función Recaudadora._x000a__x000a_REFORMULADO_x000a_30/09/2017_x000a_30/03/2018"/>
    <n v="1"/>
    <x v="0"/>
  </r>
  <r>
    <x v="7"/>
    <x v="0"/>
    <s v="5 Aud Auditoria Regular Dirección de Impuestos y Aduanas (F. Pagadora y Recaudadora) vig 2016"/>
    <s v=" 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_x000a_Realizar un analisis que permita demostrar la naturaleza diferente de los saldos de estos dos SIE`s que no permiten ser comparables en sus cifras ._x000a_"/>
    <s v=" Elaborar un documento explicativo sobre los saldos de obligaciones generados por los servicios informáticos electrónicos de la obligación financiera y la contabilidad, donde se precise su naturaleza, objetivos  y origen ; para establecer los distintos factores que los hacen no comparables ; por cuanto  son servicios diseñados con diferentes propósitos, información diferente y con cortes diferentes. ."/>
    <s v="Documento"/>
    <n v="1"/>
    <d v="2017-09-01T00:00:00"/>
    <d v="2018-01-31T00:00:00"/>
    <s v="NC-PR Subdirección de Gestión de Recaudo y Cobranzas_x000a__x000a_REFORMULADO_x000a_30/09/2017"/>
    <n v="1"/>
    <x v="0"/>
  </r>
  <r>
    <x v="7"/>
    <x v="0"/>
    <s v="5 Aud Financiera Independiente  (F Pagadora -Recaudadora)Vigencia 2017"/>
    <s v="18 01 001"/>
    <s v="Hallazgo No. 5: Registros Contables relacionados con Devoluciones_x000a__x000a_(…) “1) Según muestra selectiva de Devoluciones efectuadas en la vigencia 2017 (…) se evidencian diferencias entre los registros de devoluciones reportadas en el Informe de resoluciones de devolución y/o compensación FT-RE-1953 y la causación registrada en los estados financieros (…) Debido a que existe causación de algunos registros en diferentes cuentas contables que no corresponden a los valores reportados; como se evidencia en: 146 registros asociados a 85 NITs. por valor de $522.526,207.184. Lo anterior, sobrestimó en dicho monto la acusación del registro contable al cierre de la vigencia 2017 (…) _x000a__x000a_2) (…) Según muestra selectiva de cuentas asociadas a Devoluciones efectuadas en la vigencia 2017, se evidencia la existencia de saldos contables negativos a nivel de tercero, tanto inicial como final, registrados en los estados financieros. Debido a la ausencia de mecanismos efectivos de conciliación de saldos, que permitan establecer el saldo real a nivel de tercero; como se evidencia en: 66 NITs que registran saldo inicial negativo consolidado por $6.667.570.487.104 y 138 NITs que registran saldo final negativo consolidado por $6.914.979.601.756. Lo anterior, genera ¡incertidumbre, por cuanto no permite establecer confiablemente el saldo consolidado de cada una de las cuentas” (…) _x000a_"/>
    <s v="(…) “ausencia de mecanismos efectivos de conciliación de saldos a nivel de tercero por cuanto los mismos no permiten determinar de forma fiable el saldo real de TIDls para cada uno de los terceros identificados, hecho que no permite establecer confiablemente el saldo consolidado de las cuentas auditadas” (…) "/>
    <s v="Conciliar los casos reportados en la auditoría"/>
    <s v="_x000a_Cruzar los casos establecidos por la CGR en la auditoría,  con las diferentes fuentes de información y los saldos contables para determinar las diferencias y/o los motivos de los mismos,  justificando  las partidas  a ajustar."/>
    <s v="No de conciliaciones/No casos establecidos por la CGR"/>
    <n v="1"/>
    <d v="2018-08-01T00:00:00"/>
    <d v="2019-07-30T00:00:00"/>
    <s v="NC-PR_x000a_Coordinación de Contabilidad de la Función Recaudadora_x000a__x000a_REFORMULADO_x000a_30/03/2019"/>
    <n v="0"/>
    <x v="1"/>
  </r>
  <r>
    <x v="7"/>
    <x v="0"/>
    <m/>
    <m/>
    <m/>
    <m/>
    <s v="Proyectar las notas contables a que haya lugar y enviarlas a las direcciones seccionales para que procedan con su adecuado registro"/>
    <s v="Proyectar la nota contable de las partidas que ameriten ajustes contables "/>
    <s v="Notas Contables proyectada/Nota contable capturada"/>
    <n v="1"/>
    <d v="2019-01-01T00:00:00"/>
    <d v="2019-10-31T00:00:00"/>
    <s v="NC-PR_x000a_Coordinación de Contabilidad de la Función Recaudadora  y  Divisiones de Recaudo de las Direcciones Seccionales_x000a__x000a__x000a_REFORMULADO_x000a_30/03/2019"/>
    <n v="0"/>
    <x v="1"/>
  </r>
  <r>
    <x v="7"/>
    <x v="0"/>
    <m/>
    <m/>
    <m/>
    <m/>
    <s v="Verificar el debido registro por parte de las direcciones seccionales encargadas "/>
    <s v="Confirmar que el ajuste realizado coincida con los analisis ejecutados"/>
    <s v="Hoja de trabajo"/>
    <n v="1"/>
    <d v="2019-01-01T00:00:00"/>
    <d v="2019-11-30T00:00:00"/>
    <s v="NC-PR_x000a_Coordinación de Contabilidad de la Función Recaudadora_x000a__x000a__x000a_REFORMULADO_x000a_30/03/2019"/>
    <n v="0"/>
    <x v="1"/>
  </r>
  <r>
    <x v="7"/>
    <x v="0"/>
    <s v="6 Aud Financiera Independiente  (F Pagadora -Recaudadora)Vigencia 2017"/>
    <s v="18 01 002"/>
    <s v="Hallazgo No. 6: Duplicidad de Registros_x000a__x000a_(…) “En el proceso de devoluciones de saldos a favor se observa que en algunos casos no procede la devolución total del valor solicitado y se generan rechazos parciales de los saldos a favor. A su vez, el contribuyente corrige la declaración objeto de devolución por el mismo valor del rechazo. El rechazo y el menor valor del saldo a favor de la corrección se contabilizan como un debito a la cuenta por pagar, disminuyendo su saldo dos veces. _x000a__x000a_De la muestra selectiva examinada, los contribuyentes relacionados en el archivo Anexo 1 - Registros Duplicados. xlsx, presentan la anterior situación y no fueron objeto de la depuración y reclasificación respectiva, situación que genera una subestimación del saldo a 31 de diciembre de 2017 de las cuentas 2425-12 por $155.558.057,560” (…) _x000a__x000a__x000a_"/>
    <s v="(…) “incorrección correspondiente a la duplicidad de registros por rechazos de devoluciones en 325 terceros” (…)  "/>
    <s v="Establecer lineamientos conjuntos entre la coordinación de Devoluciones y contabilidad para que los grupos de devoluciones de las seccionales informen mensualmente los rechazos que no fueron objeto de declaraciones de corrección."/>
    <s v="Procedimiento conjunto manejo de rechazos devoluciones "/>
    <s v="Procedimiento "/>
    <n v="1"/>
    <d v="2018-07-01T00:00:00"/>
    <d v="2018-12-31T00:00:00"/>
    <s v="NC-PR_x000a_Coordinación de devoluciones y/o Compensaciones y Coordinación de Contabilidad de la Función Recaudadora"/>
    <n v="1"/>
    <x v="0"/>
  </r>
  <r>
    <x v="7"/>
    <x v="0"/>
    <m/>
    <m/>
    <m/>
    <m/>
    <s v="Ajustar el formato 1953 (reporte de resoluciones de devolución proferidas en el mes) adicionando la casilla para que los grupos devoluciones informen los rechazos que no fueron objeto de declaración de corrección de la declaración que dio origine a la devolución, durante la gestión de la solicitud y comunicar a las direcciones seccionales para su aplicación."/>
    <s v="Realizar actividades necesarias para actualizar y adicionar casilla y comunicar su modificación."/>
    <s v="Formato 1953  ajustado"/>
    <n v="1"/>
    <d v="2018-07-01T00:00:00"/>
    <d v="2018-12-31T00:00:00"/>
    <s v="NC-PR_x000a_Coordinación de Contabilidad de la Función Recaudadora"/>
    <n v="1"/>
    <x v="0"/>
  </r>
  <r>
    <x v="7"/>
    <x v="0"/>
    <m/>
    <m/>
    <m/>
    <m/>
    <s v="Apicar por parte de las direcciones seccionales  el procedimiento descrito  y realizar las notas que corespondan. "/>
    <s v="Contabilizar los ajustes pertinentes en cada una de las Direcciones Seccionales, con base en la nueva información reportada en el formato 1953"/>
    <s v="Informe de Notas contables"/>
    <n v="1"/>
    <d v="2019-06-01T00:00:00"/>
    <d v="2020-05-31T00:00:00"/>
    <s v="NC-PR_x000a_Grupos de Recaudo de las Direcciones Seccionales. Coordinación de Contabilidad de la Función Recaudadora_x000a__x000a_REFORMULADO_x000a_30/03/2019"/>
    <n v="0"/>
    <x v="1"/>
  </r>
  <r>
    <x v="7"/>
    <x v="0"/>
    <s v="7 Aud Financiera Independiente  (F Pagadora -Recaudadora)Vigencia 2017"/>
    <s v="18 01 002"/>
    <s v="Hallazgo No. 7: Registros GMF_x000a__x000a_(…) “Del análisis de la cuenta 1305-52-90 Gravamen Movimientos Financieros por Validar, se observaron registros contables de ajustes por $ 25.904.505.000 millones, con la siguiente descripción “Reclasificación de saldos de rentas por validar según el reporte de Gestión Masiva a 31 de diciembre de 2017(…)_x000a__x000a_(…) De acuerdo a verificación realizada en la consulta de asuntos del MUISCA, mediante el código 95 (…) se observó que las declaraciones identificadas con Nos. 410800010217 4108000102163, 4108000102188, 4108000070023, 4108000070087, 4108000070030, 4108000004751 no se encuentran en el MUISCA (…) Lo anterior contraviene lo establecido en el Régimen de Contabilidad Pública, por cuanto no existen soportes idóneos para la realización del registro contable de ajustes y constituye una sobrestimación de la cuenta 1305-52-90 Gravamen Movimientos Financieros por Validar por $25.904.505.000” (…) _x000a_"/>
    <s v="(…) “las declaraciones sobre las cuales se elaboraron los formularios 1105 (…) no reposan en los aplicativos de la DIAN (…) de forma tal que la CGR pueda determinar su existencia con base en un soporte fehaciente y por ende establecer que no existe una incorrección en el registro contable realizado por medio de ajuste en diciembre de 2017 _x000a__x000a_(…) los valores causados en las rentas por cobrar carecen de sustento” (…) _x000a_"/>
    <s v="Realizar ajustes al Formato 410:V8,  en lo relacionado con las funcionalidades para el Registro de los Gravamen Movimientos Financieros - GMF en el SI de Gestión Masiva,   en el   Marco del Subproceso &quot;Construcción de Sistemas de Información&quot; del Proceso &quot;Servicios Informáticos&quot;  y acorde con sus Procedimientos."/>
    <s v="Realizar el levantamiento de requerimientos funcionales de ajustes al Formato 410 v8 de la funcionalidad relacionada con los Registros de los Gravamen Movimientos Financieros - GMF, debidamente  formalizados en los Formatos de Especificación Funcional Detallada -  FT-SI-2007."/>
    <s v="1. Generación del  Formato de Especificación Funcional Detallada -  FT-SI-2007 "/>
    <n v="1"/>
    <d v="2018-06-15T00:00:00"/>
    <d v="2018-08-31T00:00:00"/>
    <s v="NC-PR_x000a_Subidrección de Gestión de Recaudo y Cobranzas -Coordinación Administración de Aplicativos de Recaudo y Cobranzas"/>
    <n v="1"/>
    <x v="0"/>
  </r>
  <r>
    <x v="7"/>
    <x v="0"/>
    <m/>
    <m/>
    <m/>
    <m/>
    <m/>
    <s v="Realizar el análisis y diseño,  y codificación  para la puesta en producción de los ajustes al Formato 410 v8 de la funcionalidad relacionada con los Registros de los Gravamen Movimientos Financieros - GMF, debidamente  formalizados en el Formato del Modelo de Diseño -  FT-SI-2003"/>
    <s v="1. Generación del  Formato  del Modelo de Diseño -  FT-SI-2003_x000a__x000a_2. Generación del Formato Información de Versión 300001 -  FT-SI-2180 "/>
    <n v="2"/>
    <d v="2018-09-01T00:00:00"/>
    <d v="2019-07-31T00:00:00"/>
    <s v="NC-PR_x000a_Subdirección de Gestión de Tecnología de la Información y Telecomunicaciones._x000a__x000a_REFORMULADO_x000a_30/03/2019"/>
    <n v="0"/>
    <x v="1"/>
  </r>
  <r>
    <x v="7"/>
    <x v="0"/>
    <m/>
    <m/>
    <m/>
    <m/>
    <m/>
    <s v="Realizar las pruebas funcionales e implementar los ajustes ajustes al Formato 410 v8 de la funcionalidad relacionada con los Registros de los Gravamen Movimientos Financieros - GMF, debidamente  formalizados en el  Formato  Aceptación de Pruebas Funcionales y Salida a Producción  - FT-SI-1851 y Acta de Comités de Gestión de Cambios de Tecnología"/>
    <s v="1. Generación del  Formato  Aceptación de Pruebas Funcionales y Salida a Producción  - FT-SI-1851._x000a__x000a_2. Generación del   Acta de Comité de Gestión de  Cambios de Tecnología, del software instalado y en producción"/>
    <n v="2"/>
    <d v="2019-08-01T00:00:00"/>
    <d v="2019-12-31T00:00:00"/>
    <s v="NC-PR_x000a_Subidrección de Gestión de Recaudo y Cobranzas -Coordinación Administración de Aplicativos de Recaudo y Cobranzas_x000a__x000a_Subdirección de Gestión de Tecnología de la Información y Telecomunicaciones_x000a__x000a_REFORMULADO_x000a_30/03/2019"/>
    <n v="0"/>
    <x v="1"/>
  </r>
  <r>
    <x v="7"/>
    <x v="0"/>
    <s v="9 Aud Financiera Independiente  (F Pagadora -Recaudadora)Vigencia 2017"/>
    <s v="18 01 002"/>
    <s v="_x000a_Hallazgo No. 9:  Registros Contables cuenta 2630-01-01 Devolución Sobrante de Impuestos – TIDIS_x000a__x000a_“(…) se evidencian diferencias entre los registros reportados y la causación registrada en los estados financieros por este concepto. Debido a que contablemente existe causación de algunos registros que no corresponden a los valores reportados por DECEVAL; y valores contabilizados por la DIAN que no se identifican en el reporte de DECEVAL; como se evidencia en:(…)”_x000a_"/>
    <s v="“(…) Lo anterior, genera una sobrestimación neta en la cuenta por $575.369.924.913, como consecuencia de sobreestimaciones a nivel de tercero por $759.576.131.913 y subestimaciones por $184.206.207.000, (…)”"/>
    <s v="Conciliar los casos reportados en la auditoría dejando la hoja de trabajo correspondiente."/>
    <s v="_x000a_Conciliar el tercero reportado en el informe de la CGR y proyectar la nota o notas contables que se desprendan de la revisión y análisis."/>
    <s v="Notas contables por tercero proyectadas y enviadas."/>
    <n v="1"/>
    <d v="2018-08-01T00:00:00"/>
    <d v="2019-07-30T00:00:00"/>
    <s v="NC-PR_x000a_Coordinación de Contabilidad de la Función Recaudadora_x000a__x000a_REFORMULADO_x000a_30/03/2019"/>
    <n v="0"/>
    <x v="1"/>
  </r>
  <r>
    <x v="7"/>
    <x v="0"/>
    <m/>
    <m/>
    <m/>
    <m/>
    <s v="Capturar las notas contables proyectadas correspondientes, para el debido ajuste del tercero y los estados financieros de la entidad."/>
    <s v="Proyectar la nota contable de las partidas que ameriten ajustes contables."/>
    <s v="Notas contables por tercero poyectadas y capturadas"/>
    <n v="1"/>
    <d v="2019-01-01T00:00:00"/>
    <d v="2019-10-31T00:00:00"/>
    <s v="NC-PR_x000a_Divisiones de Recaudo de las Direcciones Seccionales_x000a__x000a_REFORMULADO_x000a_30/03/2019"/>
    <n v="0"/>
    <x v="1"/>
  </r>
  <r>
    <x v="7"/>
    <x v="0"/>
    <m/>
    <m/>
    <m/>
    <m/>
    <s v="Verificar aleatoriamente las conciliaciones y el registro de las notas contables realizadas por las Divisiones de Recaudo de las Direcciones Seccionales."/>
    <s v="Con base en reporte de seccionales sobre notas capturadas mensualmenes, ejercer la debida revisión. "/>
    <s v="Hoja de trabajo mensual"/>
    <n v="7"/>
    <d v="2019-01-01T00:00:00"/>
    <d v="2019-11-30T00:00:00"/>
    <s v="NC-PR_x000a_Coordinación de Contabilidad de la Función Recaudadora_x000a__x000a_REFORMULADO_x000a_30/03/2019"/>
    <n v="0"/>
    <x v="1"/>
  </r>
  <r>
    <x v="7"/>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8-09-01T00:00:00"/>
    <d v="2019-07-31T00:00:00"/>
    <s v="NC-PR_x000a_Coordinación de Contabilidad de la Función Recaudadora_x000a__x000a_REFORMULADO_x000a_30/03/2019"/>
    <n v="0"/>
    <x v="1"/>
  </r>
  <r>
    <x v="7"/>
    <x v="0"/>
    <m/>
    <m/>
    <m/>
    <m/>
    <s v="Capturar la (s) nota (s) contable (s) proyectada (s) correspondiente (s), para el debido ajuste del tercero y los estados financieros de la entidad"/>
    <s v="Captura de la (s) Nota (s) contable (s) por parte de la dirección seccional correspondiente."/>
    <s v="Nota (s) contable (s) capturada (s)."/>
    <n v="1"/>
    <d v="2019-01-01T00:00:00"/>
    <d v="2019-09-30T00:00:00"/>
    <s v="NC-PR_x000a_Divisiones de Recaudo de las Direcciones Seccionales_x000a__x000a_REFORMULADO_x000a_30/03/2019"/>
    <n v="0"/>
    <x v="1"/>
  </r>
  <r>
    <x v="7"/>
    <x v="0"/>
    <s v="11 Aud Financiera Independiente  (F Pagadora -Recaudadora)Vigencia 2017"/>
    <s v="18 01 001"/>
    <s v="Hallazgo No. 11. Saldos contrarios a la naturaleza de la cuenta_x000a__x000a_“(…) De la evaluación realizada a las cuentas relacionadas en el siguiente cuadro, se evidencio que el saldo a 31 de diciembre de 2017, está compuesto por saldos contrarios a la naturaleza de la cuenta (negativos) por terceros, (…)”_x000a__x000a_"/>
    <s v="“(…) los saldos de dichos terceros se encuentran contrarios a la naturaleza de las cuentas (…)”"/>
    <s v="Asignar  a las direcciones seccionales,  los terceros a conciliar  para que se genere la nota contable de ajuste y/o reclasificación si se requiere para la depuración de los saldos."/>
    <s v="Relación de terceros a conciliar,  por dirección seccional "/>
    <s v="Relación de terceros  a conciliar por Dirección Seccional "/>
    <n v="34"/>
    <d v="2018-10-01T00:00:00"/>
    <d v="2019-08-31T00:00:00"/>
    <s v="NC-PR_x000a_Coordinación de Contabilidad de la Función Recaudadora _x000a__x000a_REFORMULADO_x000a_30/03/2019"/>
    <n v="0"/>
    <x v="1"/>
  </r>
  <r>
    <x v="7"/>
    <x v="0"/>
    <m/>
    <m/>
    <m/>
    <m/>
    <s v="Realizar  la conciliación y registro de notas contables de ajuste y/o reclasificación si se requiere."/>
    <s v="Elaboración  de conciliaciones de terceros y realización de notas contables si se requiere."/>
    <s v="Conciliaciones de terceros  "/>
    <n v="1"/>
    <d v="2018-10-01T00:00:00"/>
    <d v="2019-09-30T00:00:00"/>
    <s v="NC-PR_x000a_Divisiones de Recaudo de las Direcciones Seccionales_x000a__x000a_REFORMULADO_x000a_30/03/2019"/>
    <n v="0"/>
    <x v="1"/>
  </r>
  <r>
    <x v="7"/>
    <x v="0"/>
    <m/>
    <m/>
    <m/>
    <m/>
    <s v="Verificar aleatoriamente las conciliaciones y el registro de las notas contables realizadas por las Divisiones de Recaudo de las Direcciones Seccionales."/>
    <s v="Con base en reporte de seccionales sobre notas capturadas , ejercer la debida revisión. "/>
    <s v="Hoja de trabajo"/>
    <n v="1"/>
    <d v="2019-06-01T00:00:00"/>
    <d v="2020-05-31T00:00:00"/>
    <s v="NC-PR_x000a_Coordinación de Contabilidad de la Función Recaudadora_x000a__x000a_REFORMULADO_x000a_30/03/2019"/>
    <n v="0"/>
    <x v="1"/>
  </r>
  <r>
    <x v="7"/>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Habilitar la auditoría en producción  para registrar las operaciones requridas por el área funcional, sobre tablas de Contabilidad Función Recaudadora y  en el   Marco del Subproceso &quot;Construcción de Sistemas de Información&quot; del Proceso &quot;Servicios Informáticos&quot;  y acorde con sus Procedimientos."/>
    <s v="Generar reporte inventario de documentos inconsistentes buzón de entrada Gestión Masiva"/>
    <s v="1. Diseño de propuesta para el desarrollo del proyecto.                                                                                                                                    2. Preparación plataforma tecnológica Desarrollo - Preparación ambiente de desarrollo.                                                                                                                                              3. Diseño - Construcción - Crear componente de Base de Datos - Preparación ambientes de Pruebas.                                                                                    4. Pruebas Funcionales - Paso a Produccion.                            "/>
    <n v="1"/>
    <d v="2019-06-01T00:00:00"/>
    <d v="2019-08-31T00:00:00"/>
    <s v="NC-PR_x000a_Subidrección de Gestión de Recaudo y Cobranzas -Coordinación Administración de Aplicativos de Recaudo y Cobranzas -  y Subdirección de Gestión de Tecnología de la Información y las Telecomunicaciones_x000a__x000a_REFORMULADO_x000a_30/03/2019"/>
    <n v="0"/>
    <x v="1"/>
  </r>
  <r>
    <x v="7"/>
    <x v="0"/>
    <m/>
    <m/>
    <m/>
    <m/>
    <m/>
    <s v="Generar listados estadisticos de inconsistencias para analizar  y determinar  casuaisticas para procesamiento y  el control oportuno a todo el flujo de documentos que ingresan a Gestión Masiva y a los SIES con los que interactua."/>
    <s v="Informe "/>
    <n v="1"/>
    <d v="2019-09-01T00:00:00"/>
    <d v="2019-11-30T00:00:00"/>
    <s v="NC-PR_x000a_Subidrección de Gestión de Recaudo y Cobranzas -Coordinación Administración de Aplicativos de Recaudo y Cobranzas y Coordinación de Contabilidad de la Función Recaudadora. Subdirección de Gestión de la Información y las Telecomunicaciones._x000a__x000a_REDORMULADO_x000a_30/03/2019"/>
    <n v="0"/>
    <x v="1"/>
  </r>
  <r>
    <x v="7"/>
    <x v="0"/>
    <m/>
    <m/>
    <m/>
    <m/>
    <m/>
    <s v="Realizar un estudio para identificar la causa de los errores que generan el represamiento de los documentos y determinar los procedimientos que permitan dar una gestión adecuada de los mismos."/>
    <s v="Documento diagnóstico "/>
    <n v="1"/>
    <d v="2019-12-01T00:00:00"/>
    <d v="2020-03-31T00:00:00"/>
    <s v="NC-PR_x000a_Subidrección de Gestión de Recaudo y Cobranzas -Coordinación Administración de Aplicativos de Recaudo y Cobranzas y Coordinación de Contabilidad de la Función Recaudadora.,  Subdirección de Gestión de la Información y las Telecomunicaciones._x000a__x000a_REFORMULADO_x000a_30/03/2019"/>
    <n v="0"/>
    <x v="1"/>
  </r>
  <r>
    <x v="7"/>
    <x v="0"/>
    <m/>
    <m/>
    <m/>
    <m/>
    <m/>
    <s v="Diseñar, ejecutar y controlar auditorias a fin de determinar la implementación de los logs que permitan realizar el monitoreo y análisis respectivo con el fin de prevenir riesgos.(…) y en general todo tipo de alarma basada en logs que permita realizar análisis y generación de alertas con el fin de asegurar la confiabilidad e integridad de la información."/>
    <s v="Informes de auditorías "/>
    <n v="2"/>
    <d v="2020-04-01T00:00:00"/>
    <d v="2021-03-31T00:00:00"/>
    <s v="NC-PR_x000a_Subidrección de Gestión de Recaudo y Cobranzas -Coordinación Administración de Aplicativos de Recaudo y Cobranzas y Coordinación de Contabilidad de la Función Recaudadora. Subdirección de Gestión de la Información y las Telecomunicaciones."/>
    <n v="0"/>
    <x v="1"/>
  </r>
  <r>
    <x v="7"/>
    <x v="0"/>
    <s v="13 Aud Financiera Independiente  (F Pagadora -Recaudadora)Vigencia 2017"/>
    <s v="18 01 004"/>
    <s v="Hallazgo No. 13: Saldos Sin Conciliar de Las Cuentas de Operaciones Recíprocas_x000a__x000a_(…) “La DIAN efectúa la conciliación de operaciones recíprocas de las transacciones, hechos y operaciones económicas que realiza con entidades públicas, con las cuales tiene saldos recíprocos. No obstante, a 31 de diciembre de 2017 está pendiente el proceso de culminación de la identificación de los saldos de las cuentas recíprocas como se observa en el Cuadro N° 8 y efectuar los ajustes que de ellas se deriven, debido a que no ha realizado conciliación ni depuración oportuna con algunas de las entidades recíprocas, y a inconsistencias por parte de los terceros al reportar la información a la DIAN recaudadora _x000a_Esta situación no permite que la información contable pública al cierre del periodo 2017 y el reporte de información financiera a la Contaduría General de la Nación (CGN), sea consistente y comprensible” (…)_x000a__x000a_"/>
    <s v="(…) “no ha realizado conciliación ni depuración oportuna con algunas de las entidades recíprocas (…) inconsistencias por parte de los terceros al reportar la información a la DIAN recaudadora” (…) "/>
    <s v="Circularizar operaciones recíprocas  trimestralmente, a partir del cierre contable de junio de 2018, de las entidades reportadas en CHIP.  "/>
    <s v="Correos electrónicos a  las entidades del Estado reportadas en CHIP  solicitando  el reporte de los saldos con la entidad en cada cierre contable trimestral, a partir del correspondiente al mes de junio 2018 ( junio, septiembre, diciembre)."/>
    <s v="Correos electrónicos a entidades públicas "/>
    <n v="1"/>
    <d v="2018-09-01T00:00:00"/>
    <d v="2019-07-31T00:00:00"/>
    <s v="NC-PR_x000a_Coordinación de Contabilidad de la Función Recaudadora _x000a__x000a_REFORMULADO_x000a_30/03/2019"/>
    <n v="0"/>
    <x v="1"/>
  </r>
  <r>
    <x v="7"/>
    <x v="0"/>
    <m/>
    <m/>
    <m/>
    <m/>
    <s v="Conciliar trimestralmente a partir del tercer trimestre del 2018 el 80% de las mayores cuantías."/>
    <s v="Analizar la información y elaborar la respectiva conciliación trimestral."/>
    <s v="Conciliaciones "/>
    <n v="1"/>
    <d v="2019-01-01T00:00:00"/>
    <d v="2019-12-31T00:00:00"/>
    <s v="NC-PR_x000a_Coordinación de Contabilidad de la Función Recaudadora / Divisiones de Recaudo de las Direcciones Seccionales_x000a__x000a_REFORMULADO_x000a_30/03/2019"/>
    <n v="0"/>
    <x v="1"/>
  </r>
  <r>
    <x v="7"/>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
    <n v="0"/>
    <x v="1"/>
  </r>
  <r>
    <x v="7"/>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Elaborar un diagnóstico del estado actual de los datos que afectan el SIE de contabilidad y establecer las necesidades de ajuste en los diferentes SIES de la Entidad  para que los datos reúnan los atributos exigidos por la Contabilidad Pública."/>
    <s v="Diagnóstico"/>
    <n v="1"/>
    <d v="2019-06-01T00:00:00"/>
    <d v="2020-05-30T00:00:00"/>
    <s v="NC-PR_x000a_Subdirección de Gestión de Recaudo y Cobranzas / Coordinación de Contabilidad de la Función Recaudora/ Subdirección de Gestión de Tecnología de la Información y Telecomunicaciones_x000a__x000a_"/>
    <n v="0"/>
    <x v="1"/>
  </r>
  <r>
    <x v="7"/>
    <x v="0"/>
    <m/>
    <m/>
    <m/>
    <m/>
    <m/>
    <s v="Elaborar un proyecto de plan de trabajo que contemple las posibles alternativas para conseguir una solución informática que permita disponer de infomación controlada con relevancia contable. Las alternativas de solución deben contener como mínimo la  definición de Requerimientos, Análisis y Diseño, Construcción, Pruebas y Despliegue, así como la definición de los recursos necesarios e incluir el cronograma de actividades a ejecutar para mantener el seguimiento y control de las fechas definidas, para puesta en producción de la solución informática."/>
    <s v="Plan de Trabajo aprobado"/>
    <n v="1"/>
    <d v="2020-06-01T00:00:00"/>
    <d v="2021-05-30T00:00:00"/>
    <s v="NC-PR_x000a_Subdirección de Gestión de Recaudo y Cobranzas / Coordinación de Contabilidad de la Función Recaudora/ Subdirección de Gestión de Tecnología de la Información y Telecomunicaciones_x000a__x000a_"/>
    <n v="0"/>
    <x v="1"/>
  </r>
  <r>
    <x v="7"/>
    <x v="0"/>
    <m/>
    <m/>
    <m/>
    <m/>
    <m/>
    <s v="Aprobación de la aternativa  de solución y seguimiento y control  del cronograma de actividades a ejecutar para la puesta en producción de la solución informática."/>
    <s v="Informe mensual de seguimiento"/>
    <n v="8"/>
    <d v="2021-06-01T00:00:00"/>
    <d v="2022-05-30T00:00:00"/>
    <s v="NC-PR_x000a_Subdirección de Gestión de Recaudo y Cobranzas / Coordinación de Contabilidad de la Función Recaudora/ Subdirección de Gestión de Tecnología de la Información y Telecomunicaciones"/>
    <n v="0"/>
    <x v="1"/>
  </r>
  <r>
    <x v="7"/>
    <x v="0"/>
    <s v="8 Aud Financiera Independiente  (F Pagadora -Recaudadora)Vigencia 2018"/>
    <s v="17 03 002"/>
    <s v="Hallazgo No. 8: Registro IVA Externo NIT 890922447_x000a__x000a_“(…) Del examen realizado a los saldos de las cuentas por cobrar a la cuenta 1305-04-002-01 – IVA externo, (…)  presenta un saldo por cobrar a 31 de diciembre de 2018 por $1.055.905.039.067 producto del registro del documento (…) con concepto “Causación de los valores que vienen registrados en otras divisas y se han convertido a pesos vigencia anterior (…)_x000a__x000a_Así mismo, existe duplicidad en el registro del IVA declarado, ya que se contabilizó mediante documentos 1120060000275255 por $722.510.520 y 10866000138553 por $722.509.299_x000a_"/>
    <s v="“(…) denota falta de control y análisis en el registro de documentos relacionados con las declaraciones de importación, reflejando saldos por cobrar inexistentes, lo que origina una sobrestimación de las cuentas por cobrar por concepto de IVA (…)_x000a__x000a_(…) la materialidad del registro que genera la incorrección, permite inferir que la DIAN no realiza una verificación adecuada de los saldos por terceros y no se realizan ajustes de forma coherente y consistente. (…) _x000a_"/>
    <s v="Proyectar las notas contables a que haya lugar y  proceder a su adecuado registro."/>
    <s v="Proyectar la nota contable de las partidas que ameriten  y realizar el correspondiente registro. "/>
    <s v="Notas Contables proyectada y registrada"/>
    <n v="1"/>
    <d v="2019-07-01T00:00:00"/>
    <d v="2019-08-30T00:00:00"/>
    <s v="NC-PR_x000a_Coordinación de Contabilidad de la Función Recaudadora  _x000a__x000a_"/>
    <n v="0"/>
    <x v="1"/>
  </r>
  <r>
    <x v="7"/>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Registro controlado de documentados relacionados con el IVA generado en importaciones."/>
    <s v="Realizar el análisis de las situaciones relacionadas con el registro de los documentos aduaneros con inconsistencia y definir la alternativa de solución"/>
    <s v="Control de Asistencia de Reuniones "/>
    <n v="1"/>
    <d v="2019-07-01T00:00:00"/>
    <d v="2019-08-31T00:00:00"/>
    <s v="NC-PR_x000a_Subdirección de Gestión de Recaudo y Cobranzas / Coordinación de Contabilidad de la Función Recaudora/ Subdirección de Gestión de Tecnología de la Información y Telecomunicaciones"/>
    <n v="0"/>
    <x v="1"/>
  </r>
  <r>
    <x v="7"/>
    <x v="0"/>
    <m/>
    <m/>
    <m/>
    <m/>
    <m/>
    <s v="Realizar el diseño de los requerimientos para la solución de las situaciones encontradas en los documentos inconsistentes aduaneros."/>
    <s v="Documento observaciones de análisis y diseño"/>
    <n v="1"/>
    <d v="2019-09-01T00:00:00"/>
    <d v="2019-11-30T00:00:00"/>
    <s v="NC-PR_x000a_ Subdirección de Gestión de Tecnología de la Información y Telecomunicaciones"/>
    <n v="0"/>
    <x v="1"/>
  </r>
  <r>
    <x v="7"/>
    <x v="0"/>
    <m/>
    <m/>
    <m/>
    <m/>
    <m/>
    <s v="Realizar las pruebas funcionales y la puesta en producción de solución definida en las situaciones encontradas en los documentos aduaneros inconsistentes"/>
    <s v="Formato de aceptación de pruebas funcionales y salida a producción"/>
    <n v="1"/>
    <d v="2019-12-01T00:00:00"/>
    <d v="2020-02-28T00:00:00"/>
    <s v="NC-PR_x000a_Subdirección de Gestión de Recaudo y Cobranzas / Coordinación de Contabilidad de la Función Recaudora/ Coordinación de Administracion de Aplicativos /Subdirección de Gestión de Tecnología de la Información y Telecomunicaciones"/>
    <n v="0"/>
    <x v="1"/>
  </r>
  <r>
    <x v="7"/>
    <x v="0"/>
    <m/>
    <m/>
    <m/>
    <m/>
    <m/>
    <s v="Verificar el correcto funcionamiento de la funcionalidad puesta en producción."/>
    <s v="Auxiliares contables de cuenta de IVA externo"/>
    <n v="1"/>
    <d v="2020-03-01T00:00:00"/>
    <d v="2020-03-31T00:00:00"/>
    <s v="NC-PR_x000a_Subdirección de Gestión de Recaudo y Cobranzas / Coordinación de Contabilidad de la Función Recaudora/ Coordinación de Administracion de Aplicativos /Subdirección de Gestión de Tecnología de la Información y Telecomunicaciones"/>
    <n v="0"/>
    <x v="1"/>
  </r>
  <r>
    <x v="7"/>
    <x v="0"/>
    <s v="11 Aud Financiera Independiente  (F Pagadora -Recaudadora)Vigencia 2018"/>
    <s v="18 01 001"/>
    <s v="Hallazgo No. 11. Política Contable Cuentas Por Cobrar DIAN Recaudadora _x000a__x000a_La política contable de la DIAN relacionada con la cuenta por cobrar, no contempla todos los criterios necesarios para la medición posterior, toda vez que no establece los lineamientos o variables claras y expresas, que determinen la evidencia objetiva de deterioro, la cual constituye el riesgo crediticio que tienen las cuentas por cobrar._x000a__x000a_Para la estimación del deterioro, la política no determina el tiempo que se debe utilizar para realizar los cálculos del valor presente de los flujos de efectivo futuros, (…) _x000a__x000a_Por otra parte, la política contable indica que para el cálculo del deterioro se tomarán los saldos contables de las cuentas por cobrar; sin embargo, este se realizó con una metodología diferente. (…)_x000a_"/>
    <s v="“(…) no atiende lo establecido en el Marco Normativo para entidades de Gobierno mediante Resolución 533 de 2015 y el Procedimiento para la evaluación del Control Interno Contable establecido mediante Resolución 193 de 2016, (…) "/>
    <s v="Política Contable de Cuentas por Cobrar de la Función Recaudadora actualizada"/>
    <s v="Proyectar las modificaciones pertinentes a la política de Cuentas por Cobrar de la Contabilidad de la Función Recaudadora."/>
    <s v="Proyecto de modificación de la política contable"/>
    <n v="1"/>
    <d v="2019-07-01T00:00:00"/>
    <d v="2019-08-31T00:00:00"/>
    <s v="NC-PR_x000a_Subdirección de Gestión de Recaudo y Cobranzas / Coordinaciones de Gestión de Cobranzas, Administración de Aplicativos de Recaudo y Cobranzas y de Contabilidad de la Función Recaudora."/>
    <n v="0"/>
    <x v="1"/>
  </r>
  <r>
    <x v="7"/>
    <x v="0"/>
    <m/>
    <m/>
    <m/>
    <m/>
    <m/>
    <s v="Convocar a reunión de Comité de Sostenibilidad Contable."/>
    <s v="Comunicación"/>
    <n v="1"/>
    <d v="2019-07-01T00:00:00"/>
    <d v="2019-08-31T00:00:00"/>
    <s v="NC-PR_x000a_Subdirección de Gestión de Recaudo y Cobranzas / Coordinación de Contabilidad de la Función Recaudora,"/>
    <n v="0"/>
    <x v="1"/>
  </r>
  <r>
    <x v="7"/>
    <x v="0"/>
    <m/>
    <m/>
    <m/>
    <m/>
    <m/>
    <s v="Realizar  Comité de Sostenibilidad Contable "/>
    <s v="Acta"/>
    <n v="1"/>
    <d v="2019-09-01T00:00:00"/>
    <d v="2019-12-31T00:00:00"/>
    <s v="NC-PR _x000a_Comité de Sostenibilidad Contable de la Función Recaudadora"/>
    <n v="0"/>
    <x v="1"/>
  </r>
  <r>
    <x v="7"/>
    <x v="0"/>
    <m/>
    <m/>
    <m/>
    <m/>
    <m/>
    <s v="Verificar la aplicación de la política contable respecto del cierre del año gravable 2019"/>
    <s v="Notas a los estados financieros"/>
    <n v="1"/>
    <d v="2020-01-01T00:00:00"/>
    <d v="2020-04-30T00:00:00"/>
    <s v="NC-PR_x000a_Subdirección de Gestión de Recaudo y Cobranzas / Coordinación de Contabilidad de la Función Recaudora,"/>
    <n v="0"/>
    <x v="1"/>
  </r>
  <r>
    <x v="7"/>
    <x v="0"/>
    <s v="1 Aud Devoluciones DS. Imp Bogotá  Vig 2012 a 30/06/2016"/>
    <s v="11 02 002"/>
    <s v="Hallazgo No. 1 Autorización para Trámite Manual de Solicitudes de Devolución, Radicadas Virtualmente._x000a__x000a_El sistema genera errores e inconsistencias técnicas que no permiten continuar con el trámite en el sistema;(…)es necesario verificar manualmente los DEX en el MUISCA, (…)_x000a__x000a_(…) de acuerdo con el procedimiento establecido por la DIAN, se debe continuar con el trámite en forma manual, sin embargo se evidencia que la solicitud de autorización no es realizada, por. el Jefe de la División de Gestión de Recaudo, sino por los funcionarios de los Grupos Internos de Trabajo de Devoluciones. Así mismo, no en todos los expedientes se evidencia la autorización por parte de la Coordinación de Devoluciones y Compensaciones, una vez verificado el error técnico."/>
    <s v="(…) deficiencias de control en el cumplimiento y seguimiento del procedimiento establecido por la DIAN (…)"/>
    <s v="Ejercer control sobre el cumplimieto del procedimiento PR-RE-0124 versión 2."/>
    <s v="Ajustar el  PLAN TÉCNICO DE OPTIMIZACIÓN DEL USO DEL SIE DEVOLUCIONES como herramienta de apoyo en la gestión de solicitudes de devolución y lineamientos para atención de contingencias que requieren de autorización para continuar en forma manual."/>
    <s v="Documento"/>
    <n v="1"/>
    <d v="2017-01-02T00:00:00"/>
    <d v="2017-12-31T00:00:00"/>
    <s v="IBOG - PR Coordinación de Devoluciones y Compensaciones_x000a__x000a_REFORMULADO_x000a_30/09/2017"/>
    <n v="1"/>
    <x v="0"/>
  </r>
  <r>
    <x v="7"/>
    <x v="0"/>
    <m/>
    <m/>
    <m/>
    <m/>
    <m/>
    <s v="Revisar mensualmente y de manera aleatoria el cumplimiento de las instrucciones para los casos que se continúan manualmente."/>
    <s v="Documento resultado de la revisión"/>
    <n v="6"/>
    <d v="2017-09-01T00:00:00"/>
    <d v="2018-02-28T00:00:00"/>
    <s v="IBOG-PR _x000a_GIT. Devoluciones Personas Jurídicas y GIT Devoluciones Personas Naturales de la DSIB._x000a__x000a_REFORMULADO_x000a_30/09/2017"/>
    <n v="1"/>
    <x v="0"/>
  </r>
  <r>
    <x v="7"/>
    <x v="0"/>
    <s v="4 Aud Devoluciones DS. Imp Bogotá  Vig 2012 a 30/06/2016"/>
    <s v="12 02 001"/>
    <s v="Hallazgo No. 4 Revocatorias Directas (PR-CA-0328 CERTIFICACIÓN PE OBLIGACIONES )_x000a__x000a_(…) generó decisiones inefectivas, reproceso y desgaste administrativo al reconocer derechos a los contribuyentes extemporáneamente e inobservancia al cumplimiento del procedimiento establecido."/>
    <s v="(…), en el primer caso se omitió el cruce de información financiera del contribuyente, en el segundo no se realizó el análisis a la certificación de deudas, y en el tercer caso la información certificada no es confiable"/>
    <s v="Expedir las certificaciones de las obligaciones a cargo de los contribuyentes conforme lo establecido en el procedimiento CERTIFICACIÓN DE OBLIGACIONES PR-CA-0328."/>
    <s v="Revisar trimestral y aleatoriamente una muestra de las certificaciones de obligaciones expedidas en el periodo y  elaborar un documento del resultado de la revisión._x000a_"/>
    <s v="Documento de resultado de la revisión"/>
    <n v="4"/>
    <d v="2017-01-01T00:00:00"/>
    <d v="2017-12-31T00:00:00"/>
    <s v="IBOG-PR _x000a_División de Gestión de Cobranzas de la DSIB."/>
    <n v="1"/>
    <x v="0"/>
  </r>
  <r>
    <x v="7"/>
    <x v="0"/>
    <m/>
    <m/>
    <m/>
    <m/>
    <s v="Implementar los ajustes correspondientes al requerimiento presentado por la Subdirección de Gestión de Recaudo y Cobranzas, para la aplicación cronológica de las Compensaciones y los Pagos de los Expedientes."/>
    <s v="Ejecutar reproceso de los casos en los que se presentan errores para las vigencias 2007 y 2008."/>
    <s v="Formato FT-SI-1851_ Aceptación de Pruebas de Funcionalidad y Salida a Producción, debidamente formalizado."/>
    <n v="1"/>
    <d v="2016-12-01T00:00:00"/>
    <d v="2017-01-31T00:00:00"/>
    <s v="IBOG-PR _x000a_Coordinación para el Apoyo a los Sistemas de Información de la Subdirección de Gestión de Tecnología de Información y Telecomunicaciones/ Coordinacion Control Básico de Obligaciones "/>
    <n v="1"/>
    <x v="0"/>
  </r>
  <r>
    <x v="7"/>
    <x v="0"/>
    <m/>
    <m/>
    <m/>
    <m/>
    <m/>
    <s v="Elaborar el Cronograma de Actividades,  según requerimiento presentado por la Subdirección de Gestión de Recaudo y Cobranzas como mantenimiento correctivo de los casos en los que se presentan errores para las vigencias 2009, 2010, 2011 y 2012 y de acuerdo con lo establecido en el Procedimiento PR-SI-0144_Gestión de Incidentes de Sistemas de Información."/>
    <s v="Cronograma de actividades definido."/>
    <n v="1"/>
    <d v="2017-01-01T00:00:00"/>
    <d v="2017-02-28T00:00:00"/>
    <s v="IBOG-PR _x000a_Coordinación para el Apoyo a los Sistemas de Información de la Subdirección de Gestión de Tecnología de Información y Telecomunicaciones/ Coordinacion Control Básico de Obligaciones "/>
    <n v="1"/>
    <x v="0"/>
  </r>
  <r>
    <x v="7"/>
    <x v="0"/>
    <m/>
    <m/>
    <m/>
    <m/>
    <m/>
    <s v="Seguimiento y control  administrativo del cronograma de actividades a ejecutar  del requerimiento presentado por la Coordinacion Control Básico de Obligaciones,como mantenimiento correctivo de los casos en los que se presentan errores para las vigencias 2009, 2010, 2011 y 2012."/>
    <s v="Informes trimestrales"/>
    <n v="2"/>
    <d v="2017-02-28T00:00:00"/>
    <d v="2017-05-01T00:00:00"/>
    <s v="IBOG-PR _x000a_Subdireccion  de Gestión de Tecnología de la Información y las Telecomunicaciones / Coordinacion Control Básico de Obligaciones "/>
    <n v="1"/>
    <x v="0"/>
  </r>
  <r>
    <x v="7"/>
    <x v="0"/>
    <s v="1 Aud Devoluciones DS. Imp Cali  Vig 2012 a 30/06/2016"/>
    <s v="12 01 003"/>
    <s v="Hallazgo No. 1 “Folios Faltantes en expedite de devolución No 2142”. _x000a_(…) la Entidad aporte el expediente con radicado N° 214(…) mediante el cual se entregó siete (7)  cuadernos del expediente No 214 con 1.122 folios (…) quedando pendiente por entregar los cuádrenos que contienen los folios 1.123 al 2.179 (1.053 folios)._x000a_(…)_x000a_(…) vencido el último plazo (…) no han sido entregados los documentos faltantes (…)_x000a_"/>
    <s v="La situación observada se presenta por debilidades en la organización, preservación y control de los documentos que conforman el archivo de gestión el GIT Devoluciones de la Dirección Seccional de Impuestos de Cali y a la  inobservancia del procedimiento de organización de documentos en el archivo de gestión (…) "/>
    <s v="Reconstruir el expediente con los documentos correspondientes a los folios faltantes (1053) de acuerdo al Articulo No. 133 del Codigo de Procedimiento civil, hoy Codigo General del Proceso Articulo No. 126."/>
    <s v="Requerir a las direcciones seccionales que enviaron la información para reconstruir los folios faltantes en el expediente"/>
    <s v="Documentos reconstruidos"/>
    <n v="1053"/>
    <d v="2016-10-01T00:00:00"/>
    <d v="2017-06-30T00:00:00"/>
    <s v="ICAL-PR _x000a_Jefe de División de Recaudo, Jefe GIT de Devoluciones"/>
    <n v="1"/>
    <x v="0"/>
  </r>
  <r>
    <x v="7"/>
    <x v="0"/>
    <m/>
    <m/>
    <m/>
    <m/>
    <s v="Capacitar a los funcionarios de la dependencia en cuanto a lo reglamentado para el adecuado archivo y custodia de los expedientes"/>
    <s v="Adelantar una jornada de capacitación"/>
    <s v="Planilla de asistencia"/>
    <n v="1"/>
    <d v="2017-01-01T00:00:00"/>
    <d v="2017-03-30T00:00:00"/>
    <s v="ICAL-PR _x000a_Jefe de División de Recaudo, Jefe GIT de Devoluciones"/>
    <n v="1"/>
    <x v="0"/>
  </r>
  <r>
    <x v="7"/>
    <x v="0"/>
    <s v="2 Aud Devoluciones DS. Imp Cali  Vig 2012 a 30/06/2016"/>
    <s v="17 03 001"/>
    <s v="Hallazgo No.2 Diferencias en renta por proveedores no ubicables”_x000a_Las correcciones fueron realizadas solamente en la casilla de impuestos descontables (casilla 53), pero no se realizó en la casilla de compras (renglón 37) (…) _x000a_La situación anterior condujo a que este contribuyente dejara de cancelar un mayor valor en el impuesto de renta constituyéndose detrimento patrimonial (…) _x000a_(…) _x000a_(…) El contribuyente no acepta las correcciones propuestas (…) haciendo caso omiso a lo solicitado en el requerimiento. Esta situación fue aceptada por la DIAN y se procedió a la devolución del saldo a favor, pero no se siguió los procedimientos establecido el cual era proponer la respectiva sanción por inexactitud._x000a_(…)_x000a_(…) desconocimiento de las compras efectuadas a los proveedores no ubicados y sus efectos (…) en las investigaciones no se pudo comprobar la inexistencia de la materia prima (baterías recicladas), por lo tanto no existían fundamentos de hecho ni legales para rechazar este tipo de costos.  _x000a_"/>
    <s v="(…) lo anterior debido a la falta de control en los resultados de los requerimientos especiales y una adecuada supervisión de los procesos."/>
    <s v="Verificar que los contribuyentes realicen las correciones propuestas en los requerimientos a las declaraciones de IVA."/>
    <s v="Revisar por parte de la division de liquidacion las correcciones de los contribuyente versus el requierimento de las declaraciones de IVA para constatar que se han realizado las correcciones solicitadas por la División de Fiscalización."/>
    <s v="Total requerimientos de impuestos a las ventas revisados / No. de requerimientos propuestos."/>
    <n v="1"/>
    <d v="2016-12-01T00:00:00"/>
    <d v="2017-06-30T00:00:00"/>
    <s v="ICAL-PR _x000a_División de Liquidación"/>
    <n v="1"/>
    <x v="0"/>
  </r>
  <r>
    <x v="7"/>
    <x v="0"/>
    <s v="3 Aud Devoluciones DS. Imp Cali  Vig 2012 a 30/06/2016"/>
    <s v="12 01 003"/>
    <s v="Hallazgo No.3 “Arrastre de saldos a Favor”_x000a_(…) el valor solicitado por el contribuyente para devolución de saldos a favor (…), se encontraba afectado por el arrastre indebido de los saldos a favor de las vigencias anteriores, igualmente este valor solicitado fue imputado al periodo siguiente._x000a_(…) No era procedente la devolución aprobada (…) _x000a_"/>
    <s v="Falta de controles en la sustanciación de los expedientes en la División de Recaudo"/>
    <s v="Verificar la procedencia del saldo a favor solicitado; cuando exista correccón a la declaración inicial donde se origina el saldo a favor se deben de verificar todos los arrastres. Si  es por el SIE de devoluciones dar aplicación a la actividad 7 del procedimiento PR RE 124, si es manual aplicar el procedimiento de la actividad 7 del PR RE 125."/>
    <s v="Realizar verificaciones mensuales aleatorias para determinar que se este dando cumplimiento a la actividad 7 de los procedimientos PR RE 0124 Y PR RE 0125._x000a_"/>
    <s v="Informes de verificación."/>
    <n v="5"/>
    <d v="2017-08-30T00:00:00"/>
    <d v="2017-12-31T00:00:00"/>
    <s v="ICAL-PR _x000a_Jefe de División Recaudo, Jefe GIT devoluciones _x000a__x000a_REFORMULADO_x000a_30/09/2017"/>
    <n v="1"/>
    <x v="0"/>
  </r>
  <r>
    <x v="7"/>
    <x v="0"/>
    <s v="4 Aud Devoluciones DS. Imp Cali  Vig 2012 a 30/06/2016"/>
    <s v="12 01 003"/>
    <s v="Hallazgo No. 4“Proveedores inexistentes”_x000a_(…) al saldo a favor originado en la declaración de IVA periodo 3° del año gravable 2002, se observó que en la relación de impuestos descontables existen proveedores declarados por la DIAN  como inexistentes (…)_x000a_(…)_x000a_El sustanciador con base en los antecedentes del contribuyente (…) solicita verificación, sin embargo, según Comité de Devoluciones (…) no fue seleccionado para visita, por esta razón proceden a realizar la devolución del valor solicitado (…). En este orden de ideas el total del IVA descontable (…) constituye detrimento patrimonial, toda vez que la DIAN conocía de la inexistencia de los proveedores_x000a_"/>
    <s v="Falta de controles en la División de Recaudo."/>
    <s v="Definir mediante acta los criterios para efectuar visitas conforme lo dispone la actividad No. 9 del procedimiento PR RE 0124 &quot;Devolución y/o compensación de saldos a favor en Renta y Ventas mediante el SIE Devoluciones&quot; y actividad No. 13 del PR RE 0125 &quot;Devolución y/o compensación de saldos a favor en Renta y Ventas manual&quot;"/>
    <s v="Realizar reunión de Evaluación y Control de Devoluciones para definir mediante acta los criterios para adelantar visitas a solicitantes y/o proveedores."/>
    <s v="Acta de Criterios para realización de visitas"/>
    <n v="1"/>
    <d v="2017-01-01T00:00:00"/>
    <d v="2017-02-28T00:00:00"/>
    <s v="ICAL-PR _x000a_Director Seccional "/>
    <n v="1"/>
    <x v="0"/>
  </r>
  <r>
    <x v="7"/>
    <x v="0"/>
    <m/>
    <m/>
    <m/>
    <m/>
    <s v="Definir mediante acta los criterios de inclusión forzosa   conforme lo dispone el aparte de &quot;otras consideraciones&quot;  del procedimiento PR RE 0124 &quot;Devolución y/o compensación de saldos a favor en Renta y Ventas mediante el SIE Devoluciones&quot; y actividad No. 13 del PR RE 0125 &quot;Devolución y/o compensación de saldos a favor en Renta y Ventas manual&quot;"/>
    <s v="Realizar Reunión de Evaluación y Control de Devoluciones para definir mediante acta los criterios de inclusión forzosa considerando las causales mencionadas en  la Cartilla CT RE 0038 &quot;Guía de sustanciación de solicitudes de devolución y/o compensación&quot;."/>
    <s v="Acta de criterios para inclusión forzosa"/>
    <n v="1"/>
    <d v="2017-01-01T00:00:00"/>
    <d v="2017-02-28T00:00:00"/>
    <s v="ICAL-PR _x000a_Director Seccional "/>
    <n v="1"/>
    <x v="0"/>
  </r>
  <r>
    <x v="7"/>
    <x v="0"/>
    <m/>
    <m/>
    <m/>
    <m/>
    <s v="Dar cumplimiento de lo señalado en la Cartilla CT RE 0038 Guia de Sustanciación  numeral 5 del item 5.5. &quot;Sustanciación y análisis integral de la solicitud&quot;  en el caso del  PR RE 0124 &quot;Devolución y/o compensación de saldos a favor en Renta y Ventas mediante el SIE Devoluciones&quot;  así como el numerl  23 del item 6.5 &quot;Sustanciación y análisis integral de la solicitud&quot; en el caso del PR RE 0125 &quot;Devolución y/o compensación de saldos a favor en Renta y Ventas manual&quot;, en el cual se definen las verificaciones que debe adelantar el sustanciador respecto de cada solicitud de devolución"/>
    <s v="Realizar mensualmente  verificaciones aleatorias para determinar que en la sustanciación de las solicitudes de devolución se apliquen las  verificaciones sugeridas en la Cartilla CT RE 0038 &quot;Guía de sustanciación de solicitudes de devolución y/o compensación&quot;respecto a la revision "/>
    <s v="Informes de verificación."/>
    <n v="5"/>
    <d v="2017-08-30T00:00:00"/>
    <d v="2017-12-31T00:00:00"/>
    <s v="ICAL-PR _x000a_Jefe de División de Recaudo, Jefe GIT de Devoluciones_x000a__x000a_REFORMULADO_x000a_30/09/2017"/>
    <n v="1"/>
    <x v="0"/>
  </r>
  <r>
    <x v="7"/>
    <x v="0"/>
    <m/>
    <m/>
    <m/>
    <m/>
    <s v="Realizar visita a los solicitantes y/o sus proveedores atendiendo lo señalado en las actividades 10 a  13 del procedimiento PR RE 0124 y actividades 13 a 20 del procedimiento PR RE 0125  de acuerdo al alcance definido en la Cartilla CT RE 0038."/>
    <s v="Realizar mensualmente  verificaciones aleatorias para determinar que se realicen visitas atendiendo lo definido en los Criterios de visitas y con el alcance definidio en  la Cartilla CT RE 0038 &quot;Guía de sustanciación de solicitudes de devolución y/o compensación&quot;."/>
    <s v="Informes de verificación."/>
    <n v="5"/>
    <d v="2017-08-30T00:00:00"/>
    <d v="2017-12-31T00:00:00"/>
    <s v="ICAL-PR _x000a_Jefe de División de Recaudo, Jefe GIT de Devoluciones_x000a__x000a_REFORMULADO_x000a_30/09/2017"/>
    <n v="1"/>
    <x v="0"/>
  </r>
  <r>
    <x v="7"/>
    <x v="0"/>
    <s v="1 Aud Devoluciones DS. Imp Grandes Contribuyentes  Vig 2012 a 30/06/2016"/>
    <s v="12 01 100"/>
    <s v="_x000a_Hallazgo No. 1 Devolución Retefuente_x000a__x000a_(…)en la relación de Retenciones en la Fuente a Título de Renta (formato 1220), se presenta el mismo agente retenedor con dos NIT diferentes el 830.085.895 y el 800.085.895, donde se registra reteniendo fuente por el mismo valor de $4.7 millones, o sea dos veces, (…)_x000a_(…) se incluyó otra retención en la fuente donde el agente retenedor con NIT: 80020376, retuvo $0.1 millón, sin contar con la obligación de ser Agente Autoretenedor_x000a_"/>
    <s v="Fallas en el proceso de verificación de los soportes anexos a la solicitud de devolución y deficiencias en el subproceso de fiscalización descrita en el! procedimiento PR-FL0220"/>
    <s v="1.- Registrar PST en la categoría de incidente tecnológico solicitando verificar el correcto funcionamiento de la validación parametrizada en carga masiva, consistente en cruzar cada NIT de los agentes retenedores frente al RUT a fin de comparar que los nombres y apellidos o Razón Social correspondan con el NIT registrado."/>
    <s v="1.-Realizar seguimiento de solución al incidente registrado mediante PST para garantizar que el sistema de carga masiva impida envío de información con inconsistencias de NIT frente a razón social y/o nombres y apellidos. _x000a__x000a_"/>
    <s v="PST registrado"/>
    <n v="1"/>
    <d v="2017-01-02T00:00:00"/>
    <d v="2017-12-31T00:00:00"/>
    <s v="IGRA-PR _x000a_Coordinación de Devoluciones y Compensaciones._x000a__x000a_REFORMULADO_x000a_30/09/2017"/>
    <n v="1"/>
    <x v="0"/>
  </r>
  <r>
    <x v="7"/>
    <x v="0"/>
    <m/>
    <m/>
    <m/>
    <m/>
    <s v="2.- Realizar los ajustes requeridos resultado de la verificación, para la solución del incidente "/>
    <s v="2.-Realizar seguimiento de solución al incidente registrado mediante PST para garantizar que el sistema de carga masiva impida envío de información con inconsistencias de NIT frente a razón social y/o nombres y apellidos. _x000a__x000a_"/>
    <s v="PST Solucionado"/>
    <n v="1"/>
    <d v="2017-01-15T00:00:00"/>
    <d v="2017-03-31T00:00:00"/>
    <s v="IGRA-PR _x000a_Subdirección de Gestión de Tecnología de la Información y las Telecomunicaciones"/>
    <n v="1"/>
    <x v="0"/>
  </r>
  <r>
    <x v="7"/>
    <x v="0"/>
    <m/>
    <m/>
    <m/>
    <m/>
    <s v="3.- Verificar integralmente las marcas que genere el SIE Devoluciones para cada asunto de la solicitud de devolución y compensación. "/>
    <s v="3.- Revisar trimestralmente el 3% de las solicitudes de devolución gestionadas por parte del Jefe de División de Gestión de Recaudo verificando que en el formato 1324 del SIE devoluciones, se encuentre registrado el detalle del análisis efectuado a cada una de las marcas generadas por el sistema, el cual debe ser concordante con lo solicitado en la marca y con el resultado que se registre en la casilla 40 &quot;Resultado&quot;."/>
    <s v="Informe de revisión "/>
    <n v="4"/>
    <d v="2017-01-02T00:00:00"/>
    <d v="2017-12-31T00:00:00"/>
    <s v="IGRA-PR _x000a_División de Gestión de Recaudo de la Dirección Seccional de Impuestos de Grandes Contribuyentes"/>
    <n v="1"/>
    <x v="0"/>
  </r>
  <r>
    <x v="7"/>
    <x v="0"/>
    <s v="4 Aud Devoluciones DS. Imp Grandes Contribuyentes  Vig 2012 a 30/06/2016"/>
    <s v="12 02 001"/>
    <s v="Hallazgo No. 4 Compensación_x000a__x000a_(…) La DIAN recaude mayores impuestos a los contribuyentes, sin la acusación del mismo; toma de decisiones inefectivas, reproceso y desgaste administrativo al tener que reconocer en otro proceso derechos que le asisten a los contribuyentes._x000a_"/>
    <s v="(…) deficiencias en la expedición de las certificaciones de deudas del contribuyente, (…)"/>
    <s v="Expedir las certificaciones de las obligaciones a cargo de los contribuyentes conforme lo establecido en el procedimiento CERTIFICACIÓN DE OBLIGACIONES PR-CA-0328."/>
    <s v="Revisar trimestral y aleatoriamente una muestra de las certificaciones de obligaciones expedidas en el periodo y  elaborar un documento del resultado de la revisión._x000a_"/>
    <s v="Documento de resultado de la revisión"/>
    <n v="4"/>
    <d v="2017-01-01T00:00:00"/>
    <d v="2017-12-31T00:00:00"/>
    <s v="IGRA-PR _x000a_División de Gestión de Cobranzas de la Dirección Seccional de Impuestos de Grandes Contribuyentes"/>
    <n v="1"/>
    <x v="0"/>
  </r>
  <r>
    <x v="7"/>
    <x v="3"/>
    <s v="INSP. 17-07-00-03-24 _x000a__x000a_H 1"/>
    <s v="RG1"/>
    <s v="Hallazgo 1. El saldo de la obligación financiera de contribuyentes cuyos documentos tributarios presentaron algún tipo de problema de validación en el proceso de recepción y gestión masiva, se mantiene desactualizada por periodos indeterminados. Lo anterior, por cuanto no se realizan procesos de análisis integrales de información, sobre los reportes de control a las entidades financieras ni de los reportes de control informáticos de los SIE, que deriven en acciones de solución de problemas y que reduzcan la detención sistemática de documentos, y sin atender las funciones descritas en el Numeral 1 del Artículo 24 del Decreto 4048 de 2008 ni las obligaciones de la Resolución 3992 del 11 de abril de 2007. Esta situación genera la pérdida en la oportunidad de la información, saldos irreales en la obligación financiera de los contribuyentes, afecta el cumplimiento de la misión de áreas como fiscalización y cobro y la confiabilidad de las cifras de recaudo de la entidad; comprometiendo los objetivos estratégicos de confianza y legitimidad institucional de la DIAN."/>
    <s v="ID del Riesgo de Gestión  :  RG 1. Recibos de pago o declaraciones tributarias presentadas sin afectar el saldo de la obligación financiera._x000a__x000a_ID del Riesgo de Corrupción : na"/>
    <s v="Generar reporte inventario de documentos inconsistentes buzón de entrada Gestión Masiva"/>
    <s v="Ejercer control oportuno y facilitar la toma de decisiones,  que permita atender  incidentes para el normal flujo de documentos que ingresan a las bases de datos de la entidad y que deben llegar al SIE de obligacion financiera."/>
    <s v="Diseño de propuesta para el desarrollo del proyecto"/>
    <n v="1"/>
    <d v="2019-01-15T00:00:00"/>
    <d v="2019-01-30T00:00:00"/>
    <s v="NC-PR _x000a_Subdirección de Gestión de Recaudo y Cobranzas y Subdirección de Gestión de Tecnología de la Información y las Telecomunicaciones"/>
    <n v="1"/>
    <x v="0"/>
  </r>
  <r>
    <x v="7"/>
    <x v="3"/>
    <m/>
    <m/>
    <m/>
    <m/>
    <m/>
    <m/>
    <s v="Preparación plataforma tecnológica Desarrollo - Preparación ambiente de desarrollo"/>
    <n v="1"/>
    <d v="2019-02-01T00:00:00"/>
    <d v="2019-03-31T00:00:00"/>
    <s v="NC-PR _x000a_Subdirección de Gestión de Recaudo y Cobranzas y Subdirección de Gestión de Tecnología de la Información y las Telecomunicaciones"/>
    <n v="1"/>
    <x v="0"/>
  </r>
  <r>
    <x v="7"/>
    <x v="3"/>
    <m/>
    <m/>
    <m/>
    <m/>
    <m/>
    <m/>
    <s v="Diseño - Construcción - Crear componente de Base de Datos - Preparación ambientes de Pruebas"/>
    <n v="1"/>
    <d v="2019-04-01T00:00:00"/>
    <d v="2019-05-31T00:00:00"/>
    <s v="NC-PR _x000a_Subdirección de Gestión de Recaudo y Cobranzas y Subdirección de Gestión de Tecnología de la Información y las Telecomunicaciones"/>
    <n v="1"/>
    <x v="0"/>
  </r>
  <r>
    <x v="7"/>
    <x v="3"/>
    <m/>
    <m/>
    <m/>
    <m/>
    <m/>
    <m/>
    <s v="Pruebas Funcionales - Paso a Produccion"/>
    <n v="1"/>
    <d v="2019-06-01T00:00:00"/>
    <d v="2019-06-30T00:00:00"/>
    <s v="NC-PR _x000a_Subdirección de Gestión de Recaudo y Cobranzas y Subdirección de Gestión de Tecnología de la Información y las Telecomunicaciones"/>
    <n v="0"/>
    <x v="1"/>
  </r>
  <r>
    <x v="7"/>
    <x v="3"/>
    <m/>
    <m/>
    <m/>
    <m/>
    <s v="Realizar un estudio para identificar la causa de los errores que generan el represamiento de los documentos y determinar los procedimientos que permitan dar una gestión adecuada de los mismos."/>
    <s v="Identificar las causas del represamiento de las declaraciones y recibos de pago  antes del ingreso a Gestión Masiva"/>
    <s v="Documento diagnóstico"/>
    <n v="1"/>
    <d v="2016-02-01T00:00:00"/>
    <d v="2016-05-31T00:00:00"/>
    <s v="Coordinación Control Entidades Recaudadoras"/>
    <n v="1"/>
    <x v="0"/>
  </r>
  <r>
    <x v="7"/>
    <x v="3"/>
    <m/>
    <m/>
    <m/>
    <m/>
    <m/>
    <m/>
    <s v="Procedimientos documentados"/>
    <n v="1"/>
    <d v="2016-02-01T00:00:00"/>
    <d v="2016-05-31T00:00:00"/>
    <s v="Coordinación Control Entidades Recaudadoras"/>
    <n v="1"/>
    <x v="0"/>
  </r>
  <r>
    <x v="7"/>
    <x v="3"/>
    <m/>
    <m/>
    <m/>
    <m/>
    <s v="Diseñar, ejecutar y controlar auditorias sobre el  flujo de documentos para  Gestión masiva "/>
    <s v="Efectuar control oportuno a todo el flujo de las declaraciones y recibos de pago   que ingresan a Gestión Masiva"/>
    <s v="Informes de auditorías "/>
    <n v="2"/>
    <d v="2019-10-01T00:00:00"/>
    <d v="2020-03-31T00:00:00"/>
    <s v="NC-PR_x000a_Coordinación Administracion de aplicativos"/>
    <n v="0"/>
    <x v="1"/>
  </r>
  <r>
    <x v="7"/>
    <x v="3"/>
    <m/>
    <m/>
    <m/>
    <m/>
    <m/>
    <m/>
    <s v="Listados estadísticos de cantidad de documentos en cada punto de procesamiento del flujo"/>
    <n v="2"/>
    <d v="2019-10-01T00:00:00"/>
    <d v="2020-03-31T00:00:00"/>
    <s v="NC-PR_x000a_Coordinación Administracion de aplicativos"/>
    <n v="0"/>
    <x v="1"/>
  </r>
  <r>
    <x v="7"/>
    <x v="3"/>
    <m/>
    <m/>
    <m/>
    <m/>
    <s v="Profundizar la estrategia de masificación del uso de los Servicios informáticos electrónicos para la presentación virtual de declaraciones, encaminada a garantizar la calidad y oportunidad de la información que ingresa a la Entidad."/>
    <s v="Disminuir las inconsistencias en que incurren los contribuyentes en la presentacion de las declaraciones tributarias y en el procesamiento de la informacion por parte de las EAR, mejorando la oportunidad en la disposición de la misma."/>
    <s v="Elaborar estrategia cuyo objetivo es disminuir las inconsistencias en que incurren los contribuyentes en la presentación de las declaraciones  y en el procesamiento de la informacion por parte de las EAR, en la que se incluyan todas las líneas de acción.    "/>
    <n v="1"/>
    <d v="2016-03-01T00:00:00"/>
    <d v="2016-12-31T00:00:00"/>
    <s v="NC-PR_x000a_Dirección de Gestión de Ingresos"/>
    <n v="1"/>
    <x v="0"/>
  </r>
  <r>
    <x v="7"/>
    <x v="3"/>
    <m/>
    <m/>
    <m/>
    <m/>
    <m/>
    <m/>
    <s v="Incluir en la política de Gestión Masiva, Recaudo y Gestión de Asistencia al Cliente, lo pertinente de acuerdo con la estrategia definida, divulgando a través de la Oficina de Comunicaciones las actualizaciones realizadas._x000a_"/>
    <n v="3"/>
    <d v="2016-03-01T00:00:00"/>
    <d v="2016-12-31T00:00:00"/>
    <s v="NC-PR_x000a_Dirección de Gestión de Ingresos"/>
    <n v="1"/>
    <x v="0"/>
  </r>
  <r>
    <x v="7"/>
    <x v="3"/>
    <m/>
    <m/>
    <m/>
    <m/>
    <m/>
    <m/>
    <s v="Incrementar la proporción de presentación de formularios virtuales y/o asistidos versus los litográficos; indicador de cumplimiento: trimestralmente se establecerá la % de formularios virtuales frente a total de formularios presentados_x000a__x000a_"/>
    <n v="1"/>
    <d v="2016-03-01T00:00:00"/>
    <d v="2016-12-31T00:00:00"/>
    <s v="NC-PR_x000a_Dirección de Gestión de Ingresos"/>
    <n v="1"/>
    <x v="0"/>
  </r>
  <r>
    <x v="7"/>
    <x v="3"/>
    <m/>
    <m/>
    <m/>
    <m/>
    <m/>
    <m/>
    <s v="Incentivar el uso de formularios virtuales para eliminar en el largo plazo el uso de formularios litográficos, ampliando el universo de contribuyentes con mecanismo de firma digital. Indicador: trimestralmente se medirá el número de mecanismos asignados."/>
    <n v="1"/>
    <d v="2016-03-01T00:00:00"/>
    <d v="2016-12-31T00:00:00"/>
    <s v="NC-PR_x000a_Dirección de Gestión de Ingresos"/>
    <n v="1"/>
    <x v="0"/>
  </r>
  <r>
    <x v="7"/>
    <x v="3"/>
    <s v="INSP. 17-07-00-03-24 _x000a__x000a_H 2"/>
    <s v="RG2"/>
    <s v="Hallazgo 2. Los controles para garantizar que se cumplan los principios de no repudio y confidencialidad de la información contenida en gestión masiva y la obligación financiera son insuficientes. Lo anterior se evidencia en: i) fallas en la administración de roles, ii) correcciones realizadas por funcionarios sin el rol de corrección , y iii) log de auditoría sin la información suficiente para analizar la trazabilidad del proceso. Lo anterior no atiende lo dispuesto en: i) el Decreto 4048 del 22 de Octubre de 2008, artículo 18, numerales 1, 2, 6 y 9 “Funciones de la Subdirección de Gestión de Tecnología de Información y Telecomunicaciones” y no atiende la norma ISO 27001. La insuficiencia del control no mitiga suficientemente el riesgo de realizar correcciones improcedentes, como se evidencia en el hallazgo III de esta inspección. "/>
    <s v="ID del Riesgo de Gestión  :  RG 2. Pérdida de trazabilidad y seguridad de la información física y digital en las etapas previas a la obligación financiera_x000a__x000a_ID del Riesgo de Corrupción : na"/>
    <s v="Diseñar, Construir y desplegar el ajuste realizado al servicio informatico de Gestión Masiva;  relacionado con la información de identificación del funcionario que realiza la transacción, la implementación de IP, ciudad desde donde se genera la transacción y la Seccional corespondiente, operación o transacción realizada, nombre de tabla o tablas modificadas._x000a__x000a__x000a_"/>
    <s v="Presentar la necesidad en el Centro de Despacho con el documento de la necesidad."/>
    <s v="Acta de Centro de Despacho con el PST radicado"/>
    <n v="1"/>
    <d v="2016-03-01T00:00:00"/>
    <d v="2016-05-31T00:00:00"/>
    <s v="NC-PR _x000a_Subdirección de Gestión de Recaudo y Cobranzas"/>
    <n v="1"/>
    <x v="0"/>
  </r>
  <r>
    <x v="7"/>
    <x v="3"/>
    <m/>
    <m/>
    <m/>
    <m/>
    <m/>
    <s v="Elaboración especificación Técnica de Alto Nivel"/>
    <s v="  - Especificacion Funcional de alto nivel_x000a__x000a_- Acta de entrega de requerimientos de alto nivel"/>
    <n v="1"/>
    <s v="dos meses una vez se tenga el Acta de arpobación del Centro de Despacho"/>
    <s v="dos meses una vez se tenga el Acta de arpobación del Centro de Despacho"/>
    <s v="NC-PR _x000a_Coordinación de Apoyo a los Sistemas de Información"/>
    <n v="1"/>
    <x v="0"/>
  </r>
  <r>
    <x v="7"/>
    <x v="3"/>
    <m/>
    <m/>
    <m/>
    <m/>
    <m/>
    <s v="Determinar la prioridad en los desarrollos para garantizar la atención de los requerimientos en las fechas acordadas"/>
    <s v="Acta de Centro de Despacho con la lista de prioridades de la SGRC"/>
    <n v="1"/>
    <s v="Por determinar de acuerdo a la presentación del requerimiento"/>
    <s v="Por determinar de acuerdo a la presentación del requerimiento"/>
    <s v="NC-PR _x000a_Subdirección de Gestión de Recaudo y Cobranzas _x000a_"/>
    <n v="1"/>
    <x v="0"/>
  </r>
  <r>
    <x v="7"/>
    <x v="3"/>
    <m/>
    <m/>
    <m/>
    <m/>
    <m/>
    <s v="Iniciar el ciclo de desarrollo de Software"/>
    <s v="Software construido y disponible para pruebas funcionales"/>
    <n v="1"/>
    <s v="Por determinar de acuerdo a la presentación del requerimiento"/>
    <s v="Por determinar de acuerdo a la presentación del requerimiento"/>
    <s v="NC-PR _x000a_Coordinación de Apoyo a los Sistemas de Información"/>
    <n v="1"/>
    <x v="0"/>
  </r>
  <r>
    <x v="7"/>
    <x v="3"/>
    <m/>
    <m/>
    <m/>
    <m/>
    <m/>
    <s v="Elaboración del plan de pruebas"/>
    <s v="   - Plan de pruebas aprobado por el usuario"/>
    <n v="1"/>
    <s v="Por determinar de acuerdo a la presentación del requerimiento"/>
    <s v="Por determinar de acuerdo a la presentación del requerimiento"/>
    <s v="NC-PR _x000a_Coordinación de Apoyo a los Sistemas de Información"/>
    <n v="1"/>
    <x v="0"/>
  </r>
  <r>
    <x v="7"/>
    <x v="3"/>
    <m/>
    <m/>
    <m/>
    <m/>
    <m/>
    <s v="Puesta en producción a Nivel Nacional del sistema construido."/>
    <s v="Sistema funcionando "/>
    <n v="1"/>
    <s v="Por determinar de acuerdo a la presentación del requerimiento"/>
    <s v="Por determinar de acuerdo a la presentación del requerimiento"/>
    <s v="NC-PR _x000a_Coordinación de Apoyo a los Sistemas de Información"/>
    <n v="1"/>
    <x v="0"/>
  </r>
  <r>
    <x v="7"/>
    <x v="3"/>
    <m/>
    <m/>
    <m/>
    <m/>
    <s v="Diseñar, ejecutar y controlar auditorias de escritorio y presenciales a nivel nacional que evalue integralmente el procedimiento de correccion de inconsistencias"/>
    <s v="Efectuar control oportuno a todo el flujo de actividades involucradas en la correccion de inconsistencias."/>
    <s v="Documentos gerenciales de resultados de auditoria publicados en el IGR trimestral en los siguientes meses: (Abril-Julio-Octubre y Enero 2017) Este documento debe contener como minimo las siguientes actividades:_x000a__x000a_1- Control y seguimiento a roles asignados y asociados al procedimiento de correccion de inconsistencias_x000a__x000a_2- Generacion, validacion y envio de listados de documentos a corregir para todas las Direcciones Seccional incluyendo medicion a traves de indicador. _x000a__x000a_3-Revision, analisis y recomendaciones de muestras  aleatorias de correcciones realizadas en las principales Seccionales_x000a__x000a_4-Actualizar el procedimiento PR-RE-0033 Corrección de Inconsistencias de Declaraciones y/o Recibos de Pag,  incluyendo en este la publicacion como anexo del manual de Corrección de Documentos Inconsistentes y Ajustes de Saldos que sirva de guía para la gestión._x000a__x000a_5- solicitar , analizar y tomar decisiones respecto a los datos de las tablas de auditoria que tiene el sistema para la corrección de inconsistencias"/>
    <n v="4"/>
    <d v="2016-03-01T00:00:00"/>
    <d v="2017-01-31T00:00:00"/>
    <s v="NC-PR _x000a_Coordinación Control Básico de Obligaciones de la SGRC"/>
    <n v="1"/>
    <x v="0"/>
  </r>
  <r>
    <x v="7"/>
    <x v="3"/>
    <m/>
    <m/>
    <m/>
    <m/>
    <s v="Definir una política se Seguridad de Información para la DIAN"/>
    <s v="Documento con la Política General de Seguridad de Información de la DIAN."/>
    <s v="Política general de Seguridad de la  Información, Aprobada, publicada y divulgada."/>
    <n v="1"/>
    <d v="2015-12-31T00:00:00"/>
    <d v="2016-04-30T00:00:00"/>
    <s v="NC-PR _x000a_Dirección de Gestión Organizacional"/>
    <n v="1"/>
    <x v="0"/>
  </r>
  <r>
    <x v="7"/>
    <x v="3"/>
    <m/>
    <m/>
    <m/>
    <m/>
    <s v="Desarrollar una campaña de sensibilización del uso del procedimiento de gestión de Roles"/>
    <s v="Fomentar el cumplimiento del procedimiento de Gestión de Roles "/>
    <s v="Documento de la campaña"/>
    <n v="1"/>
    <d v="2016-03-01T00:00:00"/>
    <s v="Actividad Permanente"/>
    <s v="NC-PR _x000a_Subdirección de Gestión de Tecnologías de Información y Telecomunicaciones_x000a__x000a_"/>
    <n v="1"/>
    <x v="0"/>
  </r>
  <r>
    <x v="7"/>
    <x v="3"/>
    <m/>
    <m/>
    <m/>
    <m/>
    <s v="Generar reporte inventario de documentos inconsistentes buzón de entrada Gestión Masiva"/>
    <s v="Ejercer control oportuno y facilitar la toma de decisiones,  que permita atender  incidentes para el normal flujo de documentos que ingresan a las bases de datos de la entidad y que deben llegar al SIE de obligacion financiera."/>
    <s v="Diseño de propuesta para el desarrollo del proyecto"/>
    <n v="1"/>
    <d v="2019-01-15T00:00:00"/>
    <d v="2019-01-30T00:00:00"/>
    <s v="NC-PR _x000a_Subdirección de Gestión de Recaudo y Cobranzas y Subdirección de Gestión de Tecnología de la Información y las Telecomunicaciones"/>
    <n v="1"/>
    <x v="0"/>
  </r>
  <r>
    <x v="7"/>
    <x v="3"/>
    <m/>
    <m/>
    <m/>
    <m/>
    <m/>
    <m/>
    <s v="Preparación plataforma tecnológica Desarrollo - Preparación ambiente de desarrollo"/>
    <n v="1"/>
    <d v="2019-02-01T00:00:00"/>
    <d v="2019-03-31T00:00:00"/>
    <s v="NC-PR _x000a_Subdirección de Gestión de Recaudo y Cobranzas y Subdirección de Gestión de Tecnología de la Información y las Telecomunicaciones"/>
    <n v="1"/>
    <x v="0"/>
  </r>
  <r>
    <x v="7"/>
    <x v="3"/>
    <m/>
    <m/>
    <m/>
    <m/>
    <m/>
    <m/>
    <s v="Diseño - Construcción - Crear componente de Base de Datos - Preparación ambientes de Pruebas"/>
    <n v="1"/>
    <d v="2019-04-01T00:00:00"/>
    <d v="2019-05-31T00:00:00"/>
    <s v="NC-PR _x000a_Subdirección de Gestión de Recaudo y Cobranzas y Subdirección de Gestión de Tecnología de la Información y las Telecomunicaciones"/>
    <n v="1"/>
    <x v="0"/>
  </r>
  <r>
    <x v="7"/>
    <x v="3"/>
    <m/>
    <m/>
    <m/>
    <m/>
    <m/>
    <m/>
    <s v="Pruebas Funcionales - Paso a Produccion"/>
    <n v="1"/>
    <d v="2019-06-01T00:00:00"/>
    <d v="2019-06-30T00:00:00"/>
    <s v="NC-PR _x000a_Subdirección de Gestión de Recaudo y Cobranzas y Subdirección de Gestión de Tecnología de la Información y las Telecomunicaciones"/>
    <n v="0"/>
    <x v="1"/>
  </r>
  <r>
    <x v="7"/>
    <x v="3"/>
    <s v="INSP. 17-07-00-03-24 _x000a__x000a_H 3"/>
    <s v="RG3"/>
    <s v="Hallazgo 3. La insuficiencia del control no mitiga suficientemente el riesgo de realizar correcciones improcedentes, lo que se evidencia en correcciones de inconsistencias improcedentes  e incorrectas , causadas por, i) fallas en la aplicación de la normatividad interna y de Ley, ii) fallas en la implementación y ejecución de controles de supervisión, gerencia e instancias superiores, en la corrección de inconsistencias, iii) debilidades en la capacidad operativa con relación al volumen de inconsistencias, iv) fallas en los controles establecidos en el rol corrección de inconsistencias y  v) ausencia de políticas de seguimiento que se tienen referente a corrección de inconsistencias.  Y 314 correcciones de inconsistencias inoportunas. Lo anterior no atiende lo dispuesto en el artículo 43 de la Ley 962 de 2005, Memorando 570 de 2010, Memorando 105 de 2008 Concepto Jurídico número 059295 del 14 de julio de 2006, Circular 00061 de 2007, Circular 00118 de 2005, oficio No. 089061 del 30 de noviembre de 2005, emitido por la Oficina Jurídica de la DIAN y el procedimiento PR-RE-0033. Generando como efecto $31.054.020.428 de saldos irreales en la Obligación Financiera para el periodo comprendido entre julio y agosto de 2014 y dificultando el proceso sancionatorio a las EAR, de acuerdo a lo dispuesto en el numeral 5.4 del memorando 570 de 2010."/>
    <s v="ID del Riesgo de Gestión  :  RG 3. Corrección de inconsistencias incorrectas, improcedentes e inoportunas._x000a__x000a_ID del Riesgo de Corrupción :  RFC 1.  Manipulación de la información de los contribuyentes para beneficio propio o de terceros."/>
    <s v="Diseñar, ejecutar y controlar auditorias de escritorio y presenciales a nivel nacional que evalue integralmente el procedimiento de correccion de inconsistencias"/>
    <s v="Efectuar control oportuno a todo el flujo de actividades involucradas en la correccion de inconsistencias."/>
    <s v="Documentos gerenciales de resultados de auditoria publicados en el IGR trimestral en los siguientes meses: (Abril-Julio-Octubre y Enero 2017) Este documento debe contener como minimo las siguientes actividades:_x000a__x000a_1- Control y seguimiento a roles asignados y asociados al procedimiento de correccion de inconsistencias_x000a__x000a_2- Generacion, validacion y envio de listados de documentos a corregir para todas las Direcciones Seccional incluyendo medicion a traves de indicador. _x000a__x000a_3-Revision, analisis y recomendaciones de muestras  aleatorias de correcciones realizadas en las principales Seccionales_x000a__x000a_4-Actualizar el procedimiento PR-RE-0033 Corrección de Inconsistencias de Declaraciones y/o Recibos de Pag,  incluyendo en este la publicacion como anexo del manual de Corrección de Documentos Inconsistentes y Ajustes de Saldos que sirva de guía para la gestión._x000a__x000a_5- solicitar , analizar y tomar decisiones respecto a los datos de las tablas de auditoria que tiene el sistema para la correccion de inconsistencias"/>
    <n v="4"/>
    <d v="2016-03-01T00:00:00"/>
    <d v="2017-01-31T00:00:00"/>
    <s v="NC-PR _x000a_Coordinación Control Básico de Obligaciones de la SGRC"/>
    <n v="1"/>
    <x v="0"/>
  </r>
  <r>
    <x v="7"/>
    <x v="3"/>
    <m/>
    <m/>
    <m/>
    <m/>
    <s v="Garantizar la trazabilidad, autenticidad y la integridad de la informacion corregida"/>
    <s v="Presentar la necesidad en el Centro de Despacho con el documento de la necesidad."/>
    <s v="Acta de Centro de Despacho con el PST radicado"/>
    <n v="1"/>
    <d v="2016-03-01T00:00:00"/>
    <d v="2016-05-31T00:00:00"/>
    <s v="NC-PR _x000a_Subdirección de Gestión de Recaudo y Cobranzas"/>
    <n v="1"/>
    <x v="0"/>
  </r>
  <r>
    <x v="7"/>
    <x v="3"/>
    <m/>
    <m/>
    <m/>
    <m/>
    <m/>
    <s v="Elaboracion especificacion Técnica de Alto Nivel"/>
    <s v="  - Especificacion Funcional de alto nivel_x000a__x000a_- Acta de entrega de requerimientos de alto nivel"/>
    <n v="1"/>
    <s v="dos meses una vez se tenga el Acta de arpobación del Centro de Despacho"/>
    <s v="dos meses una vez se tenga el Acta de arpobación del Centro de Despacho"/>
    <s v="NC-PR _x000a_Coordinación de Apoyo a los Sistemas de Información"/>
    <n v="1"/>
    <x v="0"/>
  </r>
  <r>
    <x v="7"/>
    <x v="3"/>
    <m/>
    <m/>
    <m/>
    <m/>
    <m/>
    <s v="Determinar la prioridad en los desarrollos para garantizar la atención de los requerimientos en las fechas acordadas"/>
    <s v="Acta de Centro de Despacho con la lista de prioridades de la SGRC"/>
    <n v="1"/>
    <s v="Por determinar de acuerdo a la presentación del requerimiento"/>
    <s v="Por determinar de acuerdo a la presentación del requerimiento"/>
    <s v="NC-PR _x000a_Subdirección de Gestión de Recaudo y Cobranzas _x000a_"/>
    <n v="1"/>
    <x v="0"/>
  </r>
  <r>
    <x v="7"/>
    <x v="3"/>
    <m/>
    <m/>
    <m/>
    <m/>
    <m/>
    <s v="Iniciar el ciclo de desarrollo de Software"/>
    <s v="Software construido y disponible para pruebas funcionales"/>
    <n v="1"/>
    <s v="Por determinar de acuerdo a la presentación del requerimiento"/>
    <s v="Por determinar de acuerdo a la presentación del requerimiento"/>
    <s v="NC-PR _x000a_Coordinación de Apoyo a los Sistemas de Información"/>
    <n v="1"/>
    <x v="0"/>
  </r>
  <r>
    <x v="7"/>
    <x v="3"/>
    <m/>
    <m/>
    <m/>
    <m/>
    <m/>
    <s v="Elaboración del plan de pruebas"/>
    <s v="   - Plan de pruebas aprobado por el usuario"/>
    <n v="1"/>
    <s v="Por determinar de acuerdo a la presentación del requerimiento"/>
    <s v="Por determinar de acuerdo a la presentación del requerimiento"/>
    <s v="NC-PR _x000a_Coordinación de Apoyo a los Sistemas de Información"/>
    <n v="1"/>
    <x v="0"/>
  </r>
  <r>
    <x v="7"/>
    <x v="3"/>
    <m/>
    <m/>
    <m/>
    <m/>
    <m/>
    <s v="Puesta en producción a Nivel Nacional del sistema construido."/>
    <s v="Sistema funcionando "/>
    <n v="1"/>
    <s v="Por determinar de acuerdo a la presentación del requerimiento"/>
    <s v="Por determinar de acuerdo a la presentación del requerimiento"/>
    <s v="NC-PR _x000a_Coordinación de Apoyo a los Sistemas de Información"/>
    <n v="1"/>
    <x v="0"/>
  </r>
  <r>
    <x v="7"/>
    <x v="3"/>
    <m/>
    <m/>
    <m/>
    <m/>
    <s v="Diseñar, Construir y desplegar el ajuste realizado al servicio informatico de Gestión Masiva;  relacionado con la información de identificación del funcionario que realiza la transacción, la implementación de IP, ciudad desde donde se genera la transacción y la Seccional corespondiente, operación o transacción realizada, nombre de tabla o tablas modificadas._x000a_"/>
    <s v="Presentar la necesidad en el Centro de Despacho con el documento de la necesidad."/>
    <s v="Acta de Centro de Despacho con el PST radicado"/>
    <n v="1"/>
    <d v="2016-03-01T00:00:00"/>
    <d v="2016-05-31T00:00:00"/>
    <s v="NC-PR _x000a_Subdirección de Gestión de Recaudo y Cobranzas"/>
    <n v="1"/>
    <x v="0"/>
  </r>
  <r>
    <x v="7"/>
    <x v="3"/>
    <m/>
    <m/>
    <m/>
    <m/>
    <m/>
    <s v="Elaboracion especificacion Técnica de Alto Nivel"/>
    <s v="  - Especificacion Funcional de alto nivel_x000a__x000a_- Acta de entrega de requerimientos de alto nivel"/>
    <n v="1"/>
    <s v="dos meses una vez se tenga el Acta de arpobación del Centro de Despacho"/>
    <s v="dos meses una vez se tenga el Acta de arpobación del Centro de Despacho"/>
    <s v="NC-PR _x000a_Coordinación de Apoyo a los Sistemas de Información"/>
    <n v="1"/>
    <x v="0"/>
  </r>
  <r>
    <x v="7"/>
    <x v="3"/>
    <m/>
    <m/>
    <m/>
    <m/>
    <m/>
    <s v="Determinar la prioridad en los desarrollos para garantizar la atención de los requerimientos en las fechas acordadas"/>
    <s v="Acta de Centro de Despacho con la lista de prioridades de la SGRC"/>
    <n v="1"/>
    <s v="Por determinar de acuerdo a la presentación del requerimiento"/>
    <s v="Por determinar de acuerdo a la presentación del requerimiento"/>
    <s v="NC-PR _x000a_Subdirección de Gestión de Recaudo y Cobranzas _x000a_"/>
    <n v="1"/>
    <x v="0"/>
  </r>
  <r>
    <x v="7"/>
    <x v="3"/>
    <m/>
    <m/>
    <m/>
    <m/>
    <m/>
    <s v="Iniciar el ciclo de desarrollo de Software"/>
    <s v="Software construido y disponible para pruebas funcionales"/>
    <n v="1"/>
    <s v="Por determinar de acuerdo a la presentación del requerimiento"/>
    <s v="Por determinar de acuerdo a la presentación del requerimiento"/>
    <s v="NC-PR _x000a_Coordinación de Apoyo a los Sistemas de Información"/>
    <n v="1"/>
    <x v="0"/>
  </r>
  <r>
    <x v="7"/>
    <x v="3"/>
    <m/>
    <m/>
    <m/>
    <m/>
    <m/>
    <s v="Elaboración del plan de pruebas"/>
    <s v="   - Plan de pruebas aprobado por el usuario"/>
    <n v="1"/>
    <s v="Por determinar de acuerdo a la presentación del requerimiento"/>
    <s v="Por determinar de acuerdo a la presentación del requerimiento"/>
    <s v="NC-PR _x000a_Coordinación de Apoyo a los Sistemas de Información"/>
    <n v="1"/>
    <x v="0"/>
  </r>
  <r>
    <x v="7"/>
    <x v="3"/>
    <m/>
    <m/>
    <m/>
    <m/>
    <m/>
    <s v="Puesta en producción a Nivel Nacional del sistema construido."/>
    <s v="Sistema funcionando "/>
    <n v="1"/>
    <s v="Por determinar de acuerdo a la presentación del requerimiento"/>
    <s v="Por determinar de acuerdo a la presentación del requerimiento"/>
    <s v="NC-PR _x000a_Coordinación de Apoyo a los Sistemas de Información"/>
    <n v="1"/>
    <x v="0"/>
  </r>
  <r>
    <x v="7"/>
    <x v="3"/>
    <s v="INSP.17-07-02-24-03 _x000a__x000a_H1"/>
    <s v="RG1"/>
    <s v="Hallazgo I. _x000a__x000a_El GIT de Gestión, control y servicio y la División de Gestión de Cobranzas de la Dirección Seccional de Impuestos de Bogotá de la DIAN, están expuestas al riesgo de pérdida de los ingresos de la Nación por no identificar, comunicar y gestionar los procesos y/o saldos pendientes de empresas fusionadas a las áreas responsables, evidenciado en:  A) El incumplimiento al procedimiento PR-GM-0011 “Solicitudes especiales de actualización RUT”, B) Inconsistencias generadas por saldos irreales en el sistema de Obligación Financiera y/o desactualización de los sistemas SIPAC y SISCOBRA, C) No se efectúa un control específico sobre los saldos pendientes  de las sociedades fusionadas por parte de la División de Cobranzas, D) Falta de integración de aplicativos y centralización de expedientes, E) No se identifica en el aplicativo de OBLIGACIÓN FINANCIERA las sociedades fusionadas, para el seguimiento de los saldos pendientes de la sociedad absorbida, F) Manualidad en el manejo de la información de los procesos de los contribuyentes, en las áreas Control, Gestión y Servicios, Secretaría de Cobranzas y la Secretaría de Gestión Jurídica, y G) El GIT de Gestión, control y servicio no comunica a la División de cobro las cancelaciones de RUT aprobadas por concepto de fusión. "/>
    <s v="ID del Riesgo de Gestión  :  RG 1. Pérdida de los ingresos de la Nación por no identificar, comunicar y gestionar los procesos y/o saldos pendientes de empresas fusionadas a las áreas responsables. _x000a__x000a_ID del Riesgo de Corrupción : N/A"/>
    <s v="Actualizar el PR-GM-0011, incluyendo la Socialización y Capacitación"/>
    <s v="Fortalecer el control en el trámite de las solicitudes especiales"/>
    <s v="PROCEDIMIENTO PUBLICADO, SOCIALIZADO Y LISTA DE PERSONAS CAPACITADAS"/>
    <n v="1"/>
    <d v="2017-03-01T00:00:00"/>
    <d v="2019-05-31T00:00:00"/>
    <s v="NC-PR _x000a_SUBDIRECCION DE GESTION DE ASISTENCIA AL CLIENTE"/>
    <n v="0.9"/>
    <x v="1"/>
  </r>
  <r>
    <x v="7"/>
    <x v="3"/>
    <m/>
    <m/>
    <m/>
    <m/>
    <s v="Optimizar la Hora de Estudio de los funcionarios de las Areas de Asistencia al Cliente (Circular 0020 de 2013), dando lineamientos generales de autocapacitación, a fin de afianzar la adhesión de los procedimientos, Instructivos y Formatos "/>
    <s v="Fortalecer el autoestudio de los procedimientos con sus documentos vinculados, para la correcta adhesión al procedimiento de Solicitudes Especiales"/>
    <s v="Informes Trimestrales de seguimiento a la aplicación del procedimiento y sus documentos asociados, así como la correcta definición de solicitudes especiales, verificando la calidad y oportunidad de las mismas._x000a__x000a_Inclusión en los indicadores de procedimiento Año 2018"/>
    <n v="2"/>
    <d v="2017-09-01T00:00:00"/>
    <d v="2018-12-31T00:00:00"/>
    <s v="NC-PR _x000a_DIVISION DE GESTION DE ASISTENCIA AL CLIENTE DE LA DIRECCION SECCIONAL DE IMPUESTOS DE BOGOTA Y SUBDIRECCION DE GESTION DE ASISTENCIA AL CLIENTE"/>
    <n v="1"/>
    <x v="0"/>
  </r>
  <r>
    <x v="7"/>
    <x v="3"/>
    <m/>
    <m/>
    <m/>
    <m/>
    <s v="Diseñar, Construir y desplegar en el SIE de Obligacion Financiera y en SIPAC una marcacion que permita identificar plenamente el estado de una sociedad que aparezca en la casilla 89  del RUT."/>
    <s v="Presentar la necesidad en el centro de despacho con el respectivo documento"/>
    <s v="Acta de centro de despacho con el PST radicado"/>
    <n v="1"/>
    <d v="2017-03-01T00:00:00"/>
    <d v="2017-09-30T00:00:00"/>
    <s v="NC-PR _x000a_Coordinacion de Administracion de aplicativos de Recaudo y Cobranzas-Subdirección de Gestión de Recaudo y Cobranzas - Coordinación de Apoyo a los Sistemas de Información"/>
    <n v="1"/>
    <x v="0"/>
  </r>
  <r>
    <x v="7"/>
    <x v="3"/>
    <m/>
    <m/>
    <m/>
    <m/>
    <m/>
    <s v="Determinar la prioridad en los desarrollos para garantizar la atención de los requerimientos en las fechas acordadas"/>
    <s v="Acta de centro de despacho con la lista de prioridades de la Direccion de Gestion de Ingresos"/>
    <n v="1"/>
    <d v="2017-03-01T00:00:00"/>
    <d v="2017-12-31T00:00:00"/>
    <s v="NC-PR _x000a_Subdirección de Gestión de Recaudo y Cobranzas _x000a_"/>
    <n v="1"/>
    <x v="0"/>
  </r>
  <r>
    <x v="7"/>
    <x v="3"/>
    <m/>
    <m/>
    <m/>
    <m/>
    <m/>
    <s v="Elaborar el analisis detallado de requerimientos en conjunto con funcionario del area de dinamica de los procesos y de Tecnologia"/>
    <s v="1- Acta de aprobacion firmadas por el area funcional, por el funcionario de dinamica de procesos y por el Ingeniero de apoyo asignado. 2- Documento de requerimientos                                                                                                                                                                                       "/>
    <n v="2"/>
    <s v="Por determinar de acuerdo a la presentación del requerimiento"/>
    <s v="Por determinar de acuerdo a la presentación del requerimiento"/>
    <s v="NC-PR _x000a_Subdirección de Gestión de Recaudo y Cobranzas _x000a_"/>
    <n v="1"/>
    <x v="0"/>
  </r>
  <r>
    <x v="7"/>
    <x v="3"/>
    <m/>
    <m/>
    <m/>
    <m/>
    <m/>
    <s v="Iniciar el ciclo de desarrollo de Software"/>
    <s v="Software construido y disponible para pruebas funcionales"/>
    <n v="1"/>
    <s v="Por determinar de acuerdo a la presentación del requerimiento"/>
    <s v="Por determinar de acuerdo a la presentación del requerimiento"/>
    <s v="NC-PR _x000a_Coordinación de Apoyo a los Sistemas de Información"/>
    <n v="0"/>
    <x v="1"/>
  </r>
  <r>
    <x v="7"/>
    <x v="3"/>
    <m/>
    <m/>
    <m/>
    <m/>
    <m/>
    <s v="Elaboración del plan de pruebas"/>
    <s v="   - Plan de pruebas aprobado por el usuario"/>
    <n v="1"/>
    <s v="Por determinar de acuerdo a la presentación del requerimiento"/>
    <s v="Por determinar de acuerdo a la presentación del requerimiento"/>
    <s v="NC-PR _x000a_Subdirección de Gestión de Recaudo y Cobranzas_x000a__x000a_Coordinador de Apoyo a los Sistemas de Información_x000a_-  Coordinacion de Administracion de aplicativos de Recaudo y Cobranzas _x000a_"/>
    <n v="0"/>
    <x v="1"/>
  </r>
  <r>
    <x v="7"/>
    <x v="3"/>
    <m/>
    <m/>
    <m/>
    <m/>
    <m/>
    <s v="Alistamiento de la infraestructura necesaria para la salida a produccion del sistema construido"/>
    <s v="Infraestructura lista para poner en produccion el sistema"/>
    <n v="1"/>
    <s v="Por determinar de acuerdo a la presentación del requerimiento"/>
    <s v="Por determinar de acuerdo a la presentación del requerimiento"/>
    <s v="NC-PR _x000a_Coordinacion de Infraestructura"/>
    <n v="0"/>
    <x v="1"/>
  </r>
  <r>
    <x v="7"/>
    <x v="3"/>
    <m/>
    <m/>
    <m/>
    <m/>
    <m/>
    <s v="Puesta en producción a Nivel Nacional del sistema construido."/>
    <s v="Sistema funcionando "/>
    <n v="1"/>
    <s v="Por determinar de acuerdo a la presentación del requerimiento"/>
    <s v="Por determinar de acuerdo a la presentación del requerimiento"/>
    <s v="NC-PR _x000a_Subdirección de Gestión de Recaudo y Cobranzas/Coordinacion de Infraestructura _x000a__x000a_Coordinador de Ingfraestructura _x000a_-  Coordinacion de Administracion de aplicativos de Recaudo y Cobranzas"/>
    <n v="0"/>
    <x v="1"/>
  </r>
  <r>
    <x v="7"/>
    <x v="3"/>
    <m/>
    <m/>
    <m/>
    <m/>
    <s v="Capacitar a los funcionarios de Cobranzas respecto de la información que reposa en el RUT."/>
    <s v="Identificar plenamente al deudor, con el fin de dirigir efectivamente las acciones de cobro"/>
    <s v="Planilla de control de registro de asistencia a la capacitación"/>
    <n v="1"/>
    <d v="2017-03-15T00:00:00"/>
    <d v="2017-12-31T00:00:00"/>
    <s v="NC-PR _x000a_Coordinación de Gestión de Cobranzas"/>
    <n v="1"/>
    <x v="0"/>
  </r>
  <r>
    <x v="7"/>
    <x v="3"/>
    <s v="INSP.17-07-02-24-06 _x000a__x000a_H1, 2"/>
    <s v="RG1"/>
    <s v="Hallazgo 1. La declaración objeto de la devolución o compensación se tiene como no presentada por las causales de que tratan los artículos 580 y 650-1. _x000a__x000a_Hallazgo 2. Devoluciones fueron autorizadas sin el cumplimiento de los requisitos formales que exigen las normas pertinentes, tales como el Decreto 2877 de 2013, artículos 2 y 3, el Decreto 1625 de 2016 artículo 1.3.1.1.9 y Decreto 2277 de 2012 artículo 20."/>
    <s v="ID del Riesgo de Gestión  :  RG 1. N/A_x000a__x000a_ID del Riesgo de Corrupción :  RFC 1. Autorización de devoluciones de IVA sin el lleno de requisitos, para el favorecimiento propio o de terceros."/>
    <s v="Retroalimentar a los funcionarios de los GITs de Devoluciones de la Dirección Seccional de Impuestos de Bogotá, sobre los procedimientos y normas; Soportes en los expedientes; documento de marcas; y navegación en el SIE-Devoluciones"/>
    <s v="Desarrollar una jornada mensual de retroalimentación"/>
    <s v="Jornada de retroalimentación"/>
    <n v="6"/>
    <d v="2018-05-15T00:00:00"/>
    <d v="2018-10-15T00:00:00"/>
    <s v="NC-PR _x000a_División de Gestión de Recaudo_x000a_Dirección Seccional de Impuestos de Bogotá"/>
    <n v="1"/>
    <x v="0"/>
  </r>
  <r>
    <x v="7"/>
    <x v="3"/>
    <m/>
    <m/>
    <m/>
    <m/>
    <s v="Registrar en los PDF de los formatos relacionados en la Resolución DIAN 57 de 2014, las  instrucciones contenidas en las casillas de los prevalidadores de cada formato"/>
    <s v="Registrar los instructivos de diligenciamiento en cada uno de los PDF de los formatos 010, 1220, 1222, 1438, 1439 V1, 1439 V3, 1440, 1441, 1442, 1444, 1447, 1460, 1477, 1478, 1479, 1670 V1, 1670 V3, 1754, 1763, 1803, 1825, 1858, 1859."/>
    <s v="PDF de los formatos contienen el instructivo correspondiente"/>
    <n v="23"/>
    <d v="2018-05-15T00:00:00"/>
    <d v="2018-10-15T00:00:00"/>
    <s v="NC-PR _x000a_Coordinación Devoluciones y Compensaciones_x000a_de la Subdirección de Gestión de Recaudo y Cobranzas"/>
    <n v="0.7"/>
    <x v="2"/>
  </r>
  <r>
    <x v="7"/>
    <x v="3"/>
    <s v="INSP.17-07-02-24-09 _x000a__x000a_H 1, 2,3,4,5,6,7,8"/>
    <s v="RG1"/>
    <s v="ID del hallazgo I. La Dirección Seccional de Impuestos y Aduanas de Arauca no está ejerciendo algunos de los controles definidos por la DIAN para el trámite de solicitudes de devoluciones y/o compensaciones._x000a__x000a_ID del hallazgo II. En las Direcciones Seccionales de Impuestos de Bogotá y Medellín, se encontraron 680 solicitudes de devolución de los años 2015 a 2017, con marcas no sustanciadas con ocasión del “plan de contingencia” y a pesar de ello no fueron reportadas para fiscalización, de estas se pudo determinar para 252, que tienen un valor efectivo en devoluciones por $68.691.368.000. _x000a__x000a_ID del hallazgo III. Solicitudes de devolución aprobadas y soportadas con retenciones practicadas por personas que no se encuentran en los sistemas informáticos electrónicos de la DIAN (RUT desconocidos no identificados).  _x000a__x000a_ID del hallazgo IV. Solicitudes de devolución tramitadas y soportadas por transacciones con personas naturales que no tienen la calidad de retenedores porque que no registran en el formulario 001- RUT la responsabilidad, calidad y atributo identificado con el código 07, que hace referencia a “Retención en la fuente a título de renta”. (No tienen la calidad de Agente de retención registrada o actualizada en el RUT)._x000a__x000a_ID del hallazgo V. Solicitudes de devolución cuyos agentes de retención (personas naturales) no presentan la declaración de retención en la fuente ni pagan lo recaudado a la Administración Tributaria._x000a__x000a_ID del hallazgo VI. Solicitudes de devolución efectivas soportadas por agentes de retención en la fuente omisos o ineficaces, sin que se haya iniciado acciones de fiscalización o notificado de oficio persuasivo penalizable contra ellos por valor de $414.959.895._x000a__x000a_ID del hallazgo VII. Incumplimiento de las acciones definidas en el plan de mejoramiento para devoluciones suscrito por la Subdirección de Gestión de Recaudo y Cobranzas en la Dirección Seccional de Impuestos y Aduanas de Arauca._x000a__x000a_ID del hallazgo VIII. En la Dirección Seccional de Impuesto y Aduanas de Arauca se están incumpliendo los términos establecidos por el artículo 855 y 860 del Estatuto Tributario, para la gestión y autorización de devoluciones."/>
    <s v="ID del Riesgo de Corrupción :  RFC 1. - Conceder devoluciones sin el lleno de los requisitos, de manera intencional_x000a__x000a_ID del Riesgo de Corrupción :  RFC 2. - Acción u omisión para adelantar, retardar o manipular la información previa y la contenida en un acto administrativo de devolución para favorecimiento propio o de terceros."/>
    <s v="Complementar la validación que genera la marca 10432 en el sentido de que el sistema valide no sólo que el agente retenedor cuente en el RUT (Casilla 53 responsabilidades) con la responsabilidad siete (7) de agente retenedor,  sino que también valide que el agente retenedor haya reportado la información exógena y presentado las declaraciones de retención en la fuente."/>
    <s v="Elaborar especificación funcional de ajuste a la marca 10432"/>
    <s v="Documento especificación funcional"/>
    <n v="1"/>
    <d v="2019-02-18T00:00:00"/>
    <d v="2019-03-11T00:00:00"/>
    <s v="NC-PR_x000a_Coordinación de Devoluciones y Compensaciones"/>
    <n v="0"/>
    <x v="2"/>
  </r>
  <r>
    <x v="7"/>
    <x v="3"/>
    <m/>
    <m/>
    <m/>
    <m/>
    <s v="Complementar la validación que genera la marca 10432 en el sentido de que el sistema valide no sólo que el agente retenedor cuente en el RUT (Casilla 53 responsabilidades) con la responsabilidad siete (7) de agente retenedor,  sino que también valide que el agente retenedor haya presentado las declaraciones de retención en la fuente."/>
    <s v="Ajuste tecnológico y puesta en producción de la marca 10432"/>
    <s v="Validación marca 10432 ajustada y puesta en producción"/>
    <n v="1"/>
    <d v="2019-03-12T00:00:00"/>
    <d v="2019-09-30T00:00:00"/>
    <s v="NC-PR_x000a_Coordinación de Devoluciones y Compensaciones_x000a_Subdirección de Gestión de Tecnología"/>
    <n v="0"/>
    <x v="1"/>
  </r>
  <r>
    <x v="7"/>
    <x v="3"/>
    <m/>
    <m/>
    <m/>
    <m/>
    <s v="Actualizar cartilla guía de sustanciación de solicitudes de devolución y/o compensación, para el capítulo saldos a favor en renta y ventas."/>
    <s v="Ajustar cartilla guía de sustanciación de solicitudes de devolución y/o compensación, para el capítulo saldos a favor en renta y ventas."/>
    <s v="Cartilla guía de sustanciación actualizada, socializada y publicada con el manejo que debe aplicarse cuando se detecte retenciones practicadas sin declaración ni pago por parte del agente retenedor o retenciones inexistentes, en aplicación de los señalado en los artículos 857-1 y 859 del E.T. "/>
    <n v="1"/>
    <d v="2019-02-18T00:00:00"/>
    <d v="2019-04-30T00:00:00"/>
    <s v="NC-PR_x000a_Coordinación de Devoluciones y Compensaciones"/>
    <n v="0"/>
    <x v="2"/>
  </r>
  <r>
    <x v="7"/>
    <x v="3"/>
    <m/>
    <m/>
    <m/>
    <m/>
    <s v="Planear auditorías de escritorio del Subproceso de Devoluciones dirigida a la Dirección Seccional de Impuestos y Aduanas de Arauca, para el Subproceso de Devoluciones."/>
    <s v="Planear Auditorías de escritorio"/>
    <s v="Documento Planeación Auditoría"/>
    <n v="1"/>
    <d v="2019-02-18T00:00:00"/>
    <d v="2019-03-31T00:00:00"/>
    <s v="NC-PR_x000a_Coordinación de Devoluciones y Compensaciones"/>
    <n v="1"/>
    <x v="0"/>
  </r>
  <r>
    <x v="7"/>
    <x v="3"/>
    <m/>
    <m/>
    <m/>
    <m/>
    <s v="Ejecutar 12 auditorías de escritorio, una mensual"/>
    <s v="Ejecutar Plan de Auditorías de escritorio"/>
    <s v="Papeles de trabajo y formato FT CI 1996 &quot;Planes de Mejoramiento&quot;, debidamente diligenciados."/>
    <n v="12"/>
    <d v="2019-04-01T00:00:00"/>
    <d v="2020-03-31T00:00:00"/>
    <s v="NC-PR_x000a_Coordinación de Devoluciones y Compensaciones"/>
    <n v="8.3333333333333301E-2"/>
    <x v="1"/>
  </r>
  <r>
    <x v="7"/>
    <x v="3"/>
    <m/>
    <m/>
    <m/>
    <m/>
    <s v="Realizar una jornada de capacitación por cada procedimiento del Subproceso de Devoluciones y Compensaciones"/>
    <s v="Ejecutar Jornadas de Autocapacitación de cada uno de los siguientes procedimientos: PRE RE 0124, PR RE 0125, PR RE 0126,  PR RE 0127, PRE RE 0128, PR RE 0130, PR RE 0133"/>
    <s v="Formato 1674 Control de Asistencia a Reuniones"/>
    <n v="238"/>
    <d v="2019-02-18T00:00:00"/>
    <d v="2019-05-31T00:00:00"/>
    <s v="NC-PR_x000a_División de Gestión de Recaudo y Cobranzas_x000a_División de Gestión de Recaudo_x000a__x000a_Direcciones Seccionales de Impuestos_x000a_Direcciones Seccionales de Impuestos y Aduanas"/>
    <n v="0.5"/>
    <x v="1"/>
  </r>
  <r>
    <x v="7"/>
    <x v="3"/>
    <m/>
    <m/>
    <m/>
    <m/>
    <s v="Ajustar Riesgo R1 _x000a_Devoluciones y/o compensaciones efectuadas sin el lleno de los requisitos formales.    _x000a_Causa_x000a_1. Deficiente sustanciación de las solicitudes_x000a_Control C5_x000a_Dar aplicación a los artículos 857-1 y 859 del Estatuto Tributario_x000a_"/>
    <s v="Modificar el control C5 en la matriz de riesgos del subproceso de devoluciones"/>
    <s v="Matriz de Riesgos del Subprtoceso de Devoluciones publicada y ajustada"/>
    <n v="1"/>
    <d v="2019-02-18T00:00:00"/>
    <d v="2019-05-31T00:00:00"/>
    <s v="NC-PR_x000a_Coordinación de Devoluciones y Compensaciones"/>
    <n v="0.2"/>
    <x v="1"/>
  </r>
  <r>
    <x v="7"/>
    <x v="3"/>
    <m/>
    <m/>
    <m/>
    <m/>
    <s v="Realizar una campaña de control  dirigida a los contribuyentes de no declaran y/o no pagan a la DIAN las retenciones efectuadas."/>
    <s v="Realizar campaña de control  dirigida a los contribuyentes de no declaran y/o no pagan a la DIAN las retenciones efe"/>
    <s v="Documento campaña dirigida a los contribuyentes de no declaran y/o no pagan a la DIAN las retenciones efectuadas."/>
    <n v="1"/>
    <d v="2019-03-01T00:00:00"/>
    <d v="2019-04-14T00:00:00"/>
    <s v="NC-PR_x000a_Coordinación de Control Extensivo_x000a_Subdirección de Gestión de Recaudo y Cobranzas"/>
    <n v="1"/>
    <x v="0"/>
  </r>
  <r>
    <x v="7"/>
    <x v="3"/>
    <m/>
    <m/>
    <m/>
    <m/>
    <s v="Realizar una acción de control a los contribuyentes que no atendieron a la Campaña de Control dirigida a los contribuyentes de no declaran y/o no pagan a la DIAN las retenciones efectuadas."/>
    <s v="Remitir los insumos a la Subdirección de Gestión de Fiscalización Tributaria conforme resultados de la Campaña de Control."/>
    <s v="Documento con la información de los contribuyentes que requieren control de fiscalización."/>
    <n v="1"/>
    <d v="2019-04-15T00:00:00"/>
    <d v="2019-10-15T00:00:00"/>
    <s v="NC-PR_x000a_Subdirección de Gestión de Recaudo y Cobranzas"/>
    <n v="0"/>
    <x v="1"/>
  </r>
  <r>
    <x v="7"/>
    <x v="3"/>
    <m/>
    <m/>
    <m/>
    <m/>
    <m/>
    <s v="Proferirir acto administrativo con los lineamientos para la ejecución de la acción de control a nivel nacional"/>
    <s v="Memorando con los lineamientos de audoritoría para la ejecución de la acción de control."/>
    <n v="1"/>
    <d v="2019-10-30T00:00:00"/>
    <d v="2019-12-30T00:00:00"/>
    <s v="NC-PR_x000a_Subdirección de Gestión de Fiscalización Tributaria"/>
    <n v="0"/>
    <x v="1"/>
  </r>
  <r>
    <x v="7"/>
    <x v="3"/>
    <m/>
    <m/>
    <m/>
    <m/>
    <s v="La Coordinación de Devoluciones y Compensaciones enviará a la Coordinación de Control Extensivo en forma trimestral (primeros 5 días después de la culminación de cada trimestre del año) la realación consolidada de los casos detectados en las Direcciones Seccionales de retenciones practicadas sin declaración ni pago por parte del agente retenedor para que la Coordinación de Control Extensivo incluya estos omisos en las campañas de omisos"/>
    <s v="La Coordinación de Devoluciones y Compensaciones enviará a la Coordinación de Control Extensivo en forma trimestral (primeros 5 días después de la culminación de cada trimestre del año) la realación consolidada de los casos detectados en las Direcciones Seccionales de retenciones practicadas sin declaración ni pago por parte del agente retenedor para que la Coordinación de Control Extensivo incluya estos omisos en las campañas de omisos"/>
    <s v="Informe consolidado de omisos detectados en el subproceso de devoluciones ejecutado en las Direcciones Seccionales, enviado a la Coordinación de Control Extensivo"/>
    <n v="4"/>
    <d v="2019-04-05T00:00:00"/>
    <d v="2020-04-05T00:00:00"/>
    <s v="NC-PR_x000a_Coordinación de Devoluciones y Compensaciones"/>
    <n v="0"/>
    <x v="1"/>
  </r>
  <r>
    <x v="7"/>
    <x v="3"/>
    <m/>
    <m/>
    <m/>
    <m/>
    <s v="Realizar campaña de actualización  del RUT"/>
    <s v="Invitar a los contribuyentes que han presentado declaraciones de retención en la fuente y no tienen dicha responsabilidad registrada en el RUT , a efectuar la actualización pertinente del RUT"/>
    <s v="Listado de RUT Actualizados"/>
    <n v="1"/>
    <d v="2019-02-18T00:00:00"/>
    <d v="2019-06-30T00:00:00"/>
    <s v="NC-PR_x000a_Coordinación de Control Extensivo_x000a_Subdirección de Gestión de Recaudo y Cobranzas_x000a_"/>
    <n v="0"/>
    <x v="1"/>
  </r>
  <r>
    <x v="7"/>
    <x v="3"/>
    <m/>
    <m/>
    <m/>
    <m/>
    <s v="Definir los criterios para inclusión forzosa de solicitudes de devolución mediante acta suscrita por los integrantes de la Reunión de Evaluación y Control de Devoluciones."/>
    <s v="Elaboración y aprobación de acta de criterios de inclusión forzosa para solicitudes de devolución"/>
    <s v="Acta de Criterios de Inclusión Forzosa"/>
    <n v="1"/>
    <d v="2019-02-18T00:00:00"/>
    <d v="2019-02-28T00:00:00"/>
    <s v="NC-PR_x000a_División de Gestión de Recaudo y Cobranzas_x000a__x000a_Dirección Seccional de Impuesstos y Aduanas de Arauca"/>
    <n v="1"/>
    <x v="0"/>
  </r>
  <r>
    <x v="7"/>
    <x v="3"/>
    <m/>
    <m/>
    <m/>
    <m/>
    <s v="Realizar por demanda las reuniones de evaluación y control de devoluciones a fin de presentar los asuntos seleccionados por la División de Gestión de Recaudo y Cobranzas para inclusión forzosa y los asuntos con perfil alto o seleccionados para auditoría de fiscalización."/>
    <s v="Desarrollar reunión de evaluación y control de devoluciones"/>
    <s v="Acta de Reunión de Evaluacióin y Control de Devoluciones"/>
    <n v="4"/>
    <d v="2019-03-04T00:00:00"/>
    <d v="2019-04-30T00:00:00"/>
    <s v="NC-PR-IAARA_x000a_Dirección Seccional de Impuestos y Aduanas de Arauca"/>
    <n v="1"/>
    <x v="0"/>
  </r>
  <r>
    <x v="7"/>
    <x v="3"/>
    <m/>
    <m/>
    <m/>
    <m/>
    <s v="Conformar, organizar y conservar las unidades documentales conforme lo establecido en los procedimientos PR FI 0155 y PR FI 0163"/>
    <s v="Conformar, organizar y conservar las unidades documentales conforme lo establecido en los procedimientos PR FI 0155 y PR FI 0163"/>
    <s v="Archivo de Gestion debidamente organizado de acuerdo a las tablas de retención documental"/>
    <n v="1"/>
    <d v="2019-04-01T00:00:00"/>
    <d v="2020-12-31T00:00:00"/>
    <s v="NC-PR-IAARA_x000a_División de Gestión de Recaudo y Cobranzas_x000a__x000a_Dirección Seccional de Impuesstos y Aduanas de Arauca"/>
    <n v="0.6"/>
    <x v="1"/>
  </r>
  <r>
    <x v="7"/>
    <x v="3"/>
    <m/>
    <m/>
    <m/>
    <m/>
    <s v="Revisar la existencia de devoluciones concedidas durante los años 2015, 2016 y 2017, sin sujeción a la Doctrina oficial de la DIAN respecto de los pagos en exceso en virtud de las leyes 1607 de 2012 y 1739 de 2014."/>
    <s v="Revisar la existencia de devoluciones concedidas durante los años 2015, 2016 y 2017, sin sujeción a la Doctrina oficial de la DIAN respecto de los pagos en exceso en virtud de las leyes 1607 de 2012 y 1739 de 2014."/>
    <s v="Informe e devoluciones concedidas durante los años 2015, 2016 y 2017, sin sujeción a la Doctrina oficial de la DIAN respecto de los pagos en exceso en virtud de las leyes 1607 de 2012 y 1739 de 2014. Del resultado del informe se tomarán las acciones pertinentes."/>
    <n v="1"/>
    <d v="2019-02-18T00:00:00"/>
    <d v="2019-07-31T00:00:00"/>
    <s v="NC-PR-IAARA_x000a_División de Gestión de Recaudo y Cobranzas_x000a__x000a_Dirección Seccional de Impuestos y Aduanas de Arauca"/>
    <n v="0"/>
    <x v="1"/>
  </r>
  <r>
    <x v="7"/>
    <x v="3"/>
    <m/>
    <m/>
    <m/>
    <m/>
    <s v="Realizar mensualmente conciliación Libro Fondo Rotatorio Devoluciones Vs. Extracto Bancario"/>
    <s v="Realizar mensualmente conciliación Libro Fondo Rotatorio Devoluciones Vs. Extracto Bancario"/>
    <s v="Formato FT RE 1937"/>
    <n v="12"/>
    <d v="2019-03-05T00:00:00"/>
    <d v="2020-03-05T00:00:00"/>
    <s v="NC-PR-IAARA_x000a_División de Gestión de Recaudo y Cobranzas_x000a__x000a_Dirección Seccional de Impuestos y Aduanas de Arauca"/>
    <n v="0.08"/>
    <x v="1"/>
  </r>
  <r>
    <x v="7"/>
    <x v="3"/>
    <m/>
    <m/>
    <m/>
    <m/>
    <s v="Definir los criterios y actividades para realizar la consulta web del modelo de puntaje único MOPU "/>
    <s v="Elaborar especificación funcional"/>
    <s v="Documento de requerimientos de alto Nivel"/>
    <n v="1"/>
    <d v="2019-06-15T00:00:00"/>
    <d v="2020-06-15T00:00:00"/>
    <s v="NC-PR_x000a_Coordinación de Administración y perfilamiento de Riesgos_x000a_Coordinación de desarrollo de Sistemas de Información"/>
    <n v="0"/>
    <x v="1"/>
  </r>
  <r>
    <x v="7"/>
    <x v="3"/>
    <m/>
    <m/>
    <m/>
    <m/>
    <s v="Definir un plan de trabajo para la implementación del servicio de consulta del modelo de puntaje único MOPU "/>
    <s v="Elaboración del Plan de trabajo"/>
    <s v="Documento Plan de trabajo"/>
    <n v="1"/>
    <d v="2020-05-01T00:00:00"/>
    <d v="2020-09-01T00:00:00"/>
    <s v="NC-PR_x000a_Coordinación de Administración y perfilamiento de Riesgos_x000a_Coordinación de desarrollo de Sistemas de Información"/>
    <n v="0"/>
    <x v="1"/>
  </r>
  <r>
    <x v="7"/>
    <x v="3"/>
    <m/>
    <m/>
    <m/>
    <m/>
    <s v="Implementación"/>
    <s v="Realizar el desarrollo e implementación de la consulta web para el  modelo de puntaje único MOPU "/>
    <s v="Desarrollo puesto en producción"/>
    <n v="1"/>
    <s v="Por definir- de acuerdo al Plan de trabajo organizado por las áreas"/>
    <s v="Por definir- de acuerdo al Plan de trabajo organizado por las áreas"/>
    <s v="NC-PR_x000a_Coordinación de Administración y perfilamiento de Riesgos_x000a_Coordinación de desarrollo de Sistemas de Información"/>
    <n v="0"/>
    <x v="1"/>
  </r>
  <r>
    <x v="7"/>
    <x v="3"/>
    <m/>
    <m/>
    <m/>
    <m/>
    <s v="Definir los criterios y actividades para realizar la conexión en línea entre la bodega y el repositorio de datos del sistema de Gestión de Riesgos SGR y el software SPSS-Statistics"/>
    <s v="Elaborar especificación funcional"/>
    <s v="Documento de requerimientos de alto Nivel"/>
    <n v="1"/>
    <d v="2019-06-15T00:00:00"/>
    <d v="2020-06-15T00:00:00"/>
    <s v="NC-PR_x000a_Coordinación de Administración y perfilamiento de Riesgos_x000a_Coordinación de desarrollo de Sistemas de Información"/>
    <n v="0"/>
    <x v="1"/>
  </r>
  <r>
    <x v="7"/>
    <x v="3"/>
    <m/>
    <m/>
    <m/>
    <m/>
    <s v="Definir un plan de trabajo para la implementación del servicio de conexión en línea entre la bodega y el repositorio de datos del sistema de Gestión de Riesgos SGR y el software SPSS-Statistics"/>
    <s v="Elaboración del Plan de trabajo"/>
    <s v="Documento Plan de trabajo"/>
    <n v="1"/>
    <d v="2020-05-01T00:00:00"/>
    <d v="2020-09-01T00:00:00"/>
    <s v="NC-PR_x000a_Coordinación de Administración y perfilamiento de Riesgos_x000a_Coordinación de desarrollo de Sistemas de Información"/>
    <n v="0"/>
    <x v="1"/>
  </r>
  <r>
    <x v="7"/>
    <x v="3"/>
    <m/>
    <m/>
    <m/>
    <m/>
    <s v="Implementación"/>
    <s v="Realizar el desarrollo e implementación de la conexión en línea entre la bodega y el repositorio de datos del sistema de Gestión de Riesgos SGR y el software SPSS-Statistics"/>
    <s v="Desarrollo puesto en producción"/>
    <n v="1"/>
    <s v="Por definir- de acuerdo al Plan de trabajo organizado por las áreas"/>
    <s v="Por definir- de acuerdo al Plan de trabajo organizado por las áreas"/>
    <s v="NC-PR_x000a_Coordinación de Administración y perfilamiento de Riesgos_x000a_Coordinación de desarrollo de Sistemas de Información"/>
    <n v="0"/>
    <x v="1"/>
  </r>
  <r>
    <x v="7"/>
    <x v="3"/>
    <m/>
    <m/>
    <m/>
    <m/>
    <s v="Realizar un análisis de la efectividad general del MOPU (Modelo de puntaje único)."/>
    <s v="Diseñar un formato para el reporte de la información insumo de la evaluación"/>
    <s v="Formato"/>
    <n v="1"/>
    <d v="2019-03-01T00:00:00"/>
    <d v="2019-04-30T00:00:00"/>
    <s v="NC-PR_x000a_Subdirección de Gestión de Análisis Operacional_x000a__x000a_Subdirección de Gestión de Fiscalización Tributaria_x000a__x000a_"/>
    <n v="0"/>
    <x v="2"/>
  </r>
  <r>
    <x v="7"/>
    <x v="3"/>
    <m/>
    <m/>
    <m/>
    <m/>
    <m/>
    <s v="Diseñar indicador para el análisis de efectividad del MOPU"/>
    <s v="Documento"/>
    <n v="1"/>
    <d v="2019-05-01T00:00:00"/>
    <d v="2019-05-31T00:00:00"/>
    <s v="NC-PR_x000a_Subdirección de Gestión de Análisis Operacional_x000a__x000a_Subdirección de Gestión de Fiscalización Tributaria_x000a__x000a_"/>
    <n v="0"/>
    <x v="1"/>
  </r>
  <r>
    <x v="7"/>
    <x v="3"/>
    <m/>
    <m/>
    <m/>
    <m/>
    <m/>
    <s v="Generar  reporte semestral de resultados de la medición y análisis."/>
    <s v="Dos reportes al año"/>
    <n v="2"/>
    <d v="2019-07-01T00:00:00"/>
    <s v="30/7/2019 y 30/01/2020"/>
    <s v="NC-PR_x000a_Subdirección de Gestión de Análisis Operacional_x000a__x000a_Subdirección de Gestión de Fiscalización Tributaria_x000a__x000a_"/>
    <n v="0"/>
    <x v="1"/>
  </r>
  <r>
    <x v="7"/>
    <x v="3"/>
    <m/>
    <m/>
    <m/>
    <m/>
    <s v="Revisar, ajustar, actualizar, publicar y socializar el procedimiento PR RE 0133 Pago de Devoluciones"/>
    <s v="Revisar, ajustar, actualizar, publicar y socializar el procedimiento PR RE 0133 Pago de Devoluciones"/>
    <s v="Procedimiento PR RE 0133 Actualizado, publicado y socializado"/>
    <n v="1"/>
    <d v="2019-03-04T00:00:00"/>
    <d v="2019-07-31T00:00:00"/>
    <s v="NC-PR_x000a_Coordinación de Devoluciones y Compensaciones"/>
    <n v="0.8"/>
    <x v="1"/>
  </r>
  <r>
    <x v="7"/>
    <x v="1"/>
    <s v="AUDITORIA CONTROL INTERNO CONTABLE FUNCION RECAUDADORA._x000a__x000a__x000a_H4_x000a__x000a_Periodo 01/01/2015 a 31/12/2015"/>
    <s v="ACC 2016002"/>
    <s v="Hallazgo 4_x000a__x000a_VALORES PENDIENTES DE COMPENSAR A LAS DEUDAS DE LOS CONTRIBUYENTES POR BIENES RECIBIDOS EN DACION DE PAGO. _x000a__x000a_Analizada la subcuenta 291590 Otros Créditos Diferidos, la cual presenta un saldo a noviembre de 2015 de $40.029.4 millones, en la cual  se registran los valores de bienes recibidos en dación de pago que aún están pendientes de compensar a las deudas de los contribuyentes por concepto de impuestos, sanciones e intereses y obligaciones, se encontró que a la fecha no se evidencian las gestiones necesarias para la disminución de esta cuenta._x000a__x000a_Esta situación evidencia incumplimiento del numeral 3.1 de la Resolución 357 de 2008 de la Contaduría General de la Nación – CGN._x000a__x000a_Lo anterior, trae como consecuencia que la cuenta de rentas por cobrar esté sobrestimada y que a los contribuyentes se les esté requiriendo por deudas que ya fueron canceladas con bienes en dación de pago._x000a__x000a__x000a__x000a_"/>
    <s v="Debido  a que las divisiones de Cobranzas de las diferentes Seccionales no han realizado o enviado a contabilidad las Resoluciones correspondientes._x000a_"/>
    <s v="Validar el listado de terceros que soportan el registro de $ 40.029.4 millones."/>
    <m/>
    <s v="Comunicación de la Dirección Seccional correspondiente  informando la validación, en cada cada NIT, de la información reportada por la Coordinaciónd e Cobranzas."/>
    <n v="1"/>
    <d v="2016-04-01T00:00:00"/>
    <d v="2016-04-15T00:00:00"/>
    <s v="NC-PR _x000a_Director de  Seccional de Impuestos o Director de Impuestos y Aduanas y Coordinación de Cobranzas"/>
    <n v="1"/>
    <x v="0"/>
  </r>
  <r>
    <x v="7"/>
    <x v="1"/>
    <m/>
    <m/>
    <m/>
    <m/>
    <s v="Identificar del inventario los casos  que se encuentran pendientes de expedir las resoluciones  que reconocen los pagos  realizados a través de las daciones de pago"/>
    <m/>
    <s v="Listado en excel"/>
    <n v="1"/>
    <d v="2019-01-01T00:00:00"/>
    <d v="2019-03-30T00:00:00"/>
    <s v="NC-PR _x000a_Subdirección de Gestión de Recaudo y Cobranzas_x000a_Coordinación de Gestión de Cobranzas Reformulada el 14 de diciembre correo No. 100209224 – 1013"/>
    <n v="0"/>
    <x v="1"/>
  </r>
  <r>
    <x v="7"/>
    <x v="1"/>
    <m/>
    <m/>
    <m/>
    <m/>
    <s v="Expedir y/o remitir  al área contable las resoluciones que reconocen los pagos realizados a través de las daciones de pago, previa realización de todas las actividades administrativas necesarias para cada caso."/>
    <m/>
    <s v="Resolución que reconoce el pago realizado por contribuyente y su remisión a la dependencia competente para su contabilización de los casos en que esta procede"/>
    <n v="1"/>
    <d v="2019-04-01T00:00:00"/>
    <d v="2020-03-30T00:00:00"/>
    <s v="NC-IBAR-IBOG-ICAL-IGRA-IMED-IAARM-IAMAN-PR _x000a_Jefes Divisiones de Gestión de Cobranzas y Jefes Divisiones de Gestión de Recaudo de Barranquilla, Bogotá, Cali, Grandes Contribuyentes y Medellín_x000a_Jefes Divisiones de Gestión de Recaudo y Cobranzas de Armenia, Manizales y Pereira14 de diciembre correo No. 100209224 – 1013"/>
    <n v="0"/>
    <x v="1"/>
  </r>
  <r>
    <x v="7"/>
    <x v="1"/>
    <m/>
    <m/>
    <m/>
    <m/>
    <s v="Documentar y establecer los casos en los que no es posible proferir acto administrativo y definir el tratamiento fiscal y contable para cerrar el proceso."/>
    <m/>
    <s v="Documentos de cada caso con sus correspondientes soportes"/>
    <n v="1"/>
    <d v="2019-04-01T00:00:00"/>
    <d v="2020-03-30T00:00:00"/>
    <s v="NC-IBAR-IBOG-ICAL-IGRA-IMED-IAARM-IAMAN-IAPER-PR _x000a_Jefes Divisiones de Gestión de Cobranzas y Jefes Divisiones de Gestión de Recaudo de Barranquilla, Bogotá, Cali, Grandes Contribuyentes y Medellín_x000a_Jefes Divisiones de Gestión de Recaudo y Cobranzas de Armenia, Manizales y Pereira 14 de diciembre correo No. 100209224 – 1013"/>
    <n v="0"/>
    <x v="1"/>
  </r>
  <r>
    <x v="7"/>
    <x v="1"/>
    <m/>
    <m/>
    <m/>
    <m/>
    <s v="Realizar los ajustes contables correspondientes."/>
    <m/>
    <s v="Notas Contables"/>
    <n v="1"/>
    <d v="2019-04-01T00:00:00"/>
    <d v="2020-03-30T00:00:00"/>
    <s v="NC-IBAR-IBOG-ICAL-IGRA-IMED-IAARM-IAMAN-IAPER-PR _x000a_Jefes Divisiones de Gestión de Recaudo de Barranquilla, Bogotá, Cali, Grandes Contribuyentes y Medellín_x000a_Jefes Divisiones de Gestión de Recaudo y Cobranzas de Armenia, Manizales y Pereira 14 de diciembre correo No. 100209224 – 1013"/>
    <n v="0"/>
    <x v="1"/>
  </r>
  <r>
    <x v="7"/>
    <x v="1"/>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IE Devoluciones que permitirá la gestión de la totalidad de los conceptos de devolución y la captura de resoluciones de devolución y/o compensación proferidas de forma manual que no han afectado el servicio de la obligación financiera. (Módulo DECOVI, demás conceptos de devolución y Contingencias (Incluye fases de radicación, acto administrativo, notificación y reportes), la cual considera la ejecución de las siguientes etapas:_x000a__x000a_a.i)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m/>
    <s v="a.i) Documento FT SI 2007 Especificación funcional detallada Fase I, entregado a la Subdirección de Gestión de Tecnología para que dicha dependencia realice el análisis y diseño."/>
    <n v="1"/>
    <d v="2016-09-01T00:00:00"/>
    <d v="2017-03-31T00:00:00"/>
    <s v="NC-PR _x000a_Jefe Coordinac ión Devoluciones y Compensaciones"/>
    <n v="1"/>
    <x v="0"/>
  </r>
  <r>
    <x v="7"/>
    <x v="1"/>
    <m/>
    <m/>
    <m/>
    <m/>
    <s v="a.ii) Realizar el análisis y diseño de los requerimientos detallados en el Documento FT SI 2007 Fase I"/>
    <m/>
    <s v="a.ii) Documento observaciones de análisis y diseño, Fase I"/>
    <n v="1"/>
    <d v="2017-04-01T00:00:00"/>
    <d v="2017-06-30T00:00:00"/>
    <s v="NC-PR _x000a_Subdirección de Gestión de Tecnología de la Información y Telecomunicaciones"/>
    <n v="1"/>
    <x v="0"/>
  </r>
  <r>
    <x v="7"/>
    <x v="1"/>
    <m/>
    <m/>
    <m/>
    <m/>
    <s v="a. iii) Realizar las pruebas funcionales y la puesta en producción de la fase I del proyecto de DECOVI"/>
    <m/>
    <s v="a. iii) Formato de aceptación de pruebas funcionales y salida a producción FT-SI-1851_x000a_y Acta de Comité de gestión de Cambios de Tecnología"/>
    <n v="2"/>
    <d v="2018-11-13T00:00:00"/>
    <d v="2019-11-14T00:00:00"/>
    <s v="NC-PR _x000a_Subdirección de Gestión de Tecnología de la Información y Telecomunicaciones_x000a_Coordinación de Devoluciones y Compensaciones_x000a_Correo remitido el  6 de diciembre de 2018 No. 100209224 – 0990_x000a__x000a__x000a_"/>
    <n v="0"/>
    <x v="1"/>
  </r>
  <r>
    <x v="7"/>
    <x v="1"/>
    <m/>
    <m/>
    <m/>
    <m/>
    <s v="a.iv) Elaborar documento detallado de requerimientos para la Fase II del desarrollo tecnológico que consiste en las funcionalidades de corrección de actos administrativos de devoluciones y/o compensaciones, incorporación de actos administrativos que no han afectado el subsistema de obligación financiera y generación de reportes."/>
    <m/>
    <s v="a.iv) Documento FT SI 2007 Especificación funcional detallada Fase II, entregado a la Subdirección de Gestión de Tecnología para que dicha dependencia realice el análisis y diseño."/>
    <n v="1"/>
    <d v="2018-11-26T00:00:00"/>
    <d v="2019-03-31T00:00:00"/>
    <s v="NC-PR _x000a_Jefe Coordinac ión Devoluciones y Compensaciones_x000a_Correo remitido el  6 de diciembre de 2018 No. 100209224 – 0990"/>
    <n v="0.1"/>
    <x v="1"/>
  </r>
  <r>
    <x v="7"/>
    <x v="1"/>
    <m/>
    <m/>
    <m/>
    <m/>
    <s v="a. v) Realizar el análisis y diseño de los requerimientos detallados en el Documento FT SI 2007, Fase II"/>
    <m/>
    <s v="a.v) Formato de modelo de diseño FT-SI-2003_x000a_y Formato de diseño de base de datos FT-SI-2004_x000a_"/>
    <n v="2"/>
    <d v="2019-04-01T00:00:00"/>
    <d v="2020-03-31T00:00:00"/>
    <s v="NC-PR _x000a_Subdirección de Gestión de Tecnología de la Información y Telecomunicaciones_x000a_Correo remitido el  6 de diciembre de 2018 No. 100209224 – 0990"/>
    <n v="0"/>
    <x v="1"/>
  </r>
  <r>
    <x v="7"/>
    <x v="1"/>
    <m/>
    <m/>
    <m/>
    <m/>
    <s v="a.vi) Realizar la codificación para la puesta en produciión del proyecto DECOVI Fase II"/>
    <m/>
    <s v="a.vi) Formato de información de versión 30001 FT-SI-2180_x000a_"/>
    <n v="1"/>
    <d v="2020-04-01T00:00:00"/>
    <d v="2021-03-31T00:00:00"/>
    <s v="NC-PR _x000a_Subdirección de Gestión de Tecnología de la Información y Telecomunicaciones_x000a_Correo remitido el  6 de diciembre de 2018 No. 100209224 – 0990"/>
    <n v="0"/>
    <x v="1"/>
  </r>
  <r>
    <x v="7"/>
    <x v="1"/>
    <m/>
    <m/>
    <m/>
    <m/>
    <s v="a. vii) Realizar las pruebas funcionales y la puesta en producción del sistema de información DECOVI Fase II"/>
    <m/>
    <s v="a. vii) Formato de aceptación de pruebas funcionales y salida a producción FT-SI-1851_x000a_y Acta de Comité de gestión de Cambios de Tecnología"/>
    <n v="2"/>
    <d v="2021-04-01T00:00:00"/>
    <d v="2022-03-31T00:00:00"/>
    <s v="NC-PR _x000a_Subdirección de Gestión de Tecnología de la Información y Telecomunicaciones_x000a_Coordinación de Devoluciones y Compensaciones_x000a_Correo remitido el  6 de diciembre de 2018 No. 100209224 – 0990"/>
    <n v="0"/>
    <x v="1"/>
  </r>
  <r>
    <x v="7"/>
    <x v="1"/>
    <m/>
    <m/>
    <m/>
    <m/>
    <s v="b.i.) Adicionar al reporte de Solicitudes Radicadas por Dirección Seccional una columna donde se registre el número de días transcurrido desde la fecha de radicación a la fecha de generación del reporte-"/>
    <m/>
    <s v="b.i) Documento especificación funcional FT SI 2206 Adición columna Días Transcurridos"/>
    <n v="1"/>
    <d v="2017-03-01T00:00:00"/>
    <d v="2017-04-30T00:00:00"/>
    <s v="NC-PR _x000a_Jefe Coordinación Devoluciones y Compensaciones"/>
    <n v="1"/>
    <x v="0"/>
  </r>
  <r>
    <x v="7"/>
    <x v="1"/>
    <m/>
    <m/>
    <m/>
    <m/>
    <s v="b.ii) Puesta en producción adición columna días transcurridos desde la fecha de radicación a la fecha de generación del reporte"/>
    <m/>
    <s v="b.ii) Reporte en producción"/>
    <n v="1"/>
    <d v="2017-04-30T00:00:00"/>
    <d v="2017-06-30T00:00:00"/>
    <s v="NC-PR _x000a_Subdirección de Gestión de Tecnología de la Información y Telecomunicaciones."/>
    <n v="1"/>
    <x v="0"/>
  </r>
  <r>
    <x v="7"/>
    <x v="1"/>
    <s v="AUDITORIA DE SEGUIMIENTO A PLANES INTEGRADOS DE  MEJORAMIENTO DEL PROCESO DE RECAUDACIÓN ASR2017-007_x000a__x000a_H1_x000a__x000a_Período 01/01/2016 al 28/02/2017"/>
    <s v="ASR 2017007"/>
    <s v=" 1.3. OCI - AUDITORIA A LA RECEPCIÓN Y CONTROL AL FLUJO DE LA INFORMACIÓN DE RECAUDO. AIR-2015006_x000a__x000a_Hallazgo No. 3 Debilidad en los controles del informe de Calidad de Recepción de documentos por parte de las EAR_x000a_En las visitas realizadas a las Direcciones Seccionales de Impuestos y Aduanas de Bucaramanga y Santa Marta, se pudo establecer que se relacionan en el informe de Calidad de Recepción de documentos por parte de las EAR, las inconsistencias encontradas en la recepción física de los documentos, sin embargo, la forma en que se debe presentar el informe no está estandarizada, el formato no se encuentra publicado en el listado maestro de documentos. Así mismo, se evidenció que la Coordinación de Control a Entidades Recaudadoras no tiene establecidos los controles para garantizar el envío oportuno de este informe por parte de las Direcciones Seccionales; el cual es un insumo para el análisis de los errores más frecuentes por banco a nivel nacional, para la toma de decisiones de las auditorías, capacitaciones a los bancos y mejoramiento de los convenios._x000a__x000a_PRUEBA DE AUDITORIA:  _x000a_Verificado el  listado maestro de documentos se estableció que el formato de calidad de recepción de documentos por parte de las EAR, no se encuentra publicado.  Adicionalmente  la Coordinación de EAR no ha establecido los lineamientos para la elaboración  y  remisión oportuna de éste por parte de las Direcciones Seccionales, situación que se pudo evidenciar en  visitas realizadas a las Direcciones Seccionales de Bucaramanga y Santa Marta, donde se constató que la primera lo envía trimestralmente y la segunda en forma mensual._x000a__x000a_Para el año 2017,  la Subdirección de Recaudo y Cobranzas emitió el Memorando 035 del 7 de febrero de 2017 dirigido a las Direcciones Seccionales, el cual establece en el numeral 1.1.6 que: &quot;.... las dependencias de recaudación de las Direcciones Seccionales, cuando recepcionen los documentos (declaraciones) entregados por las Entidades Autorizadas para Recaudar, revisen todos los formularios identificando aquellos que se radiquen sin el diligenciamiento de la casilla &quot;firma del declarante o de quien lo representa&quot;...reportando esta información mensualmente a esta Subidrección en el formato que se anexa ....&quot; ,  siendo esta función del GIT de Documentación, como lo establece la actividad 13 del Procedimiento PR-RE-0032  quien ejecuta las actividades necesarias para la recepción de los documentos físicos provenientes de las EAR y elabora  el reporte de calidad de información, lo anterior evidencia falta de coherencia entre el memorando y el procedimiento._x000a__x000a_ Por lo evidenciado el hallazgo persiste. "/>
    <s v="Falta de comunicación con las Direcciones Seccionales"/>
    <s v=" Circular 024 de 27 de septiembre de 2012, modificada que incluya el formato de calidad de recepción en el Procedimiento de Documentación."/>
    <m/>
    <s v="Circular Modificada"/>
    <n v="1"/>
    <d v="2019-01-28T00:00:00"/>
    <d v="2019-09-30T00:00:00"/>
    <s v="NC-PR _x000a_1. Subdirección de Gestión de Recursos Fisicos 2. Subdirección de Gestión de Recaudo y Cobranzas- Coordinación Control a Entidades Recaudadoras correo remitido el  6 de diciembre de 2018 No. 100209224 – 0990- Correo remitido 12 de diciembre No. 20181205 100209224 – 0987 "/>
    <n v="0"/>
    <x v="1"/>
  </r>
  <r>
    <x v="7"/>
    <x v="1"/>
    <m/>
    <m/>
    <s v="1.4. OCI - AUDITORIA A LA RECEPCIÓN Y CONTROL AL FLUJO DE LA INFORMACIÓN DE RECAUDO. AIR-2015006_x000a__x000a_Hallazgo No. 4 Debilidad en el cálculo de índice de consignación._x000a_En desarrollo de la auditoría y con el fin de realizar la verificación del cálculo del índice de consignación, se realizó el análisis del cálculo de los Bancos: BBVA, Davivienda y Bancolombia, correspondiente a los periodos de marzo y junio, según los soportes enviados por la Coordinación de Control a Entidades Recaudadoras, utilizados para estos periodos. _x000a_Encontrándose debilidad en el control de la aplicación de los factores definidos en la Resolución 8110 del 19 de agosto de 2010 para el cálculo del componente variable del índice de consignación, así: _x000a_1- Para el factor de calidad no se evidencia que se hayan tenido en cuenta las inconsistencias presentadas en la grabación de los documentos por parte de las EAR._x000a_2- Para el factor de oportunidad física no se toma como variable de medición el número de documentos extemporáneos si no los paquetes extemporáneos._x000a_3- Para el factor de oportunidad magnética no se cuenta con las tablas paramétricas actualizadas con el número de días vigente para la entrega de la información por parte de las EAR, lo que genera que se recalcule en forma manual la información enviada por la Subdirección de Gestión de Tecnología de la Información y Telecomunicaciones.  _x000a_4-Así mismo, el cálculo del índice de Consignación se realiza en una tabla de Excel la cual no cuenta con ninguna seguridad y no garantiza la trazabilidad del proceso, la tabla de Excel se conforma con información que se solicita a SGTIT y se depuran en forma manual, generándose un riesgo de inexactitud en el cálculo y discrecionalidad en el cálculo de los factores._x000a__x000a_PRUEBA DE AUDITORIA: _x000a_Verificados la aplicación de los factores para calcular el índice de consignación de los meses de octubre de 2016 y febrero de 2017 se observó que se incumple con lo establecido  en la actividad 2 del PR-RE-0029  &quot;Cálculo del Indice de Consignación&quot; así: _x000a_1. Para calificar el factor de calidad, no se tienen en cuenta las inconsistencias presentadas en la grabación de los documentos por parte de los EAR por  falta de desarrollos informáticos lo que no permite verificar su calidad de forma eficiente y oportuna; la Coordinación de Control a  EAR, desde el año 2016, viene tomando otros insumos para calificar el parámetro de factor de calidad como son los formatos 300, 350 y SIGA._x000a_2- Para calificar el factor de oportunidad física, no se toma como variable de medición el número de documentos extemporáneos sino los paquetes, esto debido a la falta de desarrollos informáticos para verificar la extemporaneidad documento por documento._x000a_4-El cálculo del índice de consignación se sigue realizando en una tabla de Excel, la cual no cuenta con ninguna seguridad y no garantiza la trazabilidad del proceso. _x000a__x000a_Por lo anterior, el hallazgo persiste para las situaciones 1, 2 y 4."/>
    <s v="Falta de herramientos tecnológica que calcule automátcamente el índice de consignación"/>
    <s v="Modificación Procedimiento PR-RE-0029"/>
    <m/>
    <s v="Procedimiento PR-RE-0029"/>
    <n v="1"/>
    <d v="2019-01-28T00:00:00"/>
    <d v="2019-09-30T00:00:00"/>
    <s v="NC-PR _x000a_Subdirección de Gestión de Recaudo y Cobranzas - Jefe Coordinación Control a  Entidades Recaudadoras "/>
    <n v="0"/>
    <x v="1"/>
  </r>
  <r>
    <x v="7"/>
    <x v="1"/>
    <m/>
    <m/>
    <m/>
    <m/>
    <s v="Realizar el Análisis  de requerimientos funcionales para la puesta en producción del Proyecto Índice de Consignación"/>
    <m/>
    <s v="Especificaciones funcionales "/>
    <n v="1"/>
    <d v="2017-10-01T00:00:00"/>
    <s v="31/04/2018"/>
    <s v="NC-PR _x000a_Jefe Coordinación Control a  Entidades Recaudadoras "/>
    <n v="1"/>
    <x v="0"/>
  </r>
  <r>
    <x v="7"/>
    <x v="1"/>
    <m/>
    <m/>
    <m/>
    <m/>
    <m/>
    <m/>
    <s v="1. (01) un Formato de Especificación Funcional Detallada -FT-SI-2007 _x000a__x000a_2.(01) un Formato de Casos de Uso -  FT-SI-2009_x000a_"/>
    <n v="1"/>
    <d v="2019-02-01T00:00:00"/>
    <d v="2019-12-31T00:00:00"/>
    <s v="NC-PR _x000a_1. Subdirección de Gestión de Recaudo y Cobranzas-Coordinación Control a Entidades Recaudadoras - 2. Subdirección de Gestión de Tecnología de la Información y Telecomunicaciones"/>
    <n v="0"/>
    <x v="1"/>
  </r>
  <r>
    <x v="7"/>
    <x v="1"/>
    <m/>
    <m/>
    <m/>
    <m/>
    <s v="Realizar el análisis y diseño para la puesta en producción del Proyecto Índice de Consignación."/>
    <m/>
    <s v="1. (01) un Formato de  Modelo de Diseño -  FT-SI-2003_x000a__x000a_2. (01) un Formato de Diseño de Base de Datos - FT-SI-2004_x000a_"/>
    <n v="1"/>
    <d v="2020-01-01T00:00:00"/>
    <d v="2020-12-31T00:00:00"/>
    <s v="NC-PR _x000a_Subdirección de Gestión de Tecnología de la Información y Telecomunicaciones"/>
    <n v="0"/>
    <x v="1"/>
  </r>
  <r>
    <x v="7"/>
    <x v="1"/>
    <m/>
    <m/>
    <m/>
    <m/>
    <s v="Realizar analisis y  diseño cálculo pindice de consignación"/>
    <m/>
    <s v="Realizar analisis y  diseño "/>
    <n v="1"/>
    <d v="2019-02-01T00:00:00"/>
    <d v="2020-12-31T00:00:00"/>
    <s v="NC-PR _x000a_Subdirección de Gestión de Tecnología de la Información y Telecomunicaciones"/>
    <n v="0"/>
    <x v="1"/>
  </r>
  <r>
    <x v="7"/>
    <x v="1"/>
    <m/>
    <m/>
    <m/>
    <m/>
    <s v="Realizar la codificación para la puesta en producción del Proyecto Índice de Consignacion."/>
    <m/>
    <s v="01) un de Formato Información de Versión 30001 -  FT-SI-2180 "/>
    <n v="1"/>
    <d v="2020-02-01T00:00:00"/>
    <d v="2021-12-31T00:00:00"/>
    <s v="NC-PR _x000a_Subdirección de Gestión de Tecnología de la Información y Telecomunicaciones"/>
    <n v="0"/>
    <x v="1"/>
  </r>
  <r>
    <x v="7"/>
    <x v="1"/>
    <m/>
    <m/>
    <m/>
    <m/>
    <s v="Ejecutar las pruebas funcionales y la puesta en producción del Sistema de Información Índice de Consignacion."/>
    <n v="1"/>
    <s v="1. (01) un Formato  de Aceptación de Pruebas Funcionales y Salida a Producción  - FT-SI-1851_x000a__x000a_2. (01) un Acta de Comité de Gestión de  Cambios de Tecnología._x000a_"/>
    <n v="1"/>
    <d v="2022-02-01T00:00:00"/>
    <s v="31/06/2022"/>
    <s v="NC-PR _x000a_Subdirección de Gestión de Recaudo y Cobranzas- Coordinación Control a Entidades Recaudadoras/Subdirección de Gestión de Tecnología de la Información y Telecomunicaciones"/>
    <n v="0"/>
    <x v="1"/>
  </r>
  <r>
    <x v="7"/>
    <x v="1"/>
    <m/>
    <m/>
    <s v="1.7. OCI - AUDITORIA A LA RECEPCIÓN Y CONTROL AL FLUJO DE LA INFORMACIÓN DE RECAUDO. AIR-2015006_x000a__x000a_Hallazgo No.7. Debilidad en la definición del procedimiento PR-RE-0033 Corrección de Inconsistencias de Declaraciones y/o Recibos de Pago._x000a__x000a_Analizado el procedimiento PR-RE-033 de Corrección de Inconsistencia, se evidencian las siguientes situaciones:_x000a_1. Se detectaron falencias en la descripción de las  actividades del procedimiento PR-RE-033, así: En las Actividades 5, 19 y 30 presentan error en el diagrama de flujo, no hay coherencia en las actividades referenciadas; En la actividad 28 no es coherente el responsable con el grupo que ejecuta la actividad, se indica como responsable la Coordinación de Control Básico de Obligaciones y en la columna dependencias se establece que los GIT de las Direcciones Seccionales son los responsables; En la actividad 17 se indica que el agente de corrección de inconsistencias, proyecta y firma el oficio informando las correcciones realizadas de oficio, se considera que esta situación dificulta el control de la actuación del funcionario por parte del jefe de GIT o de División; En la actividad 29 se describen en el flujograma dos procedimientos que no son referenciados en la descripción de la actividad._x000a_2. No existe un Manual de Corrección de Documentos Inconsistentes y Ajustes de Saldos que sirva de guía para la gestión de los Agentes de Corrección de Inconsistencias de las Direcciones Seccionales y en el Nivel Central para realizar correcciones con el rol excepcional; a pesar que se hace referencia de este manual varias veces en el procedimiento PR-RE-033, este aún no ha sido elaborado._x000a_3. En cuanto a las correcciones por error de banco y procedimiento – Rol Excepcional: _x000a_• No se documentan los controles que efectúa la Jefatura de la Coordinación de Control Básico de Obligaciones, sobre las actividades realizadas por el funcionario autorizado para gestionar las correcciones de inconsistencias por el rol excepcional._x000a_• Se perciben demoras para la corrección de los casos enviados por las Direcciones Seccionales, para corregir con el rol de corrección excepcional. De un total de 32 solicitudes gestionadas entre enero y junio de 2015, se revisó una muestra de 13 solicitudes, que corresponden al 41%, encontrándose que el tiempo promedio para gestionar una solicitud es de 59 días; lo anterior, teniendo en cuenta que las Direcciones Seccionales envían los casos debidamente soportados para realizar la gestión por parte del nivel central._x000a__x000a_PRUEBA DE AUDITORIA: _x000a_ _x000a_3) Se tomó como muestra las correcciones de octubre de 2016 y marzo de 2017 (103 correcciones),  remitidas por las direcciones seccionales para ser corregidos por rol excepcional, encontrándose que se siguen presentando demoras en la corrección así, para el mes de octubre de 85 días  y para el mes de marzo en promedio fue de 112 días._x000a__x000a_El hallazgo persiste únicamente para la segunda situación del punto 3._x000a__x000a_"/>
    <s v="Insuficiencia de capacidad operativa."/>
    <s v="  Generar informe trimestral y dejar registro en el IGR respectivo de la gestion de funcionarios que atienden correccion por rol excepcional indicando casos evacuados y fechas de asignacion y de terminacion determinando promedio de solucion al caso reportado."/>
    <m/>
    <s v="Informe  trimestral registrado en el IGR"/>
    <n v="4"/>
    <d v="2019-01-01T00:00:00"/>
    <d v="2019-12-31T00:00:00"/>
    <s v="NC-PR _x000a_Jefe de la Coordinacion de Administracion de Aplicativos de recaudo y Cobranzas - Funcionarios a cargo de la tarea de rol excepcional"/>
    <n v="0"/>
    <x v="1"/>
  </r>
  <r>
    <x v="7"/>
    <x v="1"/>
    <m/>
    <m/>
    <s v=" 1.9. OCI - AUDITORIA A LA RECEPCIÓN Y CONTROL AL FLUJO DE LA INFORMACIÓN DE RECAUDO. AIR-2015006._x000a__x000a_Hallazgo No. 3.  Archivo y medios de conservación de documentos (DIRECCION SECCIONAL DE IMPUESTOS Y ADUANAS DE SANTA MARTA)_x000a_En verificaciones efectuadas en el procedimiento de Recepción Entidades autorizadas para Recaudar y proceso de Gestión Documental, se evidenció:_x000a_1. No se está realizando el reporte mensual de &quot;Calidad de recepción por parte de las EAR&quot;, por consiguiente no existe envío del mismo a la División de Gestión de Recaudación, dentro de los cinco primeros días de cada mes, como lo establece la Circular externa 000024 de 2012._x000a_2. El archivo temporal de Bancos, presenta atrasos en su conformación, evidenciándose la existencia de documentos desde el año 2009 a la fecha (archivo no consecutivo de los mismos), pendientes de clasificar, de acuerdo a las tablas de retención documental y medios de conservación, como lo establece el procedimiento PR-FI-0158._x000a_3. Se evidencia la no utilización del formato 1287, Asignación de carpetas, dentro de los medios de conservación y archivo de documentos._x000a_4. Se evidenció la existencia de documentos sin archivar esparcidos en el espacio de documentación sin la debida seguridad y protección._x000a_5. La muestra preestablecida para el análisis de documentos no fue suministrada físicamente, debido a la dificultad para su búsqueda por el cumulo de información sin archivar, por lo tanto, se tomó una muestra al azar._x000a__x000a_PRUEBA DE AUDITORIA:_x000a__x000a_De acuerdo a inspección documental realizada al GIT de Documentación, se encontró que existen documentos de las EAR de los años 2009 a 2012 que no han sido debidamente archivados, de igual forma se evidenció que se encuentran documentos sin archivar sin seguridad y protección, incumpliendo el Procedimiento PR-FI-0158 &quot;Recepción Entidades Autorizadas para Recaudar&quot;_x000a__x000a_Por lo anterior el hallazgo persiste para las situaciones 2 y 4"/>
    <s v="No se dispone de espacio fisico adecuado para el archivo de los documentos EAR, ni funcionario responsable para realizar esta funciòn de archivo . "/>
    <s v="Adelantar actividades de aseguramiento (capacitación, socialización) del PR-FI-0158 y normas de gestión documental  vigentes."/>
    <m/>
    <s v="Planilla de asistencia."/>
    <n v="1"/>
    <d v="2019-02-01T00:00:00"/>
    <d v="2019-02-28T00:00:00"/>
    <s v="NC-IASMA-PR _x000a_Director Seccional y Jefe GIT de Documentación de Santa Marta Reformulada el 14 de diciembre correo No. 100209224 – 1013"/>
    <n v="0"/>
    <x v="1"/>
  </r>
  <r>
    <x v="7"/>
    <x v="1"/>
    <m/>
    <m/>
    <m/>
    <m/>
    <s v="Realizar el inventario de los documento de las EAR de los años 2009 a 2012 pendientes de clasificar, de acuerdo a las tablas de retención documental y medios de conservación, como lo establece el procedimiento PR-FI-0158.q"/>
    <m/>
    <s v="Inventario"/>
    <n v="1"/>
    <d v="2019-02-01T00:00:00"/>
    <d v="2019-02-28T00:00:00"/>
    <s v="NC-IASMA-PR Director Seccional y Jefe GIT de Documentación de Santa Marta Reformulada el 14 de diciembre correo No. 100209224 – 1013"/>
    <n v="0"/>
    <x v="1"/>
  </r>
  <r>
    <x v="7"/>
    <x v="1"/>
    <m/>
    <m/>
    <m/>
    <m/>
    <s v="Elaborar y ejecutar  cronograma que garantice el archivo adecuado de los documento de las EAR de los años 2009 a 2012 y enviar informe quincenal a la Subdirección de Gestión de Recursos Físicos y Coordinación de Comunicaciones Oficiales y Control de Registros."/>
    <m/>
    <s v="Cronograma"/>
    <n v="1"/>
    <d v="2019-03-01T00:00:00"/>
    <d v="2019-03-31T00:00:00"/>
    <s v="NC-IASMA-PR Director Seccional y Jefe GIT de Documentación de Santa Marta Reformulada el 14 de diciembre correo No. 100209224 – 1013"/>
    <n v="0"/>
    <x v="1"/>
  </r>
  <r>
    <x v="7"/>
    <x v="1"/>
    <m/>
    <m/>
    <m/>
    <m/>
    <m/>
    <m/>
    <s v="Informe mensual"/>
    <n v="3"/>
    <d v="2019-03-01T00:00:00"/>
    <d v="2019-05-31T00:00:00"/>
    <s v="NC-IASMA-PR Director Seccional y Jefe GIT de Documentación de Santa Marta Reformulada el 14 de diciembre correo No. 100209224 – 1013"/>
    <n v="0"/>
    <x v="1"/>
  </r>
  <r>
    <x v="7"/>
    <x v="1"/>
    <m/>
    <m/>
    <m/>
    <m/>
    <s v="Realizar el seguimiento, evaluación, control registro de resultados, por parte de la  Coordinación de Comunicaciones Oficiales y  control de  Registros,  sobre el cumplimiento de los lineamientos y políticas vigentes en materia de gestión documental, en lo referente al archivo de las EAR,  de los años 2009 a 2012."/>
    <m/>
    <s v="Informe de evaluación y resultados"/>
    <n v="1"/>
    <d v="2019-03-01T00:00:00"/>
    <d v="2019-05-31T00:00:00"/>
    <s v="NC-PR _x000a_SGRFISICOS/ Coordinación de Comunicaciones Oficiales y Control de Registros el 14 de diciembre correo No. 100209224 – 1013"/>
    <n v="0"/>
    <x v="1"/>
  </r>
  <r>
    <x v="7"/>
    <x v="1"/>
    <s v=" AUDITORÍA CONTROL INTERNO CONTABLE FUNCIÓN RECAUDADORA. - ACC2018-02_x000a__x000a_Periodo 01/01/2017 al 31/12/2018_x000a__x000a_H1"/>
    <s v="ACC 201802"/>
    <s v="INCONSISTENCIAS EN LAS NOTAS A LOS ESTADOS FINANCIEROS._x000a__x000a_Revisadas las notas contables a los estados financieros de la vigencia 2017 y comparadas con los estados financieros (Balance General y Estado de Actividad Financiera, Económica, Social y Ambiental), se observaron las siguientes situaciones:_x000a__x000a_• Existen $87.37 billones correspondientes a 21 cuentas (Anexo No.1), que no se encuentran reveladas en las notas a los estados financieros, siendo la cuenta más representativa la de “Capital Fiscal Nación” con un saldo de $ 82.87 billones._x000a__x000a_• Se presentaron diferencias entre los saldos revelados en las notas a los estados financieros y los saldos del balance en 5 cuentas por valor de $ 693.844 millones. (Anexo No. 2)_x000a_• En la revelación de las cuentas “Rentas por cobrar” y “Deudores”, no se menciona: Los traslados por valor de $ 2.8 billones de pesos a la cuenta de orden “Activos Retirados”; la baja de los saldos a diciembre 31 de 2017 reflejados en el aplicativo SIAT por valor de $1.58 billones; como tampoco las cifras dadas de baja de obligaciones que se encontraban dentro del rango de 0 a 3 UVTS y -3 a 0 UVTS por valor de $ 4.241 millones._x000a__x000a_• No se observa uniformidad en la presentación de las notas a los estados financieros, en algunas notas se revelan los saldos de las cuentas y en otras los saldos de las cuentas auxiliares._x000a_"/>
    <s v="Debido a la demora en el procesamiento de la información por parte de la Subdirección de Tecnología de la Información y las Telecomunicaciones para el cierre contable a 31 de diciembre de 2017 y a la insuficiencia en el control y supervisión para la elaboración de las notas a los estados financieros. "/>
    <s v="Realización de Mesas de Trabajo con las diferentes áreas que afecten directa o indirectamente el proceso de generación de la información requerida para la realización del cierre contable."/>
    <m/>
    <s v="Control de Asistencia de Reuniones "/>
    <n v="3"/>
    <d v="2018-07-01T00:00:00"/>
    <d v="2018-07-31T00:00:00"/>
    <s v="NC-PR _x000a_Subdirección de Gestión de Recaudo y Cobranzas / Subdirección de Gestión de Tecnología de la Información y Telecomunicaciones"/>
    <n v="0"/>
    <x v="1"/>
  </r>
  <r>
    <x v="7"/>
    <x v="1"/>
    <m/>
    <m/>
    <m/>
    <m/>
    <s v="Elaborar el plan de trabajo que contemple la definición de requerimientos,  con la definición de los recursos necesarios e incluido el cronograma de actividades a ejecutar para mantener el seguimiento y control de las fechas definidas, para la obtención de la información requerida para hacer el cierre contable."/>
    <m/>
    <s v="Plan de Trabajo aprobado"/>
    <n v="1"/>
    <d v="2018-08-01T00:00:00"/>
    <d v="2018-08-31T00:00:00"/>
    <s v="NC-PR _x000a_Subdirección de Gestión de Recaudo y Cobranzas / Subdirección de Gestión de Tecnología de la Información y Telecomunicaciones"/>
    <n v="0"/>
    <x v="1"/>
  </r>
  <r>
    <x v="7"/>
    <x v="1"/>
    <m/>
    <m/>
    <m/>
    <m/>
    <s v="Seguimiento y control  del cronograma de actividades a ejecutar que se contempla  en el Plan de Trabajo."/>
    <m/>
    <s v="Informe mensual de seguimiento"/>
    <n v="8"/>
    <d v="2018-09-01T00:00:00"/>
    <d v="2019-04-30T00:00:00"/>
    <s v="NC-PR _x000a_Subdirección de Gestión de Recaudo y Cobranzas / Subdirección de Gestión de Tecnología de la Información y Telecomunicaciones"/>
    <n v="0"/>
    <x v="1"/>
  </r>
  <r>
    <x v="7"/>
    <x v="1"/>
    <s v=" AUDITORÍA CONTROL INTERNO CONTABLE FUNCIÓN RECAUDADORA. - ACC2018-02_x000a__x000a__x000a_Periodo 01/01/2017 al 31/12/2018_x000a__x000a_H2"/>
    <s v="ACC 201802"/>
    <s v="AUSENCIA DE POLÍTICAS CONTABLES PARA LA DEPURACIÓN DE SALDOS REALIZADOS EN LA VIGENCIA 2017._x000a__x000a_En el mes de diciembre de 2017, la Coordinación de Contabilidad Función Recaudadora realizó depuración contable de las cuentas: Rentas por Cobrar, Deudores, Saldos a Favor y cuenta de orden “Activos Retirados”, sin que se dejaran documentados los criterios y sin que existan políticas contables establecidas por la entidad para la depuración de estas cuentas, encontrando lo siguiente:  _x000a__x000a_• La Subdirección de Recaudo y Cobranzas remitió un documento a la Coordinación de Contabilidad, en el cual establece la composición de la cartera residente en los aplicativos de cobro con corte a 31 de diciembre de 2017, discriminando las obligaciones en: Inconsistentes ($28.9 billones), prescritas ($3.9 billones) y para el proceso de cobro ($13.4 billones), por valor total de $46.2 billones. Basada en este documento, la Coordinación de Contabilidad realizó el análisis de obligaciones inconsistentes que se encontraban en las cuentas “Rentas por Cobrar” y “Deudores” y trasladó la suma de $ 2.8 billones, que corresponden a 5.207 obligaciones, a la cuenta de Orden Activos Retirados, sin que se dejaran documentados los criterios para retirar de los estados financieros estas cifras, ni las razones para no dar de baja las obligaciones prescritas y la totalidad de las inconsistencias._x000a__x000a_• La Coordinación de Contabilidad dio de baja saldos de las cuentas  “Rentas por Cobrar” y “Deudores” de los valores que se encontraban en el rango del 0 a 3 UVTS y -3 a 0 UVTS por valor de $4.241 millones, sin que exista una política contable documentada sobre materialidad o costo beneficio; revisadas las actas de comité de sostenibilidad contable del mes de diciembre de 2017, se encontró que esta propuesta de política fue presentada en tres comités, la cual no fue aprobada por el mismo, debido a que se solicitó el análisis de costo beneficio, el cual a la fecha no ha sido presentado._x000a__x000a_• Según lo expresado en la Nota a los Estados Financieros 8-3 , se dieron de baja los saldos por tercero que figuraban en el balance con corte a 31 de octubre de 2017  de la cuenta 2917-01-01 “Anticipo de Impuesto Renta”; de acuerdo a la información remitida a la Oficina de Control Interno, no se evidencia análisis de la información a depurar, ni se identifican los valores que se dieron de baja, ni la cantidad de terceros a que corresponde, de igual forma no se dejaron documentados los criterios que se tuvieron para dar de baja estos valores ni existe una política contable establecida por la Entidad para el saneamiento de esta cuenta._x000a_"/>
    <s v="Debido a que no existe un plan de acción documentado donde se incluyan políticas y criterios para la depuración contable, ni el establecimiento de metas, responsables y fechas de terminación de las actividades a desarrollar, que conlleven a una adecuada depuración contable, que evite el desgaste administrativo y la toma de decisiones a última hora para ajustar las cifras de los estados financieros."/>
    <s v="1. Elaborar Actas que especifiquen los criterios contables de los ajustes realizados."/>
    <m/>
    <s v="Acta"/>
    <n v="1"/>
    <d v="2018-07-01T00:00:00"/>
    <d v="2018-12-31T00:00:00"/>
    <s v="NC-PR _x000a_Coord de Contabilidad función Recaudadora"/>
    <n v="0"/>
    <x v="1"/>
  </r>
  <r>
    <x v="7"/>
    <x v="1"/>
    <m/>
    <m/>
    <m/>
    <m/>
    <s v="_x000a__x000a_2.Elaborar  soporte detallado de los ajustes realizados de las cuentas : &quot;Rentas por cobrar &quot; y Deudores&quot; (Nit, cuenta y valor)."/>
    <m/>
    <s v="Archivo de ajustes-Notas contables."/>
    <n v="1"/>
    <d v="2018-07-01T00:00:00"/>
    <d v="2018-12-31T00:00:00"/>
    <s v="NC-PR _x000a_Coordinación de Contabiliad Función Recaudadora"/>
    <n v="0"/>
    <x v="1"/>
  </r>
  <r>
    <x v="7"/>
    <x v="1"/>
    <m/>
    <m/>
    <m/>
    <m/>
    <s v="_x000a__x000a_3. Elaborar políticas contables e institucionales donde se establezcan periodicidades, criterios de depuración contable y materialidad de las cifras, costo beneficio y porcentajes de cartera de dudoso recaudo a deteriorar."/>
    <m/>
    <s v="Políticas contables "/>
    <n v="1"/>
    <d v="2018-07-01T00:00:00"/>
    <d v="2018-12-31T00:00:00"/>
    <s v="NC-PR _x000a_Subdirección de Recaudo y cobranzas, adm de aplicativos, coord. De cobranzas y Coord. De contabilidad función Recaudadora"/>
    <n v="0"/>
    <x v="1"/>
  </r>
  <r>
    <x v="7"/>
    <x v="1"/>
    <s v=" AUDITORÍA CONTROL INTERNO CONTABLE FUNCIÓN RECAUDADORA. - ACC2018-02_x000a__x000a__x000a_Periodo 01/01/2017 al 31/12/2018_x000a__x000a_H3"/>
    <s v="ACC 2018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Requerir mediante PST, la relacion de pagos (recibos oficiales de pago y declaraciones con pago) efectuados en el período y que incluya entre las variables el número de documento, NIT, concepto, período, valor, fecha de presentación."/>
    <m/>
    <s v="Informes mensuales "/>
    <n v="2"/>
    <d v="2018-07-01T00:00:00"/>
    <d v="2018-08-31T00:00:00"/>
    <s v="NC-PR _x000a_Coordinación Control Entidades Recaudadoras/ Subdirección de Gestión de Tecnología de Información y Telecomunicaciones"/>
    <n v="0"/>
    <x v="1"/>
  </r>
  <r>
    <x v="7"/>
    <x v="1"/>
    <m/>
    <m/>
    <m/>
    <m/>
    <s v="Procesar la información solicitada mediante PST."/>
    <m/>
    <s v="Archivos"/>
    <n v="2"/>
    <d v="2018-08-01T00:00:00"/>
    <d v="2018-09-30T00:00:00"/>
    <s v="NC-PR Subdirección de Gestión de Tecnología de la Información y Telecomunicaciones"/>
    <n v="0"/>
    <x v="1"/>
  </r>
  <r>
    <x v="7"/>
    <x v="1"/>
    <m/>
    <m/>
    <m/>
    <m/>
    <s v="Efectuar el análisis de la cantidad de recibos de pago electrónico frente a lo reportado en el formato 1188."/>
    <m/>
    <s v="Informe "/>
    <n v="1"/>
    <d v="2018-09-01T00:00:00"/>
    <d v="2018-09-30T00:00:00"/>
    <s v="NC-PR Coordinación Control Entidades Recaudadoras"/>
    <n v="0"/>
    <x v="1"/>
  </r>
  <r>
    <x v="7"/>
    <x v="1"/>
    <m/>
    <m/>
    <m/>
    <m/>
    <s v="Efectuar la conciliación aleatoria de por lo menos cinco bancos para establecer la completitud de la información generada por la STIT vs la información registrada en la contabilidad. "/>
    <m/>
    <s v="Informe "/>
    <n v="1"/>
    <d v="2018-10-01T00:00:00"/>
    <d v="2018-11-30T00:00:00"/>
    <s v="NC-PR Coordinación Contabilidad Función Recaudadora"/>
    <n v="0"/>
    <x v="1"/>
  </r>
  <r>
    <x v="7"/>
    <x v="1"/>
    <s v=" AUDITORÍA CONTROL INTERNO CONTABLE FUNCIÓN RECAUDADORA. - ACC2018-02_x000a__x000a_Periodo 01/01/2017 al 31/12/2018_x000a__x000a_H4"/>
    <s v="ACC2018-02"/>
    <s v="DEFICIENCIAS EN LA PUBLICACIÓN DE LOS ESTADOS FINANCIEROS. (D)_x000a__x000a_En la vigencia 2017 no se publicaron los Estados Financieros de la Función Recaudadora en la página Web de la Entidad."/>
    <s v="Debido a la ausencia de controles que garanticen la publicación de los mismos."/>
    <s v="_x000a_Publicar los estados financieros DIAN-Función Recaudadora dentro las oportunidades debidas._x000a_"/>
    <m/>
    <s v="Certificación  de publicación"/>
    <n v="3"/>
    <d v="2018-09-01T00:00:00"/>
    <d v="2019-04-30T00:00:00"/>
    <s v="NC-PR Subdirección de Recaudo y Cobranzas"/>
    <n v="0"/>
    <x v="1"/>
  </r>
  <r>
    <x v="7"/>
    <x v="1"/>
    <s v=" AUDITORÍA CONTROL INTERNO CONTABLE FUNCIÓN RECAUDADORA. - ACC2018-02_x000a__x000a_Periodo 01/01/2017 al 31/12/2018_x000a__x000a_H6"/>
    <s v="ACC 201802"/>
    <s v="DEFICIENCIA EN LA BAJA DE SALDOS DEL APLICATIVO SIAT _x000a__x000a_En el mes de diciembre de 2017 se dieron de baja los saldos existentes en el aplicativo SIAT de las cuentas: Rentas por Cobrar, Deudores, Cuentas por Pagar, Otros Pasivos y Deudoras de Control por valor de $6 billones de pesos,  depuración que se venía realizando desde el año 2014, sin embargo al verificar los soportes de esta baja de saldos, se observa que se tienen soportes de las cuentas rentas por cobrar, deudores y de la cuenta Deudoras de Control por valor $1.5 billones, la diferencia es decir, $4.5 billones no está soportada en ningún documento técnico que justifique su baja._x000a_Por otra parte, en visita realizada a la Dirección Seccional de Grandes Contribuyentes, se encontró que 32 obligaciones que suman $2.282 millones, que fueron normalizadas por el GIT de Normalización de Saldos y que corresponden al último trimestre del año 2017, no han ingresado al aplicativo Cuenta Corriente Contribuyente el cual tiene interface con contabilidad, generando incertidumbre si estos saldos fueron dados de baja por parte de la Coordinación de Contabilidad. No se observa una instrucción clara por parte de la Subdirección de Gestión de Recaudo y Cobranzas donde se identifique que va a pasar con la normalización de saldos de la cuenta corriente contribuyente si ya el aplicativo SIAT se cerró y como afectarían estos saldos a la contabilidad._x000a_"/>
    <s v="Debido a que no existe un plan de acción documentado donde se incluyan políticas y criterios para la depuración contable, el establecimiento de metas, responsables y fechas de terminación de las actividades a desarrollar, que conlleven a un adecuado saneamiento contable, que evite el desgaste administrativo y la toma de decisiones a última hora para depurar cifras de los estados financieros."/>
    <s v="1.  Elaborar soporte detallado de los ajustes realizados (cuenta y valor)._x000a_"/>
    <m/>
    <s v="Archivo de ajustes "/>
    <n v="1"/>
    <d v="2018-03-10T00:00:00"/>
    <d v="2018-06-30T00:00:00"/>
    <s v="NC-PR Coordinación de Contabilidad Función Recaudadora"/>
    <n v="0"/>
    <x v="2"/>
  </r>
  <r>
    <x v="7"/>
    <x v="1"/>
    <m/>
    <m/>
    <m/>
    <m/>
    <s v="2. Elevar solicitud a administración de aplicativos y tecnología para que las resoluciones de normalización 2005 y anteriores no hagan afectaciones contables. "/>
    <m/>
    <s v="Solicitud escrita"/>
    <n v="1"/>
    <d v="2018-05-03T00:00:00"/>
    <d v="2018-05-31T00:00:00"/>
    <s v="NC-PR Coordinación de Contabilidad Función Recaudadora"/>
    <n v="0"/>
    <x v="2"/>
  </r>
  <r>
    <x v="7"/>
    <x v="1"/>
    <m/>
    <m/>
    <m/>
    <m/>
    <m/>
    <m/>
    <s v="Realizar verificacion semestral de la no afectación contable de las resoluciones de normalizacion 2005 y anteriores "/>
    <n v="2"/>
    <s v="31/07//2018"/>
    <d v="2019-01-31T00:00:00"/>
    <s v="NC-PR Coordinación de Contabilidad Función Recaudadora"/>
    <n v="0"/>
    <x v="1"/>
  </r>
  <r>
    <x v="7"/>
    <x v="1"/>
    <s v=" AUDITORÍA CONTROL INTERNO CONTABLE FUNCIÓN RECAUDADORA. - ACC2018-02_x000a__x000a_Periodo 01/01/2017 al 31/12/2018_x000a__x000a_H5"/>
    <s v="ACC 201802"/>
    <s v="DEFICIENCIAS EN LOS CONTROLES PARA EL MANEJO DEL FONDO ROTATORIO DE DEVOLUCIONES EN LA DIRECCIÓN SECCIONAL DE IMPUESTOS DE BOGOTÁ. (D)_x000a__x000a_En la Dirección Seccional de Impuestos de Bogotá, en el mes de diciembre de 2017, producto de la conciliación bancaria realizada por la Coordinación de Contabilidad de Recaudación, se detectaron pagos dobles por devolución de impuestos, por valor de $ 389 millones, de los cuales se encuentran pendientes por devolver por parte de los contribuyentes $ 22.4 millones; como consecuencia de este hecho, en el mes de febrero de 2018, la Coordinación de Contabilidad realizó visita de supervisión a la Dirección Seccional y remitió el informe respectivo a la Subdirección de Gestión de Control Disciplinario Interno. _x000a__x000a_De acuerdo al hecho evidenciado, la oficina de Control Interno realizó arqueo y verificación de controles al Fondo Rotatorio de Devoluciones en el mes de marzo de 2018 encontrando las siguientes deficiencias de control:_x000a__x000a_• Solamente un funcionario maneja el mecanismo digital de seguridad token para el cargue, autorización, y pago de las Resoluciones de Devolución._x000a__x000a_• En la Resolución 4681 del 25 de septiembre de 2017, por medio de la cual se designaron las funcionarias para el manejo de la cuenta bancaria del fondo rotatorio de devoluciones, se asignaron funciones sin tener acceso a los aplicativos “CIN 20 y SIE de Devoluciones” lo cual imposibilita el desarrollo de las mismas._x000a__x000a_• Se evidenció que la función de pago de las devoluciones la realiza una funcionaria que no estaba designada por resolución que la comisionara para el efecto, exponiendo los recursos de la entidad administrados por dicha funcionaria a que no se contara con la cobertura de la póliza de seguros que respaldan estos bienes por la falta de competencia de la funcionaria que ejercía dicha labor, lo anterior generando una presunta incidencia disciplinaria._x000a__x000a_• No se encontró resolución por medio de la cual se designó a la funcionaria que reemplazó a la responsable del fondo rotatorio de devoluciones, en el mes de diciembre de 2017 por situación administrativa de la titular._x000a__x000a_Adicionalmente el doble pago de devoluciones, no está contemplado como riesgo en la matriz de riesgos del subproceso de devoluciones, por la cual no existe valoración del mismo ni se han definido los controles efectivos que protejan los recursos públicos que se puedan ver comprometidos. A la fecha de la auditoría el jefe de División de Gestión de Recaudo de la Dirección Seccional de Impuestos de Bogotá, envió el formato FT-IC-2097 para evidenciar la materialización de un nuevo riesgo._x000a_"/>
    <s v="Incumplimiento del procedimiento en cuanto las dos firmas en la cuenta del Fondo Rotatorio"/>
    <s v="1. Implementar  las dos firmas para realizar las transferencias para el pago de las resoluciones de devoluciones en la Seccional Bogotá. _x000a__x000a_"/>
    <m/>
    <s v="Documento que evidencie las dos firmas"/>
    <n v="1"/>
    <d v="2018-02-07T00:00:00"/>
    <d v="2018-06-30T00:00:00"/>
    <s v="IBOG-PR Dirección Seccional Bogotá"/>
    <n v="0"/>
    <x v="2"/>
  </r>
  <r>
    <x v="7"/>
    <x v="1"/>
    <m/>
    <m/>
    <m/>
    <s v="Inexistencia de una matriz de riesgos para el procedimiento de Pago de Devoluciones"/>
    <s v="2. Establecer  la matriz de riesgos para el procedimiento PR-RE-0133  o  Adicionar los riegos en la matriz de riesgo del Subproceso de Devoluciones."/>
    <m/>
    <s v="Matriz "/>
    <n v="1"/>
    <d v="2018-06-01T00:00:00"/>
    <d v="2018-12-31T00:00:00"/>
    <s v="NC-IBOG-PR Coordinación de Contabilidad Función Recaudadora y Coordinación de Devoluciones"/>
    <n v="0"/>
    <x v="1"/>
  </r>
  <r>
    <x v="7"/>
    <x v="1"/>
    <m/>
    <m/>
    <m/>
    <s v="Caso fortuito que generó la falla de un control."/>
    <s v="3. Verificar aleatoria y mensualmente que el libro del Fondo Rotatorio de Devoluciones, este actualizado en tiempo real y comprobar aleatoriamente las transferencias realizadas"/>
    <m/>
    <s v="Documento con el resultado de la verificación"/>
    <n v="6"/>
    <d v="2018-06-01T00:00:00"/>
    <d v="2018-12-31T00:00:00"/>
    <s v="IBOG-PR Jefe División de Gestión de Recaudo"/>
    <n v="0"/>
    <x v="1"/>
  </r>
  <r>
    <x v="7"/>
    <x v="1"/>
    <m/>
    <m/>
    <m/>
    <m/>
    <s v="4. Llevar un registro diario de todas las resoluciones trasmitidas al banco (descargado de la página web del Banco)"/>
    <m/>
    <s v="Archivo en Excel"/>
    <n v="1"/>
    <d v="2018-06-01T00:00:00"/>
    <d v="2018-06-30T00:00:00"/>
    <s v="IBOG-PR Jefe División de Gestión de Recaudo- Funcionario aprobador del Fondo Rotatorio"/>
    <n v="0"/>
    <x v="2"/>
  </r>
  <r>
    <x v="7"/>
    <x v="1"/>
    <m/>
    <m/>
    <m/>
    <m/>
    <s v="5.  Verificar antes de cada pago, que las resoluciones incluidas en el archivo que se va a cargar no han sido pagadas anteriormente."/>
    <m/>
    <s v="Un archivo en Excel para cada día en que se realicen pagos, donde se evidencie la verificación realizada."/>
    <n v="1"/>
    <d v="2018-06-01T00:00:00"/>
    <d v="2018-12-31T00:00:00"/>
    <s v="IBOG-PR Jefe División de Gestión de Recaudo- Funcionario aprobador del Fondo Rotatorio"/>
    <n v="0"/>
    <x v="1"/>
  </r>
  <r>
    <x v="7"/>
    <x v="1"/>
    <m/>
    <m/>
    <m/>
    <m/>
    <s v="6.  Verificar aleatoria y mensualmente la consistencia de la Conciliación Bancaria."/>
    <m/>
    <s v="Documento con el resultado de la verificación"/>
    <n v="6"/>
    <d v="2018-06-01T00:00:00"/>
    <d v="2018-12-31T00:00:00"/>
    <s v="IBOG-PR Jefe División de Gestión de Recaudo- Jefe del JIT Contable"/>
    <n v="0"/>
    <x v="1"/>
  </r>
  <r>
    <x v="8"/>
    <x v="0"/>
    <s v="20 Aud Vig  2011 Reg Imptos Bta y Grandes_x000a_(Recaudadora)_x000a__x000a_AEF - Seguimiento PM 2014"/>
    <s v="19 04 001"/>
    <s v="Proceso de Contingencia: En la Seccional de Grandes Contribuyentes, se encontró que no se encuentran debidamente registrados en el aplicativo GESTOR 938 actos de fiscalización y liquidación para las vigencias comprendidas entre el 2009,2010 y 2011. Adicionalmente, se presenta incertidumbre acerca del total de actos generados por contingencia en la Seccional Bogotá, toda vez que realizadas las verificaciones en el sistema gestor de las contingencias relacionadas en libro radicador suministrado a la comisión, se estableció que de la muestra seleccionada un 80% no figuran en el sistema. Aunado a lo anterior, en la Dirección Seccional Bogotá el libro radicador que se lleva para el registro de las contingencias, presenta espacios en blanco relacionados con las fechas, números de expedientes, tachones y enmendaduras, que no generan confianza acerca del registro de esta información."/>
    <s v="Pendiente de ingreso de actos generados por contingencia al aplicativo GESTOR."/>
    <s v="Instruir  a  las Direcciones Seccionales sobre  la inclusión de las contingencias correspondientes a los impuestos iimplementados  en el aplicativo GESTOR, para  remiitr a la Subdirección de Gestión de Fiscaliziación Tributaria,  el reporte de  cargue en el sistema y  establecer la posible solución para su inclusión."/>
    <s v="Oficiar a los Directores Seccionales (34) y Divisiones de Fiscalización (35) y de liquidación (34) con componente tributario a nivel nacional para que proceden al cargue de las contingencias correspondientes a los impuestos implementados en el sistema, y  diligenciar el resultado en el  respectivo formato."/>
    <s v="Oficios a las Direcciones Seccionalesy Divisiones de Fiscaliziación y de Liquidación "/>
    <n v="103"/>
    <d v="2017-09-19T00:00:00"/>
    <d v="2017-10-01T00:00:00"/>
    <s v="NC-PFL _x000a_ Coordinación de Proyectos Especiales  de la Subdirección de Gestión de Fiscalización Tributaria._x000a__x000a_REFORMULADA _x000a_30/09/2017"/>
    <n v="1"/>
    <x v="0"/>
  </r>
  <r>
    <x v="8"/>
    <x v="0"/>
    <m/>
    <m/>
    <m/>
    <m/>
    <m/>
    <s v="_x000a_Remitir a la Subdirección de Gestión de Fiscalizaicón Tributaria, el informe del resultado del cargue de los actos administrativos en el sistema, indicando su inclusión y en caso contrario la causal."/>
    <s v="Informe de reporte de cargue de contingencias._x000a_"/>
    <n v="69"/>
    <d v="2018-10-01T00:00:00"/>
    <d v="2019-04-30T00:00:00"/>
    <s v="NC-PFL _x000a_Direcciones Seccionales con reporte de contingencias Gestor._x000a__x000a_REFORMULADO_x000a_30/09/2017_x000a_30/03/2018_x000a_30/09/2018"/>
    <n v="0.98550724637681164"/>
    <x v="1"/>
  </r>
  <r>
    <x v="8"/>
    <x v="0"/>
    <m/>
    <m/>
    <m/>
    <m/>
    <m/>
    <s v="Analizar las causales de no inclusión en el sistema reportadas por las Direcciones Seccionales en el &quot;Informe de reporte de cargue de contingencias&quot;, a fin de determinar si la inclusión requiere de algún ajuste o solicitud de nuevo desarrollo en el sistema."/>
    <s v="Informe consolidado "/>
    <n v="1"/>
    <d v="2018-02-01T00:00:00"/>
    <d v="2018-06-30T00:00:00"/>
    <s v="NC-PFL _x000a_Coordinación de Proyectos Especiales  de la Subdirección de Gestión de Fiscalización Tributaria._x000a__x000a_REFORMULADO_x000a_30/03/2018"/>
    <n v="1"/>
    <x v="0"/>
  </r>
  <r>
    <x v="8"/>
    <x v="0"/>
    <m/>
    <m/>
    <m/>
    <m/>
    <m/>
    <s v="Solicitar a la Subdirección de Gestión de Tecnología de Información y Telecomunicaciones los desarrollos necesarios que permitan la inclusión en el sistema, de las contingencias reportadas."/>
    <s v="Especificaciones funcionales"/>
    <n v="1"/>
    <d v="2018-06-01T00:00:00"/>
    <d v="2018-06-30T00:00:00"/>
    <s v="NC-PFL _x000a_Coordinación de Proyectos Especiales  de la Subdirección de Gestión de Fiscalización Tributaria._x000a_REFORMULADO_x000a_30/032018"/>
    <n v="1"/>
    <x v="0"/>
  </r>
  <r>
    <x v="8"/>
    <x v="0"/>
    <m/>
    <m/>
    <m/>
    <m/>
    <m/>
    <m/>
    <s v="solicitudes tramitadas al PST"/>
    <n v="4"/>
    <d v="2018-10-01T00:00:00"/>
    <d v="2019-05-30T00:00:00"/>
    <s v="NC-PFL _x000a_Coordinación de Proyectos Especiales  de la Subdirección de Gestión de Fiscalización Tributaria._x000a_REFORMULADO_x000a_30/03/2018_x000a_30/09/2018"/>
    <n v="1"/>
    <x v="0"/>
  </r>
  <r>
    <x v="8"/>
    <x v="0"/>
    <m/>
    <m/>
    <m/>
    <m/>
    <m/>
    <s v="Hacer seguimiento de la inclusión de las contingencias reportadas por las direcciones seccionales, una vez implementados los ajustes en el sistema, priorizando la inclusión de los actos que afectan la obligación financiera del contribuyente."/>
    <s v="Informe consolidado "/>
    <n v="1"/>
    <d v="2018-07-01T00:00:00"/>
    <d v="2019-06-30T00:00:00"/>
    <s v="NC-PFL _x000a_Coordinación de Proyectos Especiales  de la Subdirección de Gestión de Fiscalización Tributaria._x000a_REFORMULADO_x000a_30/03/2018"/>
    <n v="0"/>
    <x v="1"/>
  </r>
  <r>
    <x v="8"/>
    <x v="0"/>
    <m/>
    <m/>
    <m/>
    <m/>
    <m/>
    <s v="Hacer seguimiento sobre las incidencias reportadas a través del PST por las direcciones seccionales y que tienen que ser solucionadas por la Subdirección de Gestión de Tecnología de Información y Telecomunicaciones."/>
    <s v="Informe consolidado "/>
    <n v="1"/>
    <d v="2018-07-01T00:00:00"/>
    <d v="2019-06-30T00:00:00"/>
    <s v="NC-PFL _x000a_Coordinación de Proyectos Especiales  de la Subdirección de Gestión de Fiscalización Tributaria._x000a_REFORMULADO_x000a_30/03/2018"/>
    <n v="0"/>
    <x v="1"/>
  </r>
  <r>
    <x v="8"/>
    <x v="0"/>
    <s v="2 Aud Función recaudadora Vig  2014"/>
    <s v="19 04 001"/>
    <s v="Hallazgo No. 2. Gestión Documental de los Expedientes_x000a_En las Direcciones Seccionales de Impuestos de Barranquilla, Cúcuta, Bogotá y Medellín se evidenciaron debilidades en la gestión documental de los expedientes, inobservando lineamientos internos y normas archivísticas de carácter general. _x000a_(Ver detalle en el informe)_x000a_"/>
    <s v="Deficiencias en los mecanismos de control y de supervisión_x000a_No se evidencia estandarización en los procesos de archivo de los documentos"/>
    <s v="Realizar   una (1) visita de revisión aleatoria a las Direcciones Seccionales de Impuestos Barranquilla, Cúcuta, Bogotá y Medellín,  por parte de la Coordinación de Comunicaciones de la Subdirección de Gestión de Recursos Físicos y elaborar informe"/>
    <s v="Revisión aleatoria al cumplimiento de las normas de gestión documental respecto al archivo de expedientes, frente a las acciones de organización de carpetas con el cumplimiento de las normas de archivo documental."/>
    <s v="Informe por visita"/>
    <n v="4"/>
    <d v="2018-11-15T00:00:00"/>
    <d v="2019-04-30T00:00:00"/>
    <s v="NC-PFL _x000a_SGRF/Coordinación de Comunicaciones Oficiales y de Control de Registros._x000a__x000a_REFORMULADO INFORME FINAL VIG 2015"/>
    <n v="0"/>
    <x v="1"/>
  </r>
  <r>
    <x v="8"/>
    <x v="0"/>
    <m/>
    <m/>
    <m/>
    <m/>
    <s v="Realizar una (1)  visita de Evaluación y seguimiento a las recomendaciones realizadas y elaborar  informe"/>
    <s v="Revisión al cumplimiento de las recomendaciones producto de la actividad 1."/>
    <s v="Informes de seguimiento"/>
    <n v="4"/>
    <d v="2019-05-02T00:00:00"/>
    <d v="2019-08-30T00:00:00"/>
    <s v="NC-PFL _x000a_SGRF/Coordinación de Comunicaciones Oficiales y de Control de Registros._x000a__x000a_REFORMULADO INFORME FINAL VIG 2015"/>
    <n v="0"/>
    <x v="1"/>
  </r>
  <r>
    <x v="8"/>
    <x v="0"/>
    <s v="25 Aud Funcion Pagadora y Recaudadora Vig  2015"/>
    <s v="12 01 003"/>
    <s v="Hallazgo No. 25  Programas de Fiscalización_x000a_&quot;Como resultado del proceso de evaluación y seguimiento realizado a los UAP Bogotá, se evidenció que la DIAN durante las vigencias 2012 a 2015, no adelantó programas de Fiscalización, tendientes a la verificación del cumplimiento de las obligaciones a cargo de los UAP, consignadas en el Estatuto Aduanero Nacional (...)_x000a_(...) De un total de 9.926 registros manuales, realizados en el sistema informático Aduanero en el año 2015 a dichos usuarios; por casos de contingencia, fallas del sistema o de los servicios informáticos electrónicos; respecto de los cuales se aprobaron trámites manuales(...)"/>
    <s v="Las anteriores situaciones reflejan debilidades de gestión, control y seguimiento a los UAP para asegurar el efectivo cumplimiento de las obligaciones aduaneras a su cargo, lo cual genera pagos extemporáneos, libre albedrio por parte de estos usuarios en el cumplimiento de sus obligaciones y ausencia de la DIAN, como autoridad aduanera para establecer la ocurrencia de hechos generadores de obligaciones no declaradas y/o inobservancia de los procedimientos aduaneros."/>
    <s v="Elaborar una Propuesta de Programa de Fiscalización a los UAP´s para verificación de cumplimiento de obligaciones, y, solicitar su viabilidad y seleccionados al Comité Técnico de Programas y Campañas de Control, para su ejecución a nivel nacional."/>
    <s v="Determinar los usuarios a verificar, dependiendo del perfilamiento de riesgo; con base en este listado de UAP´s, seleccionar operaciones de Comercio Exterior, que conlleven un posible incumplimiento de la normatividad. Y establecer los criterios para la elaboración de la propuesta de Programa  y consecuentemente oficiar ésta propuesta a la Subdirección Gestión de Fiscalización Aduanera.                                                                                                    "/>
    <s v="Propuesta de Programa de Fiscalización que incluye Listado UAP´s. "/>
    <n v="1"/>
    <d v="2016-07-18T00:00:00"/>
    <d v="2017-02-28T00:00:00"/>
    <s v="ABOG-PFL _x000a_Director Seccional de Aduanas de Bogota (Jefe División Gestión de Fiscalización - Jefe GIT Investigaciones Aduaneras I y Jefe GIT Investigaciones II.) "/>
    <n v="1"/>
    <x v="0"/>
  </r>
  <r>
    <x v="8"/>
    <x v="0"/>
    <m/>
    <m/>
    <m/>
    <m/>
    <m/>
    <s v="Revisar la propuesta de Programa Control a UAP´s y analizar la viabilidad de su ejecución a Nivel Nacional y dar el trámite respectivo ante el  Comité Técnico de Programas y Campañas de Control."/>
    <s v="Propuesta de Programa de Fiscalización a Nivel Nacional"/>
    <n v="1"/>
    <d v="2017-03-01T00:00:00"/>
    <d v="2017-05-31T00:00:00"/>
    <s v="ABOG-PFL _x000a_Subdirección de Gestión de Fiscalización Aduanera. "/>
    <n v="1"/>
    <x v="0"/>
  </r>
  <r>
    <x v="8"/>
    <x v="0"/>
    <s v="5 Aud DS ADUANAS, Ipiales, Cartagena, Cucuta, Bogotá, B/ventura, Cali, Urabá Vig P.Semestre 2015"/>
    <s v="19 04 005"/>
    <s v="Hallazgo No. 05: Notificaciones por estado (Bogotá y Cartagena)_x000a_Con base en la muestra evaluada en Bogotá, se evidencio que en las notificaciones de estado de los siguientes consecutivos se presentaron situaciones como: inicio y fijación de la notificación con anterioridad a la terminación del  acta de aprehensión (…)_x000a__x000a_En la Dirección Seccional de Aduanas de Cartagena, se presentaron en las notificaciones de estado de los siguientes casos:_x000a__x000a_En la Dirección Seccional de Aduanas de Cartagena, se presentaron en las notificaciones de estado de los siguientes casos:_x000a_Las notificaciones por estado de las Actas de Aprehensión (…) fueron notificadas por Estado nueve, diecisiete y siete días respectivamente, después de proferido el acto"/>
    <s v="Falta de seguimiento y control al proceso de fiscalización, pudiendo ocasionar el vencimiento de términos y por ende afecta la definición de situación jurídica de mercancías lo que conlleva a que se tenga que iniciar nuevamente el proceso"/>
    <s v="Capacitacion a funcionarios aprehensores"/>
    <s v="Realizar  capacitación a los funcionarios aprehensores a fin de garantizar el estricto cumplimiento del procedimiento de aprehensión de mercancías._x000a_"/>
    <s v="Capacitacion "/>
    <n v="3"/>
    <d v="2015-12-15T00:00:00"/>
    <d v="2016-12-31T00:00:00"/>
    <s v="ACAR-ABOG-PFL _x000a_DSA - BOGOTA / JEFE DIVISION DE GESTION DE FISCALIZACION Y JEFES UNIDADES APREHENSORAS._x000a_REFORMULADO _x000a_30/04/2016 ACTIVIDAD 1"/>
    <n v="1"/>
    <x v="0"/>
  </r>
  <r>
    <x v="8"/>
    <x v="0"/>
    <m/>
    <m/>
    <m/>
    <m/>
    <s v="Obligatoriedad en el diligenciamiento de la Lista de Chequeo validada para el procedimiento de Aprehensión de Mercancías."/>
    <s v="Expedir un Memorando reiterando a los Jefes de las Unidades Aprehensoras el diligenciamiento y control de la lista de chequeo implementada desde el año 2013 para el procedimiento de aprehension de mercancias."/>
    <s v="Memorando"/>
    <n v="1"/>
    <d v="2015-12-14T00:00:00"/>
    <d v="2016-01-31T00:00:00"/>
    <s v="ACAR-ABOG-PFL _x000a_DSA - BOGOTA / JEFE DIVISION DE GESTION DE FISCALIZACION Y JEFES UNIDADES APREHENSORAS._x000a_REFORMULADO _x000a_30/04/2016 ACTIVIDAD 1"/>
    <n v="1"/>
    <x v="0"/>
  </r>
  <r>
    <x v="8"/>
    <x v="0"/>
    <m/>
    <m/>
    <m/>
    <m/>
    <s v="La nueva normatividad es muy precisa en cuanto a los términos por lo cual estamos actuando de conformidad con esos lineamientos y así aplicarlos rigurosamente. "/>
    <s v="Notificación en debida forma cumpliendo los términos.  Capacitación para las unidades aprehesoras "/>
    <s v="Término de Notificación y desarrollo de las diligencias.ACTA DE CAPACITACION, LISTADO DE ASISTENCIA"/>
    <n v="3"/>
    <d v="2015-09-02T00:00:00"/>
    <d v="2016-03-31T00:00:00"/>
    <s v="ACAR-ABOG-PFL  _x000a_DS ADUANAS CARTAGENA_x000a_Fiscalización Aduanera y Git. Documentación. "/>
    <n v="1"/>
    <x v="0"/>
  </r>
  <r>
    <x v="8"/>
    <x v="0"/>
    <m/>
    <m/>
    <m/>
    <m/>
    <s v="Desde el Nivel Central hay modificaciones al convenio con las Almacenadoras encargadas de recepcionar la mercancía y de los movimientos de las mismas, situación que hace mas ágil los tiempos de las actuaciones y se minimizan los términos de entrega de la mercancía.."/>
    <s v="Agilización del proceso de recepción de mercancías y elaboración del DIIAM."/>
    <s v="Ingreso de Mercancías a bodega."/>
    <n v="0.8"/>
    <d v="2015-09-02T00:00:00"/>
    <d v="2016-03-31T00:00:00"/>
    <s v="ACAR-ABOG-PFL _x000a_DS. ADUANAS CARTAGENA. División Fiscalización y Git. Comercial "/>
    <n v="1"/>
    <x v="0"/>
  </r>
  <r>
    <x v="8"/>
    <x v="0"/>
    <m/>
    <m/>
    <m/>
    <m/>
    <s v="Diligenciar formatos que permitan establecer la trazabilidad de la actuación para distinguir los tiempos de las actuaciones. "/>
    <s v="Implementación del formato control a tiempos de la actuación."/>
    <s v="Control a tiempos de procedimientos"/>
    <n v="5"/>
    <d v="2015-09-02T00:00:00"/>
    <d v="2016-03-31T00:00:00"/>
    <s v="ACAR-ABOG-PFL _x000a_DS ADUANAS CARTAGENA División Gestión Fiscalización."/>
    <n v="1"/>
    <x v="0"/>
  </r>
  <r>
    <x v="8"/>
    <x v="0"/>
    <m/>
    <m/>
    <m/>
    <m/>
    <s v="CAPACITAR A LAS UNIDADES APREHENSORAS"/>
    <s v="CAPACITAR A LAS UNIDADES APREHENSORAS EN EL NUEVO CONVENIO, LOS TIEMPOS, TIPOS DE NOTIFICACION, PROCEDMIENTOS SEGÚN LA ACCION DE MEJORA 1, DEL HALLAZGO 2. (ACTIVIDAD APOYADA CON LA DiIVISION JURIDICA Y GIT DOCUMENTACION"/>
    <s v="CAPACITACION "/>
    <n v="1"/>
    <d v="2016-01-30T00:00:00"/>
    <d v="2016-03-30T00:00:00"/>
    <s v="ACAR-ABOG-PFL _x000a_DS ADUANAS CARTAGENA GIT GRUPOS APREHENSORES. ASESORES DESPACHO DIVISION."/>
    <n v="1"/>
    <x v="0"/>
  </r>
  <r>
    <x v="8"/>
    <x v="0"/>
    <s v="3 Aud Devoluciones DS. Imp Bogotá  Vig 2012 a 30/06/2016"/>
    <s v="12 01 003"/>
    <s v="Hallazgo No. 3 Terceros Omisos — Declaraciones IVA_x000a__x000a_(…) la DIAN, con el fin de comprobar si los valores relacionados como descontables para el periodo objeto de solicitud de devolución, solo efectuó autos de verificación o cruce de información (…) no a todos los relacionados como omisos. (…)"/>
    <s v="(…) falta de seguimiento y control a los terceros calificados como omisos"/>
    <s v="Investigar a los terceros omisos que se encontraron en el expediente objeto del  hallazgo"/>
    <s v="Abrir investigación a los terceros omisos detectados en el expediente objeto  del hallazgo que son de la jurisdicción de ésta dirección seccional."/>
    <s v="auto de apertura"/>
    <n v="2"/>
    <d v="2016-12-01T00:00:00"/>
    <d v="2017-01-31T00:00:00"/>
    <s v="IBOG-PFL _x000a_División de Gestión de Fiscalización Personas Jurídicas de la DSIB."/>
    <n v="1"/>
    <x v="0"/>
  </r>
  <r>
    <x v="8"/>
    <x v="0"/>
    <m/>
    <m/>
    <m/>
    <m/>
    <m/>
    <s v="Informar a las direcciones seccionales respectivas sobre los demás terceros omisos, en relación con el expediente objeto del hallazgo."/>
    <s v="Oficio o correo electrónico"/>
    <n v="1"/>
    <d v="2016-12-01T00:00:00"/>
    <d v="2017-01-31T00:00:00"/>
    <s v="IBOG-PFL _x000a_División de Gestión de Fiscalización Personas Jurídicas de la DSIB."/>
    <n v="1"/>
    <x v="0"/>
  </r>
  <r>
    <x v="8"/>
    <x v="0"/>
    <m/>
    <m/>
    <m/>
    <m/>
    <m/>
    <s v="Solicitar a la Dirección Seccional de Impuestos de Villavicencio un informe sobre la apertura de investigación en relación  con los omisos remitidos por la Dirección Seccional de Impuestos de Bogotá"/>
    <s v="Oficio o correo electrónico"/>
    <n v="1"/>
    <d v="2017-09-01T00:00:00"/>
    <d v="2017-11-30T00:00:00"/>
    <s v="IBOG-PFL _x000a_Subdirección de Gestión de Fiscalización Tributaria de la DSIB._x000a__x000a_REFORMULADO_x000a_30/09/2017"/>
    <n v="1"/>
    <x v="0"/>
  </r>
  <r>
    <x v="8"/>
    <x v="0"/>
    <m/>
    <m/>
    <m/>
    <m/>
    <s v="Impartir Lineamientos con el fin de que los funcionarios de las áreas de Fiscalización den cumplimiento al procedimientos PR-FL-0220, en la parte correspondiente a Terceros Omisos"/>
    <s v="Elaborar Memorando con los lineamientos en relación con la investigación de terceros omisos y socializarlo."/>
    <s v="Memorando y una jornada de socialización en cada una de las Diivisiones"/>
    <n v="3"/>
    <d v="2017-01-01T00:00:00"/>
    <d v="2017-02-28T00:00:00"/>
    <s v="IBOG-PFL _x000a_División de Gestión de Fiscalización Personas Jurídicas.       División de Gestión de Fiscalización Personas Naturales de la DSIB."/>
    <n v="1"/>
    <x v="0"/>
  </r>
  <r>
    <x v="8"/>
    <x v="0"/>
    <m/>
    <m/>
    <m/>
    <m/>
    <m/>
    <s v="Revisar  mensualmente en cada una de las Divisiones (6  revisiones por cada División) y de manera aleatoria el cumplimiento de los lineamientos impartidos _x000a_"/>
    <s v="Documento"/>
    <n v="12"/>
    <d v="2017-09-01T00:00:00"/>
    <d v="2018-02-20T00:00:00"/>
    <s v="IBOG-PFL _x000a_División de Gestión de Fiscalización Personas Jurídicas.       División de Gestión de Fiscalización Personas Naturales de la DSIB._x000a__x000a_REFORMULADO_x000a_30/09/2017"/>
    <n v="1"/>
    <x v="0"/>
  </r>
  <r>
    <x v="8"/>
    <x v="0"/>
    <s v="5 Aud Devoluciones DS. Imp Bogotá  Vig 2012 a 30/06/2016"/>
    <s v="11 02 002"/>
    <s v="Hallazgo No. 5 Deudor Solidario (D) _x000a__x000a_ (…) no se pueda vincular al deudor solidario lo que incrementa el riesgo de pérdida de recursos económicos ineficacia de las actuaciones institucionales y puede incidir en que se produzcan fallos desfavorables por violación del debido proceso._x000a__x000a_(…) tardanza en la notificación del requerimiento especial y la liquidación oficial como actos administrativos que fundamentan la  responsabilidad solidaria del garante, causando que la compañía de seguros perdiera la calidad de responsable solidario y siendo desvinculado por la misma entidad del cobro de esta devolución improcedente."/>
    <s v="(…)deficiencias en la falta de coordinación de los procedimientos y procesos en las actuaciones que se deben ser notificadas o comunicadas y a falta de oportunidad"/>
    <s v="Verificar que se esté dando  cumplimiento al inciso 2do. Del Artículo 860 del Estatuto Tributario - Corrección voluntaria de la Declaración o Notificacaicón del Requerimiento Especial dentro de los dos (2) años de la vigencia de la garantia."/>
    <s v="Revisar  mensualmente y de manera aleatoria que las investigaciones adelantadas por el programa DG, se realicen dentro de los dos años de vigencia de la Garantía.  "/>
    <s v="Documento"/>
    <n v="6"/>
    <d v="2017-09-01T00:00:00"/>
    <d v="2018-02-20T00:00:00"/>
    <s v="IBOG-PFL _x000a_División de Gestión de Fiscalización Personas Jurídicas._x000a__x000a_REFORMULADO_x000a_30/09/2017"/>
    <n v="1"/>
    <x v="0"/>
  </r>
  <r>
    <x v="8"/>
    <x v="0"/>
    <s v="3 Aud Devoluciones DS. Imp Grandes Contribuyentes  Vig 2012 a 30/06/2016"/>
    <s v="19 03 002"/>
    <s v="_x000a_Hallazgo No. 3 Planes de Auditoria_x000a__x000a_Revisados los expedientes No. DI 2013 2016 0037 y DI 2014 2015 3140 a los que se adelantó investigación y correspondientes a renta, de los periodos 2013-1 y 2014-1, donde por Resoluciones No. 62829000515797 y 6289000457061 de fecha 16 de marzo de 2016 y 17 de diciembre de 2015 se devolvió $4.159.6 millones y $36.910.3 millones respectivamente, se evidenció que los planes de auditoria que reposan dentro de cada uno de los expedientes, no contienen las actividades a desarrollar._x000a__x000a_(…) en los expedientes citados, en los cuales no se diligenció el plan de auditoria que, como bien lo establece el sistema de gestión de calidad en el numeral 6 de la caracterización del proceso (…)_x000a__x000a_(…) los planes no contienen las actividades que permitieran establecer los aspectos técnicos sobre los cuales se iban a centrar las investigaciones. _x000a__x000a_"/>
    <s v="(…)  deficiencias en la aplicación de procedimientos del Sistema de Gestión de Calidad y del proceso de fiscalización, (…)"/>
    <s v="1. Capacitar a los funcionarios al interior de la División sobre el diligenciamiento del  FORMATO 1814 PLAN DE AUDITORIA, con énfasis en el nivel de detalle de las actividades a desarrollar frente al caso concreto y el tipo de impuesto._x000a_DSIGC_x000a_"/>
    <s v="1. Adelantar en la División de Gestión de Fiscalización una actividad de capacitación  y retroalimentación sobre las actividades minimas a plasmar al momento de elaborar el plan de auditoría, de forma tal que quede claro, en cada clase de impuesto (Renta, CREE, VENTAS), teniendo en cuenta el sector económico al que pertenezca el contribuyente, cuales son los aspectos sobre los que se va a auditar."/>
    <s v="Jornada de capacitación para auditores, revisores y jefes de GIT"/>
    <n v="1"/>
    <d v="2017-01-01T00:00:00"/>
    <d v="2017-03-30T00:00:00"/>
    <s v="IGRA-PFL _x000a_Jefe de División de Gestión de Fiscalización"/>
    <n v="1"/>
    <x v="0"/>
  </r>
  <r>
    <x v="8"/>
    <x v="0"/>
    <m/>
    <m/>
    <m/>
    <m/>
    <m/>
    <s v="2. Realizar mensualmente revisión de los expedientes con el fin de determinar si el Plan de Auditoría fue diligenciado conforme a los requisitos establecidos, dejando evidencia en un documento de verificación."/>
    <s v="Documento que certifica el resultado de la revisión"/>
    <n v="1"/>
    <d v="2017-01-01T00:00:00"/>
    <d v="2017-12-31T00:00:00"/>
    <s v="IGRA-PFL _x000a_Jefe de División de Gestión de Fiscalización / Jefes Grupos Internos de Trabajo de Fiscalización"/>
    <n v="1"/>
    <x v="0"/>
  </r>
  <r>
    <x v="8"/>
    <x v="0"/>
    <s v="5 Aud Devoluciones DS. Imp Grandes Contribuyentes  Vig 2012 a 30/06/2016"/>
    <s v="17 03 100"/>
    <s v="Hallazgo No. 5 Sanción por Improcedencia_x000a__x000a_(…) a la fecha, el contribuyente no ha cancelado el 50% de los intereses de mora ($14.2 millones), ni la DIAN imputó pliego de cargo para adelantar el cobro de los intereses, correspondiente a la sanción por solicitud de devolución improcedente, dentro de los dos años siguientes a la declaración de corrección; término que prescribió el 25 de agosto de 2016. Así mismo no ha vinculado a la aseguradora_x000a_"/>
    <s v="Falta de seguimiento"/>
    <s v="Revisar mensualmente  las correcciones de los expedientes PD y DG._x000a_"/>
    <s v="Revisar mensualmente los expedientes de los programas PD y DG que se archivaron con GESTIÓN, a fin de verificar la apertura del expediente IX SANCION POR DEVOLUCION IMPROCEDENTE _x000a_"/>
    <s v="Documento que certifica el resultado de la revisión"/>
    <n v="12"/>
    <d v="2017-01-02T00:00:00"/>
    <d v="2017-12-31T00:00:00"/>
    <s v="IGRA-PFL _x000a_Jefe Grupo Interno de Trabajo Auditoria Especializada de Devoluciones"/>
    <n v="1"/>
    <x v="0"/>
  </r>
  <r>
    <x v="8"/>
    <x v="0"/>
    <m/>
    <m/>
    <m/>
    <m/>
    <m/>
    <s v="Realizar mensualmente revisión de los expedientes con el fin de determinar si se aperturaron los correspondientes expedientes por el programa  IX SANCION POR DEVOLUCION IMPROCEDENTE, dejando evidencia en un documento de verificación._x000a_"/>
    <s v="Documento que certifica el resultado de la revisión"/>
    <n v="12"/>
    <d v="2017-01-02T00:00:00"/>
    <d v="2017-12-31T00:00:00"/>
    <s v="IGRA-PFL _x000a_Jefe Grupo Interno de Trabajo de Secretaría de la División de Fiscalización "/>
    <n v="1"/>
    <x v="0"/>
  </r>
  <r>
    <x v="8"/>
    <x v="0"/>
    <s v="3 Aud Función recaudadora Vig  2014"/>
    <s v="19 03 002"/>
    <s v="Hallazgo No. 3 Plan de Auditoría: _x000a_En las Direcciones Seccionales de Impuestos de Barranquilla y Medellín  se evidenciaron debilidades en la elaboración de planes de auditoría observándose falta de precisión de los aspectos fundamentales sobre los cuales se debe centrar y desarrollar la investigación, no establecimiento de pautas de tipo técnico, insuficiencia en el registro de los elementos mínimos establecidos en el Manual de lineamientos de Fiscalización, encontrándose inclusive la inexistencia de planes en 6 expedientes de la muestra. (Ver detalle en el informe)"/>
    <s v="Deficiencias de supervisión y control en cumplimiento de los lineamientos establecidos en el proceso de fiscalización y liquidación"/>
    <s v="Retroalimentar a los funcionarios de la División de Gestión de Fiscalización acerca de los documentos,  y etapas del proceso de Fiscalización y Liquidación de acuerdo con el formato PR-FL-0220"/>
    <s v="Realizar nicho al 100% de los funcionarios de la División de Gestión de Fiscalización sobre el documento del Proceso de Fiscalización y Liquidación PR-FL-0220"/>
    <s v="Nicho de comunicación. Formato 1674 de asistencia al evento"/>
    <n v="1"/>
    <d v="2015-10-01T00:00:00"/>
    <d v="2015-12-31T00:00:00"/>
    <s v="IMED-PFL _x000a_Jefe División y de Grupo Interno de Trabajo de la División de Gestión de  Fiscalización de la Dirección Seccional de Impuestos de Medellín"/>
    <n v="1"/>
    <x v="0"/>
  </r>
  <r>
    <x v="8"/>
    <x v="0"/>
    <m/>
    <m/>
    <m/>
    <m/>
    <s v="Realizar por parte del Jefe de División de Fiscalización, revisión mensual y aleatoria al 2% los expedientes en cada uno de los grupos, para verificar que se haya elaborado el respectivo plan de auditoria. Dejando  plasmado en el informe respectivo de manera clara y precisa cual es el 100% del cual se toma ese 2%"/>
    <s v="Realizar por parte del Jefe de División de Gestión de Fiscalización,   revisión mensual y aleatoria al 2% de  los Planes de Auditoría, que se suscriben cada mes, en cada uno de los 3 Grupos de la División de Gestión de Fiscalización documentando el resultado de la revisión,  en   informe que se remite mensualmente al Despacho del Director Seccional de Impuestos de Medellín. "/>
    <s v="Informe"/>
    <n v="11"/>
    <d v="2015-10-01T00:00:00"/>
    <d v="2016-08-31T00:00:00"/>
    <s v="IMED-PFL _x000a_Jefe División y de Grupo Interno de Trabajo de la División de Gestión de  Fiscalización de la Dirección Seccional de Impuestos de Medellín"/>
    <n v="1"/>
    <x v="0"/>
  </r>
  <r>
    <x v="8"/>
    <x v="0"/>
    <s v="4 Aud Función recaudadora Vig  2014"/>
    <s v="19 04 006"/>
    <s v="Hallazgo No. 4 Actos preparatorios y soportes incorporados: _x000a_En expedientes de la muestra auditada en la Dirección Seccional de Impuestos de Medellín se observó insuficiencia en la incorporación de soportes correspondientes a casos investigados, tanto en revisión de antecedentes como de realización de pruebas. _x000a_(Ver detalle en el informe)"/>
    <s v="Deficiencia en la gestión y recopilación de los soportes"/>
    <s v="Retroalimentar a los funcionarios de la División de Gestión de Fiscalización y Liquidación acerca de los documentos,  y etapas del proceso de Fiscalización y Liquidación de acuerdo con el  procedimiento descrito en el formato PR-FL-0220, enfatizando en el correcto recaudo de las pruebas, acorde con los hechos que se investigan."/>
    <s v="Realizar capacitación al 100% de funcionarios en materia probatoria tributaria (apoyo de la División Jurídica)"/>
    <s v="Nicho de comunicación. Formato 1674 de asistencia al evento"/>
    <n v="1"/>
    <d v="2016-02-02T00:00:00"/>
    <d v="2016-05-31T00:00:00"/>
    <s v="IMED-PFL _x000a_Jefe División y de Grupo Interno de Trabajo de la División de Gestión de  Fiscalización, y Liquidación de la Dirección Seccional de Impuestos de Medellín"/>
    <n v="1"/>
    <x v="0"/>
  </r>
  <r>
    <x v="8"/>
    <x v="0"/>
    <m/>
    <m/>
    <m/>
    <m/>
    <s v="Realizar por parte del Jefe de División de Fiscalización,  revisión mensual y aleatoria al 2% de  los expedientes en cada uno de los grupos, para verificar el acervo probatorio. Dejando  plasmado en el informe respectivo de manera clara y precisa cual es el 100% del cual se toma ese 2%"/>
    <s v="Realizar por parte del Jefe de División de Fiscalización,  una revisión mensual y aleatoria al 2% a los expedientes que cursan en cada uno de los 3 Grupos de la División de Gestión de Fiscalización verificando el aspecto probatorio. "/>
    <s v="Informe"/>
    <n v="12"/>
    <d v="2015-10-01T00:00:00"/>
    <d v="2016-08-31T00:00:00"/>
    <s v="IMED-PFL _x000a_Jefe División y de Grupo Interno de Trabajo de la División de Gestión de  Fiscalización, y Liquidación de la Dirección Seccional de Impuestos de Medellín"/>
    <n v="1"/>
    <x v="0"/>
  </r>
  <r>
    <x v="8"/>
    <x v="0"/>
    <s v="5 Aud Funcion recaudadora Vig  2014"/>
    <s v="12 01 100"/>
    <s v="Hallazgo No. 5. Inicio de la acción de fiscalización: En cinco expedientes de la muestra auditada en la Dirección Seccional de Impuestos de Medellín se evidenció apertura de las investigaciones en fecha posterior a la establecida dentro del procedimiento para tal efecto (dentro de los 10 días siguientes a la fecha de asignación). En dos expedientes de la muestra se observó que la apertura se registra meses antes de la asignación. (Ver detalle en el informe)."/>
    <s v="Omisiones de la supervisión y control sobre vencimiento de términos, lo que genera inobservancia de lo preceptuado por la normativa aplicable."/>
    <s v="Retroalimentar a los funcionarios de la División de Gestión de Fiscalización acerca de los documentos,  y etapas del proceso de Fiscalización y Liquidación de acuerdo con el formato PR-FL-0220"/>
    <s v="1.Realizar nicho al 100% de los funcionarios de la División de Gestión de Fiscalización sobre el documento del Proceso de Fiscalización y Liquidación PR-FL-0220. Enfatizar en el término de que se dispone para apertura de los expedientes."/>
    <s v="Nicho de comunicación. Formato 1674 de asistencia al evento"/>
    <n v="1"/>
    <d v="2015-10-01T00:00:00"/>
    <d v="2015-12-31T00:00:00"/>
    <s v="IMED-PFL _x000a_Jefe División y de Grupo Interno de Trabajo de la División de Gestión de  Fiscalización de la Dirección Seccional de Impuestos de Medellín"/>
    <n v="1"/>
    <x v="0"/>
  </r>
  <r>
    <x v="8"/>
    <x v="0"/>
    <m/>
    <m/>
    <m/>
    <m/>
    <s v="Realizar por parte del Jefe de División de Fiscalización, revisión mensual y aleatoria al 2%  de  los expedientes en cada uno de los grupos, para verificar la oportunidad de expedición de los autos  de apertura de las investigaciones. Dejando  plasmado en el informe respectivo de manera clara y precisa cual es el 100% del cual se toma ese 2%"/>
    <s v="Realizar por parte del Jefe de División de Fiscalización, una revisión mensual y aleatoria al 2% de  los expedientes que cursan en cada uno de los 3 Grupos de la División de Gestión de Fiscalización verificando la oportunidad con la cual se expiden los autos de apertura. "/>
    <s v="Informe"/>
    <n v="11"/>
    <d v="2015-10-01T00:00:00"/>
    <d v="2016-08-31T00:00:00"/>
    <s v="IMED-PFL _x000a_Jefe División y de Grupo Interno de Trabajo de la División de Gestión de  Fiscalización de la Dirección Seccional de Impuestos de Medellín"/>
    <n v="1"/>
    <x v="0"/>
  </r>
  <r>
    <x v="8"/>
    <x v="0"/>
    <s v="16 Aud DS ADUANAS, Ipiales, Cartagena, Cucuta, Bogotá, B/ventura, Cali, Urabá Vig P.Semestre 2015 Aud Funcion recaudadora Vig  2014"/>
    <s v="19 03 004"/>
    <s v="Hallazgo No.16: Identificación de mercancías en el acta de aprehensión y documento de ingreso al Depósito (DHAM)_x000a_De las veintiséis (26) actas de aprehensión de mercancías evaluadas, se identificó que estas no contienen una descripción detallada de la mercancía aprehendida, las mercancías se registran en el acta de aprehensión y en el DIIAM de manera general, sin especificaciones particulares en cada caso, como: producto, marca, modelo, serial, capacidad, tamaño, material básico del producto, color, unidad de medida y demás características básicas que permitan individualizar los productos. (…)_x000a_Aunado a lo anterior, no se deja registro fotográfico o fílmico que complemente el acta de aprehensión o documento de ingreso, que permita identificar adecuadamente las mercancías objeto de la medida, registros que se aportarían en el evento de decreto de pruebas ante objeciones presentadas al acta de aprehensión._x000a_Por otra parte, el 90% de los casos evaluados, en lo que corresponde al documento DIIAM, este no es firmado por los empleados públicos aprehensores, al no coincidir la firma del funcionario que entrega las mercancías al Depósito con la cédula, nombre y firma consignada en el acta de hechos y acta de aprehensión, hecho que evidencia el no cumplimiento de los requisitos exigidos en cuanto a la suscripción del documento DIIAM por las partes ¡intervinientes, suplida por una rúbrica legible para el caso del funcionario de la policía fiscal y aduanera._x000a_(…) se genera riesgo de cambio de mercancía, que la valoración no sea precisa y que las decisiones que se tomen con base en esta información pueden ser erradas."/>
    <s v="Deficiente descripcion e individualizacion de las mercancías registradas en el acta de aprehension que posteriormente se registran en el documento DIIAM."/>
    <s v="Homologar las descripciones minimas que la mercancía requiere para su correcta individualización."/>
    <s v="Expedir un memorando a nivel local que estandarice la descripción de las marcancías aprehendidas para su correcta individualización."/>
    <s v="Memorando de nivel local"/>
    <n v="1"/>
    <d v="2016-01-04T00:00:00"/>
    <d v="2016-02-29T00:00:00"/>
    <s v="IAIPI-PFL _x000a_Despacho "/>
    <n v="1"/>
    <x v="0"/>
  </r>
  <r>
    <x v="8"/>
    <x v="0"/>
    <m/>
    <m/>
    <m/>
    <m/>
    <s v="Talleres de entrenamiento práctico a las unidades aprehensoras."/>
    <s v="Realizar talleres respecto de mercancías específicas que apunten a la correcta descripcion de mercancías."/>
    <s v="Talleres"/>
    <n v="4"/>
    <d v="2016-01-04T00:00:00"/>
    <d v="2016-12-31T00:00:00"/>
    <s v="IAIPI-PFL _x000a_Jefes de las unidades aprehensoras "/>
    <n v="1"/>
    <x v="0"/>
  </r>
  <r>
    <x v="8"/>
    <x v="0"/>
    <s v="17 Aud DS ADUANAS, Ipiales, Cartagena, Cucuta, Bogotá, B/ventura, Cali, Urabá Vig P.Semestre 2015"/>
    <s v="19 03 003"/>
    <s v="Hallazgo No.17: Aprehensión de mercancías amparadas con documentos que acreditan su legal ingreso al territorio aduanero nacional_x000a_En el análisis realizado a los procesos iniciados con actas de aprehensión de equipos (celulares, tabletas, ropa y calzado), se evidenció que la Policía Fiscal y Aduanera aprehende mercancías sin tener en cuenta los documentos que acreditan que la misma está amparada en una planilla de envío, factura de nacionalización o declaración de importación._x000a_(…) se presenten objeciones en las que se deja constancia de los documentos que acreditan que las mercancías están amparada en una Planilla de Envío, Factura de Nacionalización o Declaración de Importación, documentos que no se les dio el valor probatorio correspondiente, hecho que incide en la definición de la situación jurídica de las mercancías."/>
    <s v="Deficiente descripcion e individualizacion de las mercancías registradas en el acta de aprehension que posteriormente se registran en el documento DIIAM."/>
    <s v="Homologar las descripciones minimas que la mercancía requiere para su correcta individualización."/>
    <s v="Expedir un memorando a nivel local que estandarice la descripción de las marcancías aprehendidas para su correcta individualización."/>
    <s v="Memorando de nivel local"/>
    <n v="1"/>
    <d v="2016-01-04T00:00:00"/>
    <d v="2016-02-29T00:00:00"/>
    <s v="IAIPI-PFL _x000a_Despacho"/>
    <n v="1"/>
    <x v="0"/>
  </r>
  <r>
    <x v="8"/>
    <x v="0"/>
    <m/>
    <m/>
    <m/>
    <m/>
    <s v="Talleres de entrenamiento práctico a las unidades aprehensoras."/>
    <s v="Realizar talleres respecto de mercancías específicas que apunten a la correcta descripcion de mercancías."/>
    <s v="Talleres"/>
    <n v="4"/>
    <d v="2016-01-04T00:00:00"/>
    <d v="2016-12-31T00:00:00"/>
    <s v="IAIPI-PFL _x000a_Jefes de las unidades aprehensoras"/>
    <n v="1"/>
    <x v="0"/>
  </r>
  <r>
    <x v="8"/>
    <x v="0"/>
    <s v="1 Aud. Reg. F. Recaudadora Vig. 2009_x000a__x000a_AEF - Seguimiento PM 2014"/>
    <s v="19 04 001"/>
    <s v="Existen discrepancias entre las fechas y lugar de la visita realizada por cuanto en el acta de verificación de impuestos a las ventas, presenta como lugar y fecha de la visita a la ciudad de Plato y el 28/08/2009; cuando la dirección reportada en el expediente corresponde a la calle 18 No. 8-94 (Gaira) Santa Marta, así mismo la fecha de la visita es anterior a la fecha del auto de verificación o cruce No. 19238200900900.027 de 31/08/2009, con el cual se autoriza dicha visita. Así mismo para el expediente No. MR- 08- 09- 000304, con NIT 819.004.516-8, el acta de verificación de impuestos a las rentas, presenta como fecha de la visita el 20/03/2009; cuando esta es anterior a la fecha del auto de verificación o cruce No. 192382009000116, de 2009/03/26, con el cual se autoriza dicha visita."/>
    <s v="Lo anterior evidencia la falta de monitoreo y seguimiento a los registros que se generan durante el proceso de investigación, presentado por deficiencias en el Control Interno."/>
    <s v="Establecer un mecanismo de revisión y autocontrol para asignar los expedientes previa inclusión del auto de apertura."/>
    <s v="&quot;Revisar cada bimestre   los expedientes para verificar el cumplimiento y requisitos de los planes de auditoría, la elaboración de papeles de trabajo, informes finales y actos  administrativos, en los porcentajes señalados en el  Memorando 508 del 21 de diciembre de 2012 , o los porcentajes que se señalen en el Memorando o mecanismo que lo reemplace_x000a_"/>
    <s v="Lista de chequeo"/>
    <n v="4"/>
    <d v="2015-04-30T00:00:00"/>
    <d v="2016-01-15T00:00:00"/>
    <s v="IASMAR-PFL _x000a_División de Fiscalización"/>
    <n v="1"/>
    <x v="0"/>
  </r>
  <r>
    <x v="8"/>
    <x v="0"/>
    <s v="4 Aud Regular Vig 2009  F. Recaudadora_x000a__x000a_AEF - Seguimiento PM 2014"/>
    <s v="22 05 001"/>
    <s v="Formatos Trimestrales de Evaluación de  Gestión.                                                                                                                                                                                                               Confrontados los Formatos 74508 Trimestrales de Evaluación de  Gestión manejados por la Subdirección de Gestión de Fiscalización Tributaria con los diligenciados a nivel local por la correspondiente División, identificados como Anexo Detallado del SEGG, Valledupar. (Ver Anexo No. 03)"/>
    <s v="Ausencia de conciliación entre los aplicativos sistematizados y la información alimentada manualmente por el área correspondiente."/>
    <s v="Implementar controles a los reportes de información para asegurar la confiabilidad de la misma"/>
    <s v="El Jefe de la División de Gestión de Fiscalización, una vez generada cada mes la información de gestión por el aplicativo gestor, informará los resultados de esta a la Subdirección de Gestión de Fiscalización, indicando las causas del cumplimiento o incumplimiento. Así mismo en los meses que se generen actos de informe de gestión por contingencia y no se incluyan dentro del mismo mes, se deberá sumar el valor de la gestión generada por el aplicativo gestor de los actos no incluidos en cada mes, toda vez que los actos por contingencia incluidos en el mes al gestor automáticamente la toma el aplicativo gestor."/>
    <s v="Informe mensual de control de gestión, el cual debe coincidir con los valores que se reportan en el SIE de cada mes"/>
    <n v="7"/>
    <d v="2015-05-30T00:00:00"/>
    <d v="2016-01-15T00:00:00"/>
    <s v="IAVALL-PFL _x000a_División de Gestión de  Fiscalización "/>
    <n v="1"/>
    <x v="0"/>
  </r>
  <r>
    <x v="8"/>
    <x v="3"/>
    <s v="INSP. 17-07-00-03-41 _x000a__x000a_H 1,2,3,4,5"/>
    <s v="RG1"/>
    <s v="Hallazgo 1. &quot;Incumplimiento del procedimiento y controles definidos en el procedimiento PR-FL- 0220 “Investigación de obligaciones tributarias sustanciales y formales” y los lineamientos establecidos por la Dirección Seccional de Impuestos y Aduanas de Pereira&quot;._x000a__x000a_Hallazgo 2. &quot;Se expidieron actos administrativos dentro de los procesos de fiscalización tributaria, por funcionarios que no tenían la facultad dentro de las funciones asignadas, al igual que actos administrativos por un funcionario en su periodo de disfrute de vacaciones&quot;._x000a__x000a_Hallazgo 3. &quot;No se están cumpliendo los controles establecidos en la Dirección Seccional de Impuestos y Aduanas de Pereira para la gestión documental ni el procedimiento para la “Organización de documentos en el Archivo de Gestión” PR- FI – 0163 versión 1, el numeral 4 del PR-FL-0220 y el literal G del acuerdo 08 de 2014&quot;._x000a__x000a_Hallazgo 4. &quot;No se están cumpliendo con el Código de Buen Gobierno y de Ética de la DIAN CG-IC-0001 “Políticas de gestión y control de la información – sobre los Usuarios y sobre los procedimientos de flujo, procesamiento y análisis”, al igual que lo estipulado en la Circular 034 Política de uso de medios removibles&quot;._x000a__x000a_Hallazgo 5. &quot;No se están cumpliendo con los principios de integridad de la información y el Procedimiento PR-FL-0220” Investigaciones Obligaciones Tributarias Sustanciales Formales” V2, ítem 3.1 Generalidades – Literal 7&quot;."/>
    <s v="ID del Riesgo de Gestión  :  RG 1. N/A_x000a__x000a_ID del Riesgo de Corrupción :  RFC 1. Direccionamiento de la investigación de obligaciones tributarias sustanciales en la Dirección Seccional de Impuestos y Aduanas de Pereira"/>
    <s v="Elaborar Memorando a través del cual se reiterará la aplicación del procedimiento  PR-FL-220 Investigaciones obligaciones tributarias sustanciales y formales, así como los controles que deben observar los jefes de División y/o Grupo frente a  conformación de expedientes; archivo  en orden cronológico de  todas las actuaciones  generadas con ocasión de la investigación, entre otras , listas de chequeo, plan de auditoría e  informe final ( en el que se incluyan todas las verificaciones y hallazgos),  documento  de revisión expediente con actuación final en secretaría   y reporte de datos del expediente etc.,  las cuales deben estar elaboradas en los formatos institucionalizados para dicho procedimiento. Así mismo,  se reiterará el autocontrol en la expedieicón de los actos administrativos y la implementación de controles que hacen parte de la matriz de riesgo del proceso de fscalización y liquidación la conservación de evidencias._x000a__x000a__x000a_"/>
    <s v="Garantizar el cumplimiento del procedimiento PR-FL-0220  &quot;Investigaciones obligaciones tributarias sustanciales y formales &quot;e implementación de controles por parte de jefes y funcionarios responsables."/>
    <s v="Memorando"/>
    <n v="1"/>
    <d v="2016-10-01T00:00:00"/>
    <d v="2017-03-31T00:00:00"/>
    <s v="NC-PFL _x000a_Subdirección de Gestión de Fiscalización Tributaria."/>
    <n v="1"/>
    <x v="0"/>
  </r>
  <r>
    <x v="8"/>
    <x v="3"/>
    <m/>
    <m/>
    <m/>
    <m/>
    <s v="Elaborar Instructivo relacionado con  la  actividad 9 del PR-FL-220 , que consiste en realizar Reunión de Nivel Directivo,   por parte de las Direcciones Seccionales, que contemplará revisión, seguimiento de las decisiones adoptadas , acciones a adoptar en caso de incumplimiento  e información de la decisión adoptada por el Comité frente al caso a aperturar por el funcionario a quien se le haya correspondido  reparto. Documento que deberá hacer parte del Sistema de Gestión de Calidad y Control Interno._x000a__x000a_"/>
    <s v="Ejercer control por parte de los Directores Seccionales frente al cumplimiento de las decisiones adoptadas en la Reunión del Nivel Directivo. y adoptar las medidas necesarias "/>
    <s v="Instructivo  para las reuniones del Nivel Directivo en las Direcciones seccionales, avalado por el SGCCI."/>
    <n v="1"/>
    <d v="2016-10-01T00:00:00"/>
    <d v="2017-03-31T00:00:00"/>
    <s v="NC-PFL _x000a_Subdirección de Gestión de Fiscalización Tributaria."/>
    <n v="0.5"/>
    <x v="2"/>
  </r>
  <r>
    <x v="8"/>
    <x v="3"/>
    <m/>
    <m/>
    <m/>
    <m/>
    <s v="Realizar jornadas de capacitación a través de videoconferencias a fin de socializar y dar a conocer las modificaciones a los procedimientos del Subproceso de control Tributario del proceso de Fiscalización y Liquidación,  actualización de la malla curricular y los aspectos que comprende tanto la  inducción como la reinducción. "/>
    <s v="Garantizar que los funcionarios que pertenezcan al proceso de Fiscalización y Liquidación esten actualizados y  apliquen permanentemente  en ejercicio de sus funciones los procedimientos vigentes y utilicen los formatos diseñados para facilitar la gestión y la trzabilidad. "/>
    <s v="Reporte de la  asistencia de cada una de las Direcciones Seccionales a la videoconferencia realizada."/>
    <n v="1"/>
    <d v="2016-10-01T00:00:00"/>
    <d v="2017-03-31T00:00:00"/>
    <s v="NC-PFL _x000a_Subdirección de Gestión de Fiscalización Tributaria."/>
    <n v="0.96"/>
    <x v="2"/>
  </r>
  <r>
    <x v="8"/>
    <x v="3"/>
    <m/>
    <m/>
    <m/>
    <m/>
    <s v="Capacitar sobre manejo de expedientes y normatividad referente a Gestión Documental - Archivos._x000a__x000a_"/>
    <s v="Realizar seguimiento y/o monitoreo a la implementación de la normatividad vigente y documentación interna relacionada con el tema de archivo"/>
    <s v="Funcionarios de la  Dirección Seccional de Impuestos y Aduanas Nacionales  de Pereira  capacitados en normatividad relacionada con la gestión documental y el manejo de expedientes_x000a_Formatos: FT-GH-1722 de aistencia a capacitación interna, FT-GH-1910 Evaluación de Reacción y del Desempeño del Docente y FT-FI-1902 Evaluación de Impacto."/>
    <n v="1"/>
    <d v="2016-10-01T00:00:00"/>
    <d v="2017-03-31T00:00:00"/>
    <s v="NC-PFL _x000a_Subdirección de Gestión de Recursos Físicos "/>
    <n v="1"/>
    <x v="0"/>
  </r>
  <r>
    <x v="8"/>
    <x v="3"/>
    <m/>
    <m/>
    <m/>
    <m/>
    <s v="Acompañar para verificar la efectividad de las capacitaciones"/>
    <s v="Fortalecer las capacitaciones frente la política de gestión documental y Tablas de Retención Documental, asegurando que el funcionario realice la aplicabilidad de la misma, adicional, los parámetros y controles de seguridad, estableciendo el uso de los formatos institucionales y en la información obtenida en las visitas"/>
    <s v="Informe de Efectividad"/>
    <n v="1"/>
    <d v="2016-10-01T00:00:00"/>
    <d v="2017-03-31T00:00:00"/>
    <s v="NC-PFL _x000a_Subdirección de Gestión de Recursos Físicos "/>
    <n v="1"/>
    <x v="0"/>
  </r>
  <r>
    <x v="8"/>
    <x v="3"/>
    <m/>
    <m/>
    <m/>
    <m/>
    <s v="Solicitar al Centro de Despacho  la generación (impresa)  de la consulta   del expediente  que contenga todas las actuaciones y actos administrativos  producidos en dasarrollo de la investigación, del  SIE-SALI, documento que tiene como  propósito ser incorporado en el expediente por el funcionario responsable al momento de su  entrega para  revisión, una vez concluya la investigación_x000a__x000a__x000a__x000a__x000a__x000a_"/>
    <s v="Ejercer control por parte del funcionario competente en el momento de la revisión o firma del acto administrativo, con la verificación versus el expediente físico, de  que todos los actos generados en el aplicativo GESTOR  o el que se encuentre vigente, hallan sido incluidos por el funcionario responsable al momento de ser entregado para su revisión, una vez concluya la investigación."/>
    <s v="Solicitud  para que se genere de manera impresa la consulta  del expediente del SIE-SALI que contiene todas las actuaciones y actos administrativos  producidas en dasarrollo de la investigación._x000a_"/>
    <n v="1"/>
    <d v="2016-10-01T00:00:00"/>
    <d v="2017-06-30T00:00:00"/>
    <s v="NC-PFL _x000a_Subdirección de Getión de Fiscalización Tributaria."/>
    <n v="1"/>
    <x v="0"/>
  </r>
  <r>
    <x v="8"/>
    <x v="3"/>
    <m/>
    <m/>
    <m/>
    <m/>
    <s v="Solicitar al Centro de Despacho  la generación del Plan de Auditoría, en el  SIE-SALI, documento que tiene como  propósito ser incorporado en el expediente por el funcionario responsable para que haga parte del expediente y se cumplan las normas de Gestión documental sobre la conformación de expedientes._x000a__x000a__x000a__x000a__x000a__x000a_"/>
    <s v="Cumplir con las normas de Gestión Documental, relativas a la conformación de expedientes y facilitar el  control por parte del funcionario competente en el momento de la revisión o firma del acto administrativo, con la verificación versus el expediente físico, de  que todos los actos generados en el aplicativo GESTOR  o el que se encuentre vigente, hallan sido incluidos por el funcionario responsable al momento de ser entregado para su revisión, en el transcurso de la investigación y una vez concluya esta."/>
    <s v="Solicitud  para que se genere el documento denominado &quot;Plan de Auditoría &quot;en el SIE-SALI._x000a_"/>
    <n v="1"/>
    <d v="2016-10-01T00:00:00"/>
    <d v="2017-06-30T00:00:00"/>
    <s v="NC-PFL _x000a_Subdirección de Getión de Fiscalización Tributaria."/>
    <n v="1"/>
    <x v="0"/>
  </r>
  <r>
    <x v="8"/>
    <x v="3"/>
    <m/>
    <m/>
    <m/>
    <m/>
    <s v="Incluir en el Memorando  que reiterará la aplicación del procedimiento  PR-FL-220 Investigaciones obligaciones tributarias sustanciales y formales y los controles que deben observar los jefes de División y/o Grupo frente a  conformación de expedientes, a que hace referencia la accion de mejoramiento uno (1) del presente plan,  el Reporte de Datos que genere el SIE-GESTOR."/>
    <s v="Reiterar la aplicación del procedimiento  PR-FL-220 Investigaciones obligaciones tributarias sustanciales y formales y los controles que deben observar los jefes de División y/o Grupo frente a  conformación de expedientes"/>
    <s v="Memorando"/>
    <n v="1"/>
    <d v="2016-10-01T00:00:00"/>
    <d v="2017-06-30T00:00:00"/>
    <s v="NC-PFL _x000a_Subdirección de Gestión de Fiscalización Tributaria."/>
    <n v="1"/>
    <x v="0"/>
  </r>
  <r>
    <x v="8"/>
    <x v="3"/>
    <m/>
    <m/>
    <m/>
    <m/>
    <s v="Incluir en el SIE-  SALI,  la figura de REASIGNACIÓN , eliminando  así los autos inclusorios y exclusorios, teniendo en cuenta que en el mencionado aplicativo se reasigna el caso, con la motivación pertinente eliminando la situación que observa la agencia, en la recomendación estratégica No.10 del informe de inspección No.17-07-02-03-41. Modificación que será comunicada por esta Subdirección en las capacitaciones virtuales programadas. _x000a__x000a__x000a_"/>
    <s v="Ejercer control por parte del funcionario competente frente a las reasignaciones y motivación que las genera, en  el curso de toda la investigación._x000a_"/>
    <s v="Formato de Reasignación "/>
    <n v="1"/>
    <d v="2016-10-01T00:00:00"/>
    <d v="2016-12-31T00:00:00"/>
    <s v="NC-PFL _x000a_Subdirección de Getión de Fiscalización Tribuataria._x000a_Subdirección de Gestión de Procesos y Competencias Laborales "/>
    <n v="0.5"/>
    <x v="2"/>
  </r>
  <r>
    <x v="8"/>
    <x v="3"/>
    <m/>
    <m/>
    <m/>
    <m/>
    <s v="Incluir en el  PLAN de autoevaluación y Supevisión,  una estrategia para las autoevaluaciones a realizar por parte de  las Direcciones Seccionales de Impuestos y Aduanas con componente tributario a nivel nacional, así como una estrategia para las supervisiones que realizará la Subdirección de Gestión de Fiscalización Tributaria."/>
    <s v="Ejercer control y autocontrol por parte de las Direcciones  Seccionales con componente tributario a nivel nacional  y control por parte de la Subdirección de Gestión de Fiscalización Tributaria, frente a la aplicación y cumplimiento del procedimiento PR-Fl-220  "/>
    <s v="Documento"/>
    <n v="1"/>
    <d v="2016-10-01T00:00:00"/>
    <d v="2017-07-31T00:00:00"/>
    <s v="NC-PFL _x000a_Subdirección de Gestión de Fiscalización Tributaria."/>
    <n v="1"/>
    <x v="0"/>
  </r>
  <r>
    <x v="8"/>
    <x v="3"/>
    <m/>
    <m/>
    <m/>
    <m/>
    <s v="Realizar  jornada de capacitación en los aplicativos Gestor, Obligación Financiera, Registro Ünico Tributario, Análisis Operacional y SALI cuando entre en producción."/>
    <s v="Garantizar que los funcionarios que pertenezcan al proceso de Fiscalización y Liquidación poseen los conocimientos requeridos en los aplicativos utilizados por el área en desarrollo de sus funciones."/>
    <s v="Inducción y Reinducción en los SIE de Fiscalización coordinado por el GIT de Personal"/>
    <n v="1"/>
    <d v="2016-10-01T00:00:00"/>
    <d v="2016-12-31T00:00:00"/>
    <s v="NC-PFL _x000a_Dirección Seccional, División Gestión de Fiscalización, GIT de Personal"/>
    <n v="1"/>
    <x v="0"/>
  </r>
  <r>
    <x v="8"/>
    <x v="3"/>
    <m/>
    <m/>
    <m/>
    <m/>
    <s v="Elaborar lineamiento  para que en el control  del riesgo la Dirección Seccional de Impuestos y Aduanas de Pereira, incluya  evidencia puntual para el  seguimeinto  periódico de la actualización  de roles por situación administrativa."/>
    <s v="Garantizar que las actuaciones administrativas sean proferidas por los funcionarios competentes."/>
    <s v="Lineamiento  para la inclusión en el informe del cumplimiento "/>
    <n v="1"/>
    <d v="2016-10-01T00:00:00"/>
    <d v="2017-03-31T00:00:00"/>
    <s v="NC-PFL _x000a_Subdirección de Gestión de Fiscalización Tributaria."/>
    <n v="1"/>
    <x v="0"/>
  </r>
  <r>
    <x v="8"/>
    <x v="3"/>
    <m/>
    <m/>
    <m/>
    <m/>
    <s v="Solicitar a la Subdirección de Recursos Fisicos la dotación de archivadores, con la seguridad requerida."/>
    <s v="Garantizar el control frente a la custodia de los expedientes"/>
    <s v="Solicitud a la Subirección de Gestión de Recursos Físicos de dotación de archivadores con las seguridades requeridas"/>
    <n v="1"/>
    <d v="2016-10-01T00:00:00"/>
    <d v="2016-12-31T00:00:00"/>
    <s v="NC-PFL _x000a_Dirección  Seccional de Impiuestos y Aduanas de Pereira"/>
    <n v="1"/>
    <x v="0"/>
  </r>
  <r>
    <x v="8"/>
    <x v="3"/>
    <m/>
    <m/>
    <m/>
    <m/>
    <s v="Realizar Transferencias Primarias del archivo de gestión del grupo interno de trabajo de fiscalización hacia el archivo central."/>
    <s v="Verificar los tiempos de retención contra las tablas de retención documental para realizar transferencias de forma que se optimice el uso de las áreas de archivo"/>
    <s v="Formato FT-FI-1990 Formato Único de inventario documental, con las propuesta de eliminación y acta del comité interno de archivo, aprobando eliminación."/>
    <n v="1"/>
    <d v="2016-10-01T00:00:00"/>
    <d v="2017-03-31T00:00:00"/>
    <s v="NC-PFL _x000a_Grupo Interno de Trabajo de Gestión de Fiscalización Tributaria, Grupo interno de trabajo de documentación de la Dirección seccional de Impuestos y aduanas de Pereira, Coordinación de Comunicaciones Oficiales y Control de Registros."/>
    <n v="1"/>
    <x v="0"/>
  </r>
  <r>
    <x v="8"/>
    <x v="3"/>
    <m/>
    <m/>
    <m/>
    <m/>
    <s v="Evaluar el resultado de las transferencias documentales realizadas por la Dirección Seccional de Impuestos y Aduanas de Pereira."/>
    <s v="Establecer las necesidades reales de ampliación de los espacios de archivo y serificar las condiciones de seguridad en el acceso al área donde se salvaguardan los expedientes."/>
    <s v="Informe"/>
    <n v="1"/>
    <d v="2016-10-01T00:00:00"/>
    <d v="2017-04-30T00:00:00"/>
    <s v="NC-PFL _x000a_Suibdirección de Gestión de Recursos Físicos."/>
    <n v="1"/>
    <x v="0"/>
  </r>
  <r>
    <x v="8"/>
    <x v="3"/>
    <m/>
    <m/>
    <m/>
    <m/>
    <s v="Solicitar a la Coordinación de Administración y Perfilamiento del Riesgo  de la Subdirección de Gestión de Análisis Operacional, la revisión de la MATRIZ DE RIESGOS del proceso de Fiscalización y Liquidación, acorde con establecio en el procedimeinto PR-IC-243 &quot;IMPLEMENTACION DE LA GESTION DE RIESGOS&quot;, soportando dicha solicitud en el Informe Final de Valoración de Riesgos de Gestión, Fraude y Corrupción -Inspección No.17-07-02-03-41  de la Unidad Administrativa Especial- Agencia del Inspector de Tributos, Rentas y Contribuciones Parafiscales- ITRC -Subdirección de Auditoría Y Gestión del Riesgo. _x000a_Dicha revisión  tendrá como propósito , evaluar si el riesgo que identifica  la Agencia, &quot;de direccionamiento de la investigación de obligaciones tributarias sustanciales&quot; ,esta contemplada en  la matriz del proceso,  sea con otra denominación o se constituye en causa o consecuencia, así como los controles y eficiencia de los mismos;  cumplido el procedimiento de revisión, se ajustará la matriz si se considera necesario._x000a_"/>
    <s v="Mitigar o erradicar la (s) causa (s) que generen o puedan generar la materialización de un riesgo ."/>
    <s v="Solicitud de Revisión de la Matriz de Riesgo del Proceso de Fiscalización y Liquidación._x000a__x000a_Documentos soporte de la revisión y conclusionres frente a la Matriz de Riesgo del Proceso de Fiscalización y Liquidación."/>
    <n v="2"/>
    <d v="2016-10-01T00:00:00"/>
    <d v="2017-06-30T00:00:00"/>
    <s v="NC-PFL _x000a_Subdirección de Gestión de Fiscalización Tributaria."/>
    <n v="1"/>
    <x v="0"/>
  </r>
  <r>
    <x v="8"/>
    <x v="3"/>
    <m/>
    <m/>
    <m/>
    <m/>
    <s v="Recordar el uso de la política de Medios Removibles"/>
    <s v="Evitar el uso de medios removibles no permitidos y autorizados por la DIAN"/>
    <s v="Comunicación interna con Política de Medios Removibles"/>
    <n v="2"/>
    <d v="2016-07-01T00:00:00"/>
    <d v="2017-07-01T00:00:00"/>
    <s v="NC-PFL _x000a_Dirección de Gestión Organizacional"/>
    <n v="1"/>
    <x v="0"/>
  </r>
  <r>
    <x v="8"/>
    <x v="3"/>
    <m/>
    <m/>
    <m/>
    <m/>
    <s v="Realizar auditorías en los equipos de área de Fiscalización  de la Ciudad de Pereira sobre el software instalado en las maquinas utilizadas por los funcionarios de la DIAN"/>
    <s v="Garantizar que los equipos utilizados por los funcionarios cuenten con el antivirus actualizado"/>
    <s v="Un reporte hallazgos encontrados en el periodo"/>
    <n v="3"/>
    <d v="2016-11-01T00:00:00"/>
    <d v="2017-07-01T00:00:00"/>
    <s v="NC-PFL _x000a_Subdirección de Gestión de Tecnología de Información y Telecomunicaciones"/>
    <n v="1"/>
    <x v="0"/>
  </r>
  <r>
    <x v="8"/>
    <x v="3"/>
    <m/>
    <m/>
    <m/>
    <m/>
    <s v="Realizar divulgación en Pereira y en Fiscalización Nivel Central,  sobre el uso de carpetas y temas generales de seguridad de la información"/>
    <s v="Reforzar los lineamientos establecidos en el manejo de temas generales de seguridad y el uso de carpetas."/>
    <s v="Formato de asistencia capacitación"/>
    <n v="2"/>
    <d v="2016-11-01T00:00:00"/>
    <d v="2017-06-30T00:00:00"/>
    <s v="NC-PFL _x000a_Subdirección de Gestión de Tecnología de Información y Telecomunicaciones"/>
    <n v="1"/>
    <x v="0"/>
  </r>
  <r>
    <x v="8"/>
    <x v="1"/>
    <s v="Evaluación a la Administración de  Riesgos asociados a los procedimientos de Devoluciones y/o Compensaciones y Tráfico Postal y envios urgentes_x000a__x000a_H9_x000a__x000a_Periodo 01/01/2016 al 30/09/2016"/>
    <s v="ARC-2016008"/>
    <s v="Deficiente cobertura en la investigación de solicitudes de devolución en la División de Gestión de Fiscalización. _x000a__x000a_En la revisión 94 actas del Comité de Evaluación y Control de Devoluciones y/o Compensaciones, realizadas en el período auditado, se observó mínima cobertura en la investigación debido a que se seleccionaron para ser investigadas 56 solicitudes de 4.185 marcadas por el Sistema SIE devoluciones, lo que corresponde al 1,34% del total y se ordenó levantar las marcas al 98.66% (4.129 solicitudes) para proceder a la devolución, sin la correspondiente investigación._x000a__x000a_Criterio: Con lo anterior se afecta el cumplimiento de los principios que guían la gestión de la administración pública señalados en el artículo 3 del Código de Procedimiento Administrativo y de lo Contencioso Administrativo, Ley 1437 del 2011, y el Módulo de Control de Planeación y Gestión, componentes Direccionamiento Estratégico y Administración del Riesgo, elementos Indicadores de Gestión y Análisis y Valoración del Riesgo respectivamente del MECI 2014._x000a_"/>
    <s v="a)  No se ha establecido un porcentaje mínimo de solicitudes que se deben investigar en fiscalización, que garantice un adecuado control de las devoluciones._x000a_ _x000a_b) No se han establecido rangos de valoración esperados para el indicador de riesgo incluido en la matriz de riesgos del proceso de fiscalización (Número de seleccionados efectivamente investigados / número de seleccionados del programa)._x000a__x000a_c) Medidas de contingencia aplicadas permanentemente, producto de planes de contingencia formulados por el nivel central y seccional, que conllevan al  levantamiento de marcas del SIE para investigación, sin evaluar los efectos de la disminución del control en fiscalización, y sin solucionar los problemas de capacidad operativa deficiente._x000a__x000a_Sugerida de la Acción de Mejoramiento 1: La División de Gestión de Fiscalización no cuenta con un Grupo de Auditores que gestionen exclusivamente las investigaciones  previas a la devolución (Programa DI) lo que dificulta la definición de metas de evacuación de casos._x000a__x000a_Sugerida: Eliminar la cuasa b) plantaeada teniendo en cuenta que los indicadores de riesgo del Mapa  de Riesgos del Procesos de Fiscalizacion y Liquidacion para el riesgo 1  apuntan a los seleccionados por programas de control formulados en la Coordinacion de  Prgramas de Control y Facilitacion.  "/>
    <s v="a) Ajustar los procedimientos PR RE 0124  y PR RE 0125 , a fin de establecer tiempo máximo de cinco (5) días hábiles para la sustanciación de requisitos formales de solicitudes de devolución marcadas para Auditoría de Fiscalización o seleccioandas por inclusión forzosa, a fin de garantizar  que a más tardar el día 6 hábil el expediente de la solicitud de devolución pase a Fiscalización."/>
    <m/>
    <s v="a) Procedimientos PR RE 0124 y PR RE 0125, ajustados y publicados."/>
    <n v="2"/>
    <d v="2017-03-01T00:00:00"/>
    <d v="2017-04-28T00:00:00"/>
    <s v="NC-PFL _x000a_Jefe Coordinac ión Devoluciones y Compensaciones"/>
    <n v="1"/>
    <x v="0"/>
  </r>
  <r>
    <x v="8"/>
    <x v="1"/>
    <m/>
    <m/>
    <m/>
    <m/>
    <s v="b) Ajustar el procedimiento PR FL 0220 , a fin de establecer tiempo máximo cinco (5) días hábiles antes del vencimiento del término para decidir la solicitud de devolución, para el envío del expediente de la solicitud al subproceso de devoluciones y compensaciones."/>
    <m/>
    <s v="b) Procedimiento PR FL 0220, ajustado y publicado."/>
    <n v="1"/>
    <d v="2017-03-01T00:00:00"/>
    <d v="2017-04-28T00:00:00"/>
    <s v=" _x000a_NC-PFL _x000a__x000a_Subdirección de Gestión de Fiscalización Tributaria"/>
    <n v="1"/>
    <x v="0"/>
  </r>
  <r>
    <x v="8"/>
    <x v="1"/>
    <m/>
    <m/>
    <m/>
    <m/>
    <s v="c) Revisar la estructura interna del  GIT Auditoría Tributaria II de la División de Gestión de Fiscalización, para reasignar la carga de trabajo de las investigaciones de devoluciones y conformar una subgrupo de auditores que asuman de manera exclusiva las auditorias de las solicitudes de devolución por el programa &quot;DI&quot;, fijando una meta de reparto y evacuación mínima semanal._x000a__x000a__x000a_"/>
    <m/>
    <s v="Documento que evidencie la reorganización interna para el manejo de las investigaciones del programa &quot;DI&quot;._x000a__x000a__x000a__x000a_"/>
    <n v="4"/>
    <d v="2016-09-01T00:00:00"/>
    <d v="2016-12-31T00:00:00"/>
    <s v="NC-IMED-PFL  _x000a__x000a_Jefe División de Gestión de Fiscalización de la Dirección Seccional de Impuestos de Medellín._x000a_y_x000a__x000a_Subdirección de Gestión de Fiscalización Tributaria- Coordinación de Gestión Operativa-_x000a_"/>
    <n v="1"/>
    <x v="0"/>
  </r>
  <r>
    <x v="8"/>
    <x v="1"/>
    <m/>
    <m/>
    <m/>
    <m/>
    <s v="d) Dar cumplimiento al cupo establecido como cantidad mínima de expedientes aperturados mensualmente por el programa DI (Investigación previa la devolución) establecido en el oficio No.100211229_1798 de la Subdirección de Gestión de Fiscalización Tributaria. Esto en coherencia con las modificaciones efectuadas al procedimiento PR-FL-0220 vigente a partir de octubre 1/2016 (Versión 3) que prevé la posibilidad de priorizar las solicitudes asignadas a fiscalización cuando no hay capacidad operativa para adelantar las auditorías._x000a__x000a__x000a__x000a_"/>
    <m/>
    <s v="Informe trimestral de seguimiento a los actos proferidos por la Dirección Seccional de Impuestos de Medellín para verificar el cumplimiento de los compromisos de Autos de Aperturas por el Programa DI y a la aplicación del procedimiento PR-FL-0220. _x000a__x000a__x000a_"/>
    <n v="4"/>
    <d v="2017-04-01T00:00:00"/>
    <d v="2018-12-31T00:00:00"/>
    <s v="NC-IMED-PFL  _x000a__x000a_Jefe División de Gestión de Fiscalización de la Dirección Seccional de Impuestos de Medellín._x000a_y_x000a__x000a_Subdirección de Gestión de Fiscalización Tributaria- Coordinación de Gestión Operativa- Reformulada el día 21/11/2018 con correo remitido Por el Director de Gestión de Fiscalización sin número _x000a_"/>
    <n v="0"/>
    <x v="1"/>
  </r>
  <r>
    <x v="8"/>
    <x v="1"/>
    <m/>
    <m/>
    <m/>
    <m/>
    <s v="e) Realizar revisión de los indicadores previstos en el Módulo de Selectividad que consulta el SIE_Devoluciones a efectos de priorizar y afinar la selección de casos a revisar en fiscalización, con el apoyo de la Subdirección de Gestión de Fiscalización Tributaria; y,si fuere necesario solicitar a la Subdirección de Gestión de Tecnología de la Información y Telecomunicaciones los ajustes al SIE. Esta tarea se inició en cumplimiento de las estrategias previstas para la finalización de Plan de Contingencia (30/09/2016)._x000a__x000a_"/>
    <m/>
    <s v="Informe de resultados de revisión de los indicadores con los ajustes efectuados, y documento de requerimientos técnico de ajuste solicitados solicitados a la Subdirección de Gestión de Tecnología de la Información y Telecomunicaciones, si fuere del caso "/>
    <n v="1"/>
    <d v="2017-01-01T00:00:00"/>
    <d v="2017-12-31T00:00:00"/>
    <s v="NC-PFL _x000a__x000a_Subdirección de Gestión de Análisis Operacional -Coordinación de Administración y Perfilamiento de Riesgos-_x000a__x000a_y_x000a__x000a_Subdirección de Gestión de Fiscalización Tributaria"/>
    <n v="1"/>
    <x v="0"/>
  </r>
  <r>
    <x v="8"/>
    <x v="1"/>
    <s v="AUDITORIA DE SEGUIMIENTO A PLANES INTEGRADOS DE  MEJORAMIENTO DEL PROCESO DE FISCALIZACIÓN Y LIQUIDACIÓN (TRIBUTARIA E INTEGRAL) ASF2017004_x000a__x000a_H1_x000a__x000a_Período 01/01/2015 al 2/8/02/2017"/>
    <s v="ASF 2017004"/>
    <s v="OCI - Auditoria Programas de Fiscalización &quot;APF-2015 001 - 1 _x000a_Hallazgo 6. Procedimiento para investigaciones de control integral, TACI: _x000a_No se ha adoptado dentro el SGCCIGA un procedimiento que describa las actividades y roles de los diferentes actores institucionales en la ejecución de programas y/o acciones de control integral que involucren verificaciones de control tributario, aduanero, cambiario e internacional, lo que sumado a la inexistencia de grupos de auditores TACI en las Direcciones Seccionales dificulta el desarrollo de investigaciones integrales, no siendo posible la entrega de resultados que efectivamente recojan los diferentes controles previstos.&quot;_x000a__x000a_PRUEBA DE AUDITORÍA: _x000a_De la revisión documental efectuada en el SGCCIGA y los soportes allegados por la DGO con ocasión del segundo seguimiento al plan de mejoramiento de la Auditoría APF 2015 001, se establece que aunque mediante Resoluciones 134 de 2015 y 001 de 2017 se crea y se le asignan funciones a la Coordinación Integral de Lucha Contra el Contrabando y la Evasión Fiscal,  no existe procedimiento, instructivo, cartilla o documento similar dentro del SGCCIGA que establezca las actividades y roles de los diferentes actores institucionales en la ejecución de programas y/o acciones de control integral, regulando entre otros los siguientes aspectos:_x000a_- Interacción de la Coordinación citada con las diferentes Direcciones Seccionales,  _x000a_- Articulación de las Direcciones Seccionales con competencia en una sola materia (tributaria o aduanera) en el desarrollo de las investigaciones y _x000a_- Responsabilidad frente al seguimiento y reporte de resultados de las investigaciones originadas en los programas y acciones de tipo integral. _x000a_Según lo observado la situación persiste."/>
    <s v="1. Falta de formalización en el SGCCIGA de los documentos que establezcan los lineamientos administrativos para la organización de los programas y acciones de control integral que defina entres otros: _x000a_  • Actividades para la ejecución de programas y/o acciones de control integral y los responsables _x000a_  • La forma en que se deben conformar y coordinar el grupo de trabajo que involucre auditores TACI de las áreas interesadas en el programa y/o acciones de control._x000a_  • Controles y seguimientos al cumplimiento de los programas y/acciones de Control_x000a_  • Definición de indicadores de medición de resultado cuantitativos y cualitativos ._x000a_  • Definición de objetivos y metas de gestión para las áreas que participan._x000a_  • Plantillas, formatos e informes."/>
    <s v="Definir e implementar  los documentos del SGCCIGA  que establezcan la interacción entre la  Coordinación Intergral de Lucha Contra el Contrabando y la Evasión Fiscal y los Subprocesos del Proceso de Fiscalización y Lliquidación "/>
    <m/>
    <s v="Documentos definidos e incluidos en el SGCCIGA"/>
    <s v="100% de documentos definidos"/>
    <d v="2017-07-04T00:00:00"/>
    <d v="2018-12-30T00:00:00"/>
    <s v="NC-PFL _x000a_Dirección de Gestión de Fiscalización (Despacho/ Coordinación Integral de LCCEF); Subdirección de Gestión de Procesos y Competencias laborales (Coordinación de Organización y Gestión de Calidad)  Reformulada el día 21/11/2018 con correo remitido Por el Director de Gestión de Fiscalización sin número "/>
    <n v="0"/>
    <x v="1"/>
  </r>
  <r>
    <x v="8"/>
    <x v="1"/>
    <m/>
    <m/>
    <s v="OCI - Auditoria Programas de Fiscalización APF-2015 001 - 1_x000a_&quot;Hallazgo 8. Deficiencias en la información requerida como insumo para los programas de fiscalización_x000a_En desarrollo de la auditoría se evidenció que existe deficiencia en la información base para el diseño de los programas de fiscalización por falta de un procedimiento que establezca actividades relacionadas con actualización, depuración, administración, uso y disposición de la información exógena y endógena, que garantice la calidad de la información para el diseño de programas de fiscalización en términos de oportunidad, completitud y confiabilidad._x000a_Lo anterior da lugar a que en el momento de diseño del programa no se tenga certeza sobre la identificación total del universo o población  objeto de control, así como de la información relativa a los mismos y a que no se determinen todos los posibles seleccionados que presentan riesgo de incumplimiento o se seleccionen contribuyentes que no cumplen con los criterios del programa, afectando la focalización de la fiscalización y generando desgaste administrativo en la ejecución de los programas._x000a_Desatendiendo lo establecido en el Modelo Estándar de Control Interno: Modulo Eje Transversal Información y Comunicación, Componente: Información y Comunicación y Elementos: Información y Comunicación Interna y externa y Sistema de Información y Comunicación.&quot;_x000a__x000a_PRUEBA DE AUDITORÍA: _x000a_En entrevista al Coordinador de Programas de Control y Facilitación se estableció que a la fecha de esta Auditoría (un año y tres meses después de la definición de acciones de mejora de la Auditoría APF-2015 001) no se ha aprobado la Resolución mediante la cual se fijarán competencias en cuanto a la gestión de la información exógena, para mejorar su calidad como insumo para el diseño de programas. Por lo anterior el hallazgo persiste."/>
    <s v="1. Falta de un procedimiento o instructivo que establezca actividades relacionadas con actualización, depuración, administración, uso y disposición de la información exógena y endógena, así como los riesgos que  puedan afectar los resultados; para garantizar la información para el diseño de programas de fiscalización en términos de oportunidad, completitud y confiabilidad._x000a__x000a_2. Deficiencias en controles a la información insumo para  el diseño de los programas."/>
    <s v="Definir e implementar  los documentos del SGCCIGA  que establezcan la interacción entre la  Coordinación Intergral de Lucha Contra el Contrabando y la Evasión Fiscal y los Subprocesos del Proceso de Fiscalización y Lliquidación "/>
    <m/>
    <s v="Procedimiento adoptado y publicado en el listado maestro de documentos del SGCCIGA."/>
    <n v="1"/>
    <d v="2017-07-11T00:00:00"/>
    <d v="2017-12-31T00:00:00"/>
    <s v="NC-PFL _x000a_Subdirección de Gestión de Análisis Operacional, Subdirección de Gestión de Procesos y Competencias Laborales, Subdirección de Gestión de Tecnología de Información y Telecomunicaciones."/>
    <n v="1"/>
    <x v="0"/>
  </r>
  <r>
    <x v="8"/>
    <x v="1"/>
    <m/>
    <m/>
    <s v="OCI - Auditoria Programas de Fiscalización APF-2015 001 - 1_x000a_&quot;Hallazgo 13. Debilidad en cumplimiento de las revisiones de tipo Tributario e Internacional incluidas en los lineamientos del programa CES._x000a_Ver detalle en el informe_x000a__x000a_PRUEBA DE AUDITORÍA: _x000a_Revisados los expedientes PT201320151741, PT201320151756, PT201420161781, PT201420161780 y PT201420161785, terminados en la vigencia 2016, con el fin de establecer si se atienden los lineamientos del procedimiento, las verificaciones de tipo formal y las revisiones de fondo requeridas (Memorandos 234 de 2015, 256 de 2015 y 076 de 2016), se observó que persisten las siguientes situaciones:_x000a_En los expedientes auditados, no se observaron papeles de trabajo debidamente identificados, fechados y firmados que soporten las decisiones finales de las investigaciones._x000a_Por lo anterior el hallazgo persiste."/>
    <s v="1. Incumplimiento de los lineamientos establecidos para los programas. (E)_x000a__x000a_...._x000a__x000a_3. Debilidad en los mecanismos de control y seguimiento para la ejecución de las investigaciones adelantadas en desarrollo de programas de fiscalización a cargo de la SGFI. (E)"/>
    <s v="_x000a_1. Elaborar formatos para la adecuada  identificación de los papeles de trabajo y los medios magnéticos dentro de los expedientes_x000a__x000a_"/>
    <m/>
    <s v="Formatos incluidos en el Listado maestro de documentos con sus respectivos instructivos"/>
    <n v="2"/>
    <d v="2017-09-01T00:00:00"/>
    <d v="2019-03-31T00:00:00"/>
    <s v="NC-PFL _x000a_Subdirecctor de Gestión de Fiscalización Internacional Reformulada el día 21/11/2018 con correo remitido Por el Director de Gestión de Fiscalización sin número "/>
    <n v="0"/>
    <x v="1"/>
  </r>
  <r>
    <x v="8"/>
    <x v="1"/>
    <m/>
    <m/>
    <m/>
    <m/>
    <s v="2. Incluir instructivos dentro de los formatos elaborados para la identificación de las hojas de trabajo y los medios magnéticos,  en el que se impartan los lineamientos sobre la elaboración de las hojas de trabajo y del manejo de la información guardada en medios magnéticos"/>
    <m/>
    <s v="Formatos incluidos en el Listado maestro de documentos con sus respectivos instructivos"/>
    <n v="2"/>
    <d v="2017-09-01T00:00:00"/>
    <d v="2019-03-31T00:00:00"/>
    <s v="NC-PFL _x000a_Subdirecctor de Gestión de Fiscalización Internacional/Subdirecctor de Gestión de Fiscalización TributariaReformulada el día 21/11/2018 con correo remitido Por el Director de Gestión de Fiscalización sin número "/>
    <n v="0"/>
    <x v="1"/>
  </r>
  <r>
    <x v="8"/>
    <x v="1"/>
    <m/>
    <m/>
    <s v="OCI - Auditoria Programas de Fiscalización APF-2015 001 - 1_x000a_&quot;Hallazgo 14. Deficiencias en la gestión documental de las investigaciones del programa CES en la SGFI._x000a_De un universo de 28 expedientes aperturados en investigación preliminar por el programa CES en la SGFI, se auditaron 7 expedientes que representan el 25 % del total, y corresponden a los NITs: 800.200.934; 900.010.450; 900.095.648; 900.301.302; 805.006.014; 900.377.163; 900.185.315 en los cuales se observaron las siguientes situaciones:_x000a_a) Documentos físicos: Ver detalle en informe_x000a__x000a_b) Medios Virtuales:  _x000a_En los  expedientes PT-201220141641 a folio 12, PT-201220141650 folio 12 y 118,   PT-201220141637 folio 625, PT-201220141628 folio 9 y 181, PT-201220141635 folio 10, PT-201220141653 folio 9 y PT201220141654 a folio 9 y 77 se encuentra la información comprobatoria y otra en medio electrónico CD, la cual no se encuentra plenamente identificada,  situación que  dificulta las labores de auditoria y limita el grado de certeza por falta de  referencia del  contenido,  que permita a los entes de control internos, externos y partes  interesadas poder determinar  la información en ella incluida,  aumentando la exposición al riesgo de pérdida y/o alteración de la información.&quot;_x000a__x000a_PRUEBA DE AUDITORÍA: _x000a_Revisados los expedientes PT201320151741, PT201320151756, PT201420161781, PT201420161780 y PT201420161785, se observa que persiste la situación que dio origen al hallazgo en cuanto al literal b):_x000a_Medios Virtuales, por cuanto en los expedientes PT201320151741 a folio 269, PT201320151756 folios 177 y 318, PT201420161781 folio 98, se encuentra que la información en medio magnético (CD), no está plenamente identificada."/>
    <s v="..._x000a_3. Falta de estándares para el manejo e identificación adecuada de la información contenida en medios virtuales, que hacen parte de los expedientes de los programas de Fiscalización y Control.  _x000a_"/>
    <s v="Incluir instructivos dentro de los formatos elaborados para la identificación de las hojas de trabajo y los medios magnéticos,  en el que se impartan los lineamientos sobre la elaboración de las hojas de trabajo y del manejo de la información guardada en medios magnéticos"/>
    <m/>
    <s v="Formatos incluidos en el Listado maestro de documentos con sus respectivos instructivos"/>
    <n v="2"/>
    <d v="2017-09-01T00:00:00"/>
    <d v="2019-03-31T00:00:00"/>
    <s v="NC-PFL _x000a_Subdirecctor de Gestión de Fiscalización Internacional/Subdirecctor de Gestión de Fiscalización Tributaria Reformulada el día 21/11/2018 con correo remitido Por el Director de Gestión de Fiscalización sin número "/>
    <n v="0"/>
    <x v="1"/>
  </r>
  <r>
    <x v="8"/>
    <x v="1"/>
    <m/>
    <m/>
    <m/>
    <m/>
    <s v="_x000a_Realizar verificación a una muestra de diez (10) expedientes de la Subdirección de Gestión de Fiscalización Internacional a fin de verificar la debida identificación de los medios magnéticos.._x000a_"/>
    <m/>
    <s v="Acta de Autoevaluación"/>
    <n v="1"/>
    <d v="2017-09-01T00:00:00"/>
    <d v="2018-01-31T00:00:00"/>
    <s v="NC-PFL _x000a_Subdirecctor de Gestión de Fiscalización Internacional"/>
    <n v="1"/>
    <x v="0"/>
  </r>
  <r>
    <x v="8"/>
    <x v="1"/>
    <m/>
    <m/>
    <s v="CGR - 20 Aud Vig 2011 Reg Imptos Bta y Grandes (Recaudadora)_x000a_AEF - Seguimiento PM 2014_x000a_&quot;Hallazgo 164. Proceso de Contingencia: En la Seccional de Grandes Contribuyentes, se encontró que no se encuentran debidamente registrados en el aplicativo GESTOR 938 actos de fiscalización y liquidación para las vigencias comprendidas entre el 2009,2010 y 2011. Adicionalmente, se presenta incertidumbre acerca del total de actos generados por contingencia en la Seccional Bogotá, toda vez que realizadas las verificaciones en el sistema gestor de las contingencias relacionadas en libro radicador suministrado a la comisión, se estableció que de la muestra seleccionada un 80% no figuran en el sistema. Aunado a lo anterior, en la Dirección Seccional Bogotá el libro radicador que se lleva para el registro de las contingencias, presenta espacios en blanco relacionados con las fechas, números de expedientes, tachones y enmendaduras, que no generan confianza acerca del registro de esta información. (INCUMPLIDA NIVEL CENTRAL)&quot;_x000a__x000a_PRUEBA DE AUDITORÍA: _x000a_Revisado los reportes de actos administrativos proferidos por contingencia enviados por las divisiones de gestión de fiscalización y de liquidación de las Direcciones Seccionales de Grandes Contribuyentes y de Impuestos de Bogotá, se evidenció que a 31/12/2016 aún existen actos proferidos por contingencia que no han sido incluidos en ningún sistema de información que garantice su trazabilidad y confiabilidad. _x000a_Por lo anterior se considera que la situación observada en el hallazgo persiste."/>
    <s v="Pendiente de ingreso de actos generados por contingencia al aplicativo GESTOR."/>
    <s v="Solicitar a  las Direcciones Seccionales la inclusión de las contingencias, correspondientes a los impuestos incuidos en el aplicativo GESTOR, a fin de realizar su  cargue en el aplicativo e informar a la Subdirección, el resultado en el  formato definido."/>
    <m/>
    <s v="Ofcio a las Direcciones Seccionales"/>
    <n v="1"/>
    <d v="2017-09-06T00:00:00"/>
    <d v="2017-10-01T00:00:00"/>
    <s v="NC-PFL _x000a_ Coordinación de Proyectos Especiales  de la Subdirección de Gestión de Fiscalización Tributaria."/>
    <n v="1"/>
    <x v="0"/>
  </r>
  <r>
    <x v="8"/>
    <x v="1"/>
    <m/>
    <m/>
    <m/>
    <m/>
    <m/>
    <m/>
    <s v="Informe de reporte de cargue de contingencias, por parte de la División de Gestión  de Liquidación de la Dirección Seccional de Impuestos de Bogotá _x000a_"/>
    <n v="1"/>
    <d v="2018-11-30T00:00:00"/>
    <d v="2019-04-30T00:00:00"/>
    <s v="NC-IBOG-PFL _x000a_Dirección Seccional de Impuestos de Bogotá. División de Gestión de liquidación, Jefe División de Gestión de LiquidaciónReformulada el día 21/11/2018 con correo remitido Por el Director de Gestión de Fiscalización sin número "/>
    <n v="0"/>
    <x v="1"/>
  </r>
  <r>
    <x v="8"/>
    <x v="1"/>
    <s v="Auditoría a la Efectividad de la Gestión por Fiscalización  ( AGF-2017 014)_x000a__x000a_Período 01/01/2016 al 30/06/2017_x000a__x000a_H1"/>
    <s v="AGF-2017 014"/>
    <s v="Inconsistencia en la Información reportada por la SGFT sobre la Gestión de Fiscalización Tributaria:_x000a_Verificada la información reportada  por la Subdirección de Gestión de Fiscalización Tributaria a la Oficina de Control Interno, sobre la gestión efectiva por correcciones y presentación de declaraciones,  códigos 901, 902, 903, 904 correspondiente al año 2016 y la  suministrada por la  División de Fiscalización de las Personas Jurídicas y Asimiladas de la Dirección Seccional de Impuestos de Bogotá, se evidenció Inconsistencia en la Información reportada  por la SGFT, dado que la Subdirección reportó 1.698 casos  por valor de $191,946 millones de pesos y la División de Personas Jurídicas y Asimiladas reportó 1.904 casos por valor de $ 218,440 millones de pesos, presentándose un número mayor de casos y valores reportados por la División de Fiscalización de Personas Jurídicas y Asimiladas (206 casos por valor de $ 26.494 millones de pesos)  frente a lo reportado por la SGFT. _x000a_Inconsistencia en la Información reportada por la SGFT sobre la Gestión de Fiscalización Tributaria:_x000a_Verificada la información reportada  por la Subdirección de Gestión de Fiscalización Tributaria a la Oficina de Control Interno, sobre la gestión efectiva por correcciones y presentación de declaraciones,  códigos 901, 902, 903, 904 correspondiente al año 2016 y la  suministrada por la  División de Fiscalización de las Personas Jurídicas y Asimiladas de la Dirección Seccional de Impuestos de Bogotá, se evidenció Inconsistencia en la Información reportada  por la SGFT, dado que la Subdirección reportó 1.698 casos  por valor de $191,946 millones de pesos y la División de Personas Jurídicas y Asimiladas reportó 1.904 casos por valor de $ 218,440 millones de pesos, presentándose un número mayor de casos y valores reportados por la División de Fiscalización de Personas Jurídicas y Asimiladas (206 casos por valor de $ 26.494 millones de pesos)  frente a lo reportado por la SGFT. _x000a__x000a_Con lo anterior, se incumple el “Principio de la calidad de la información”, contenido en el artículo 3 de la Ley 1712 de 2014, el numeral 9 artículo 38 del Decreto 4048 de 2008, numeral 10 artículo 1 de la Resolución No. 136 del 22 de diciembre de 2015 y el componente de “Información y Comunicación&quot; del Modelo Estándar de Control Interno (MECI)._x000a__x000a_"/>
    <s v="La situación descrita, se presentó debído a que la Subdirección de Gestíon de Fiscalización Tributaria, en desarrollo de esta auditoría  envío de manera parcial  la información solicitada  por la OCI, en razòn a  que no se cuenta con una única aplicación sistematizada en la que se incorpore toda la información para generar los  reportes de la Gestión ._x000a__x000a__x000a_"/>
    <s v="Remitir la información que soliciten los Entes de control en desarrollo de futuras  auditorías, previa revisión de la Coordinación de Gestión de Proyectos Especiales."/>
    <m/>
    <s v="Información remitida con la totalidad de lo requerido"/>
    <n v="1"/>
    <d v="2018-02-12T00:00:00"/>
    <d v="2018-12-31T00:00:00"/>
    <s v="NC-PFL _x000a_Jefe de Coordinación de Gestión Operativa_x000a_Jefe de Coordinación de Gestión Técnica_x000a_Jefe de Coordinación de Proyectos Especiales_x000a_Subdirector de Gestión de Fiscalización Tributaria_x000a_"/>
    <n v="0"/>
    <x v="1"/>
  </r>
  <r>
    <x v="8"/>
    <x v="1"/>
    <s v="Auditoría a la Efectividad de la Gestión por Fiscalización  ( AGF-2017 014)_x000a__x000a_Período 01/01/2016 al 30/06/2017_x000a__x000a_H2"/>
    <s v="AGF-2017 014"/>
    <s v="Deficiencias en la planeación para la ejecución de los Programas enviados por la SGFT: _x000a_Verificado el cumplimiento de los lineamientos y cronogramas para los cinco programas de la muestra:  I1 Impuesto a la Riqueza Renta años gravables 2013 y 2014,  FZ control a los créditos fiscales impuesto sobre la Ventas  año gravable 2014, FS Control a los créditos fiscales Impuesto sobre la Renta año gravable 2014, XB programa de control a Costos y Deducciones por transacciones con personas naturales que figuren fallecidas del Impuesto sobre la Renta y CREE 2014;  se observa que se presentan deficiencias en la planeación y coordinación entre la SGFT y las Direcciones Seccionales auditadas, frente a la programación de los tiempos de ejecución de los programas enviados por la SGFT._x000a_Con lo anterior, se incumple los numerales 1, 2 y 3 del artículo 31 del Decreto 4048 de 2008 relacionado con la planeación y control de los programas, artículo 3 de la Resolución No. 136 del 22 de diciembre de 2015, así mismo con los componentes Información y comunicación y de Control y Monitoreo o Supervisión Continua del Modelo Estándar de Control Interno (MECI). _x000a__x000a_"/>
    <s v="La Subdirección de Gestión de Fiscalización Tributaria, no cuenta con un sistema informatico que permita controlar las cargas de trabajo, en tiempo real  y ;  los términos señalados en los cronogramas, no son suficientes para la evacuación de las investigaciones."/>
    <s v="Revisar y ajustar los plazos señalados en los cronogramas de ejecución de los programas y acciones de control enviados por la Subdirección."/>
    <m/>
    <s v="Cronogramas ajustados en los lineamientos que profiera la Subdirecciòn."/>
    <n v="1"/>
    <d v="2018-02-12T00:00:00"/>
    <d v="2018-12-30T00:00:00"/>
    <s v="NC-PFL _x000a_Jefe Coordinación de Gestión Técnica._x000a_Subdirector de Gestión de Fiscalización Tributaria_x000a_"/>
    <n v="0"/>
    <x v="1"/>
  </r>
  <r>
    <x v="8"/>
    <x v="1"/>
    <s v="Auditoría a la Efectividad de la Gestión por Fiscalización  ( AGF-2017 014)_x000a__x000a_Período 01/01/2016 al 30/06/2017_x000a__x000a_H3"/>
    <s v="AGF-2017 014"/>
    <s v="Insuficiencia en el seguimiento y control de la información que las Direcciones Seccionales reportan en el SIE de Planeación:_x000a_Las Direcciones Seccionales de Impuestos de Bogotá y de Impuestos y Aduanas de Pereira, reportaron información inconsistente en el SIE de Planeación por el año 2016, correspondiente al concepto de Gestión por menor pérdida líquida código 904. El cálculo de la gestión se efectuó aplicando el 33% al menor valor de la pérdida líquida, y no el 25 % como lo establecen los lineamientos de Fiscalización, sin que la SGFT hubiese identificado y corregido dicha información._x000a__x000a_Con lo anterior, se incumple el “Principio de la calidad de la información”, contenido en el artículo 3 de la Ley 1712 de 2014, numeral 6 del artículo 3 de la Resolución No. 136 del 22 de diciembre de 2015, así mismo con los componentes de Control y Monitoreo o Supervisión Continua del Modelo Estándar de Control Interno (MECI). _x000a_"/>
    <s v="La situación descrita, se presentó debido a que se consideró en el documento de evaluación de la gestión, el porcentaje del 25% para la disminución de la perdida líquida, y se hizo la solicitud de ajuste de la fórmula en el sistema, pero la SGTIT, no implementó con la debida oportunidad, el ajuste solicitado._x000a_"/>
    <s v="Comunicar a las Direcciones Seccionales , en el evento en que se modifiquen indicadores de medición de la Gestión, que impliquen ajustes al sistema de información, que se aplicaran a partir de la fecha en que se implemente dicha modificación a los sistemas."/>
    <m/>
    <s v="oficio cada vez que se presente la modificación"/>
    <n v="1"/>
    <d v="2018-02-12T00:00:00"/>
    <d v="2018-12-31T00:00:00"/>
    <s v="NC-PFL _x000a_Subdirector de Gestión de Fiscalización Tributaria_x000a_Coordinación de Gestión Operativa"/>
    <n v="0"/>
    <x v="1"/>
  </r>
  <r>
    <x v="8"/>
    <x v="1"/>
    <s v="Auditoría a la Efectividad de la Gestión por Fiscalización  ( AGF-2017 014)_x000a__x000a_Período 01/01/2016 al 30/06/2017_x000a__x000a_H4"/>
    <s v="AGF-2017 014"/>
    <s v="Deficiente Evaluación y seguimiento de los programas de fiscalización tributaria:_x000a_Al verificar la presentación de los informes de Evaluación y seguimiento de los programas ante el Comité Técnico de Programas y Campañas de Control (CTPCC), se observó que la SGFT  no presentó  la  información establecida en la Cartilla para la elaboración de los informes de Seguimiento y Evaluación de los programas y Campañas de Control del 16 de Noviembre de 2016: Código CT- IC - 0082 correspondiente a los trimestres con corte a 31 de diciembre de 2016, 31 de marzo de 2017 y 30 de junio de 2017._x000a__x000a_Con lo anterior, se incumple parcialmente con el numeral 2 del artículo 31 del Decreto 4048 de 2008 relacionado con la evaluación a los programas y propuestas de modificaciones necesarias cuando a ello hubiere lugar,  Manual de Fiscalización y Liquidación expedido por medio del Memorando 287 del 30/04/2013, acápite 3.5.2 Gestión de los Programas de Fiscalización, numeral 3.5.2.2 de la Evaluación de los Programas por parte del área ejecutora y lo reglamentado en la Cartilla # 82 del 16 de noviembre de 2016 y con el componente de Monitoreo o Supervisión Continua del Modelo Estándar de Control Interno (MECI)._x000a__x000a_"/>
    <s v="Debido a la falta de Coordinación entre la SGFT y la Subdirección de Gestión de Análisis Operacional."/>
    <s v="Presentar la información requerida para la elaboración del informe de seguimiento y evaluación ante el CTPCC, en las fechas señaladas por la Secretaría Técnica del Comité Técnico de Programas y acorde con lo señalado en la cartilla CT-IC-0082 &quot;Cartilla para la elaboración de los informes de seguimiento y evaluación de los programas y campañas de control” o la que haga sus veces.”"/>
    <m/>
    <s v="Información presentada Vs información solicitada "/>
    <n v="1"/>
    <d v="2018-02-12T00:00:00"/>
    <d v="2018-12-30T00:00:00"/>
    <s v="NC-PFL _x000a_Subdirector de Gestión de Fiscalización Tributaria_x000a_Coordinación de Gestión Operativa."/>
    <n v="0"/>
    <x v="1"/>
  </r>
  <r>
    <x v="8"/>
    <x v="1"/>
    <s v="Auditoría a la Efectividad de la Gestión por Fiscalización  ( AGF-2017 014)_x000a__x000a_Período 01/01/2016 al 30/06/2017_x000a__x000a_H5"/>
    <s v="AGF-2017 014"/>
    <s v="Deficiencias en la conceptualización referente a la gestión del proceso de Fiscalización y Liquidación: _x000a_No se encuentra en el listado maestro de documentos del sistema de SGCCIGA del proceso de Fiscalización y Liquidación un documento, instructivo, procedimiento, manual o cartilla que garantice la estandarización, coherencia y claridad del lenguaje utilizado y de las cifras registradas en la definición de los conceptos de gestión de Fiscalización que:_x000a_ a) Defina los diferentes conceptos que componen la Gestión de Fiscalización como: Gestión efectiva, propuesta, perceptiva, masiva, por mejoramiento del recaudo, por actos de liquidación, por terminaciones por mutuo acuerdo y/o conciliaciones, por mejoramiento del comportamiento, por riesgo subjetivo, derivada de investigaciones adelantadas, por reclasificación de responsables inscritos en régimen simplificado, entre otros. _x000a_ b) Que establezca y formalice la metodología utilizada para cuantificar y medir los diferentes conceptos de gestión de fiscalización, códigos, porcentajes y variables que se utilizan, y documentos soportes que conforman las evidencias. _x000a_c) Determine con claridad los conceptos que conforman la gestión comprometida en el objetivo recaudatorio del Plan de choque contra la evasión que se formula anualmente. _x000a_d) Incluya las instrucciones para diligenciar las variables estadísticas al SIE de Planeación y el Reporte detallado. _x000a__x000a_Lo anterior, desatiende lo dispuesto en el Procedimiento PR-IC- 0001 &quot;Control de Documentos de los Sistemas de Gestión” y en los componentes de Control e Información y Comunicación del Modelo Estándar de Control Interno (MECI)_x000a_"/>
    <s v="Debido a la falta de definición, uniformidad y estandarización de los diferentes conceptos de gestión de Fiscalización._x000a__x000a_Insuficiencia de los documentos del proceso en el SGCCIGA._x000a_"/>
    <s v="Solicitar asesoramiento a la Coordinación de Gestión de Calidad de la Subdirección de Gestión de Procesos y Competencias Laborales, para establecer si es necesario crear un documento, que garantice la estandarización, coherencia y claridad del lenguaje utilizado en relación con la gestión de Fiscalización, tal como lo describe en la columna “situación Encontrada “la Oficina de Control Interno._x000a__x000a_"/>
    <m/>
    <s v="Documento enviado a calidad "/>
    <n v="1"/>
    <d v="2018-02-12T00:00:00"/>
    <d v="2018-03-31T00:00:00"/>
    <s v="NC-PFL _x000a_Subdirector de Gestión de Fiscalización Tributaria_x000a_Jefe Coordinación de Proyectos Especiales"/>
    <n v="1"/>
    <x v="0"/>
  </r>
  <r>
    <x v="8"/>
    <x v="1"/>
    <m/>
    <m/>
    <m/>
    <m/>
    <s v="Adelantar la recomendación remitida por calidad"/>
    <m/>
    <s v="Respuesta de Calidad y/o documento según recomendación de calidad"/>
    <n v="1"/>
    <d v="2018-02-12T00:00:00"/>
    <d v="2018-12-31T00:00:00"/>
    <s v="NC-PFL _x000a_Subdirector de Gestión de Fiscalización Tributaria_x000a_Jefe Coordinación de Proyectos Especiales"/>
    <n v="0"/>
    <x v="1"/>
  </r>
  <r>
    <x v="8"/>
    <x v="1"/>
    <s v="Auditoría a la Efectividad de la Gestión por Fiscalización  ( AGF-2017 014)_x000a__x000a_Período 01/01/2016 al 30/06/2017_x000a__x000a_H6"/>
    <s v="AGF-2017 014"/>
    <s v="Incumplimiento de lineamientos de Programas de Fiscalización Tributaria- Dirección de Impuestos y Aduanas de Pereira:_x000a__x000a_En la Dirección Seccional de Impuestos y Aduanas de Pereira, auditada  una muestra de 14 expedientes para  verificar el cumplimiento de los lineamientos y cronogramas de cinco programas de la muestra:  I1 Impuesto a la Riqueza Renta año gravable 2013 y 2014,  FZ control a los créditos fiscales impuesto sobre la Ventas  año gravable 2014,   FS Control a los créditos fiscales Impuesto sobre la Renta año gravable 2014,  XB  Programa de control a costos y deducciones por transacciones con personas naturales que figuran fallecidas año gravable 2014,  se estableció que: _x000a__x000a_I)  Plan de Auditoría:_x000a_a)  En 9 expedientes que equivalen al 64 % del total de la muestra:  I1 2013 2016 169, I1 2013 2016 177, XB 2014 2017 724, FZ 2014 2016 514, FZ 2014 2016 516, FZ 2014 2016 518, FZ 2014 2016 519, FZ 2014 2017 85, FZ 2014 2017 90, no se incluye en el plan de auditoría los lineamientos del programa para definir las tareas a realizar en la investigación.  _x000a_b) En 3 Expedientes: XB 2014 2016 724, FZ 2014 2016 514 y FZ 2014 2016 519 el Plan de Auditoría se elaboró entre 2 y 6 meses después de aperturado el expediente._x000a__x000a_II)  Cronogramas _x000a_a) En 6 expedientes que equivalen al 42% de la muestra:   XB 2014 2016 724, FZ 2014 2016 481, FZ 2014 2016 514, FZ 2014 2016 516, FZ 2014 2016 518, FZ 2014 2016 519 la apertura se realizó por fuera de las fechas de los cronogramas. _x000a_b) En 7 expedientes que equivalen al 50 % de la muestra:  I1 2013 2016 169, I1 2013 2016 177, FS 2014 2016 419, FZ 2014 2016 514, FZ 2014 2016 519, FZ 2014 2016 516, FZ 2014 2016 518, el cierre se realizó por fuera de las fechas de los cronogramas. _x000a__x000a_III)  Papeles de trabajo: _x000a_a) En 6 expedientes que representan el 42 % de la muestra:  I1 2013 2016 167, XB 2014 2016 724, FZ 2014 2016 481, FZ 2014 2016 514, FZ 2014 2017 85, FZ 2014 2017 90, no se cumple con los requisitos mínimos de los papeles de trabajo establecidos en el numeral 2.6 del Manual de Fiscalización expedido mediante Memorando No. 287 del 30 de julio de 2013._x000a__x000a_Con lo anterior,  se incumple lo establecido en los Memorandos 042 del 11/02/2016, 106 del 7 de abril de 2017 para el Programa Control Tributario de la Riqueza en materia de impuesto de renta año gravable 2013 y 2014; Memorando 171 del 17 de junio de 2016 del Programa Control a los Créditos Fiscales del Impuesto sobre la Renta año gravable 2014; Memorandos 199 del 6 de julio de 2016 y 225 del 1 de agosto de 2016 del Programa Control a los Créditos Fiscales en el Impuesto sobre las Ventas año gravable 2014; Memorando 326 del 2 de diciembre del 2016 del Programa Control a Costos y Deducciones por Transacciones con Personas Fallecidas; numeral 20 del  Procedimiento PR-FL-0220 &quot; Investigación de Obligaciones Tributarias Sustanciales y Formales&quot;, Memorando No. 287 del 30 de julio de 2013 y  los componentes de Control y Monitoreo o Supervisión Continua  del Modelo Estándar de Control Interno (MECI)._x000a_"/>
    <s v="Debido a la falta de revisión y control en la ejecución de los programas de fiscalización tributaria."/>
    <s v="1. Diseñar el Instructivo para la elaboración del Plan de Auditoría en desarrollo del PR FL 220 Investigaciones obligaciones tributarias sustanciales y formales._x000a_"/>
    <m/>
    <s v="Instructivo"/>
    <n v="1"/>
    <d v="2018-02-12T00:00:00"/>
    <d v="2019-03-15T00:00:00"/>
    <s v="NC-PFL _x000a_Subdirector de Gestión de Fiscalización Tributaria. Reformulada el día 21/11/2018 con correo remitido Por el Director de Gestión de Fiscalización sin número "/>
    <n v="0"/>
    <x v="1"/>
  </r>
  <r>
    <x v="8"/>
    <x v="1"/>
    <m/>
    <m/>
    <m/>
    <m/>
    <s v="2. Solicitar la inclusión en el Sistema de Gestión de Calidad, Control Interno y Gestión Ambiental del Instructivo sobre elaboración del Plan de Auditoría en desarrollo del PR FL 220 Investigaciones obligaciones tributarias sustanciales y formales._x000a_"/>
    <m/>
    <s v="Oficio"/>
    <s v="1"/>
    <d v="2018-03-01T00:00:00"/>
    <d v="2019-04-15T00:00:00"/>
    <s v="NC-PFL _x000a_Jefe  Coordinación de Gestión Operativa _x000a_Jefe Coordinación de Gestión Técnica_x000a_JefeJefe Coordinación de  Proyectos Especiales _x000a_Subdirector de Gestión de Fiscalización Tributaria. Reformulada el día 21/11/2018 con correo remitido Por el Director de Gestión de Fiscalización sin número "/>
    <n v="0"/>
    <x v="1"/>
  </r>
  <r>
    <x v="8"/>
    <x v="1"/>
    <m/>
    <m/>
    <m/>
    <m/>
    <s v="3. Controlar mensualmente en expedientes en curso y terminados, la aplicación del Instructivo sobre elaboración del Plan de Auditoría, a través de la verificación de los documentos que conforman el expediente, de las muestras aleatorias para revisar en el año el 60% de las Direcciones Seccionales con componente tributario. Con la información recibida de las Direcciones Seccionales, los supervisores de la SGFT, analizarán el cumplimiento y dejarán las observaciones en el formato diseñado para tal fin por esta Subdirección."/>
    <m/>
    <s v="Formato diseñado por la SGFT, debidamente diligenciado"/>
    <n v="1"/>
    <d v="2018-04-30T00:00:00"/>
    <d v="2018-10-31T00:00:00"/>
    <s v="NC-PFL _x000a_Jefe  Coordinación de Gestión Operativa  _x000a_Jefe Coordinación de Gestión Técnica_x000a_Jefe Coordinación de  Proyectos Especiales _x000a_Subdirector de Gestión de Fiscalización Tributaria._x000a_Direcciones Seccionales "/>
    <n v="1"/>
    <x v="0"/>
  </r>
  <r>
    <x v="8"/>
    <x v="1"/>
    <m/>
    <m/>
    <m/>
    <m/>
    <s v="4. Elaborar formatos para la adecuada  identificación de los papeles de trabajo y los medios magnéticos dentro de los expedientes"/>
    <m/>
    <s v="Formatos incluidos en el Listado maestro de documentos con sus respectivos instructivos"/>
    <n v="2"/>
    <d v="2017-09-01T00:00:00"/>
    <d v="2019-03-31T00:00:00"/>
    <s v="NC-PFL _x000a_Subdirector de Gestión de Fiscalización Internacional Reformulada el día 21/11/2018 con correo remitido Por el Director de Gestión de Fiscalización sin número "/>
    <n v="0"/>
    <x v="1"/>
  </r>
  <r>
    <x v="8"/>
    <x v="1"/>
    <m/>
    <m/>
    <m/>
    <m/>
    <s v="5. Incluir instructivos dentro de los formatos elaborados para la identificación de las hojas de trabajo y los medios magnéticos,  en los que se impartan los lineamientos sobre la elaboración de las hojas de trabajo y del manejo de la información guardada en medios magnéticos"/>
    <m/>
    <s v="Formatos incluidos en el Listado maestro de documentos con sus respectivos instructivos"/>
    <n v="2"/>
    <d v="2017-09-01T00:00:00"/>
    <d v="2019-03-31T00:00:00"/>
    <s v="NC-PFL _x000a_Subdirector de Gestión de Fiscalización Internacional/Subdirector de Gestión de Fiscalización Tributaria Reformulada el día 21/11/2018 con correo remitido Por el Director de Gestión de Fiscalización sin número "/>
    <n v="0"/>
    <x v="1"/>
  </r>
  <r>
    <x v="8"/>
    <x v="1"/>
    <s v="Auditoría a la Efectividad de la Gestión por Fiscalización  ( AGF-2017 014)_x000a__x000a_Período 01/01/2016 al 30/06/2017_x000a__x000a_H7"/>
    <s v="AGF-2017 014"/>
    <s v="Inconsistencia en el reporte de las cifras en el SIE de Planeación-Dirección de Impuestos y Aduanas de Pereira: _x000a_En una muestra de 24 expedientes seleccionados para verificar la consistencia de las cifras de gestión por actos reportadas en el SIE de planeación,  se observó que en 8 expedientes: GO 2012 2014 630, GO 2013 2014 969, GO 2014 2015 746, R1 2014 2016 160 , R1 2014 2016 161, PQ 2013 2014 721, PQ 2013 2014 740 y  PQ 2013 2014 742, que contienen Informe de gestión por Menor Pérdida Liquida código 904, se calculó la gestión reportada en el SIE, aplicando el 33% al menor valor de la pérdida líquida y no el 25 % como lo establecen los lineamientos de Fiscalización, lo que significó un mayor valor de Gestión efectiva reportada de $ 1.022 millones de pesos._x000a_ _x000a_Con lo anterior se contraviene lo reglamentado en el documento de &quot;Metas de Fiscalización Tributaria y Lineamientos para la Evaluación de la Gestión año 2016”, expedido por la SGFT y los componentes Control y Monitoreo o Supervisión Continua e Información y Comunicación del Modelo Estándar de Control Interno (MECI)._x000a_"/>
    <s v="La situación descrita, se presentó debido a que se consideró en el documento de evaluación de la gestión, el porcentaje del 25% para la disminución de la perdida líquida, y se hizo la solicitud de ajuste de la fórmula en el sistema, pero la SGTIT, no implementó con la debida oportunidad, el ajuste solicitado."/>
    <s v="Comunicar a las Direcciones Seccionales , en el evento en que se modifiquen indicadores de medición de la Gestión, que impliquen ajustes al sistema de información, que se aplicaran a partir de la fecha en que se implemente dicha modificación a los sistemas."/>
    <m/>
    <s v="oficio cada vez que se presente la modificación"/>
    <n v="1"/>
    <d v="2018-02-12T00:00:00"/>
    <d v="2018-12-31T00:00:00"/>
    <s v="NC-PFL _x000a_Subdirector de Gestión de Fiscalización Tributaria_x000a_Coordinación de Gestión Operativa"/>
    <n v="0"/>
    <x v="1"/>
  </r>
  <r>
    <x v="8"/>
    <x v="1"/>
    <s v="Auditoría a la Efectividad de la Gestión por Fiscalización  ( AGF-2017 014)_x000a__x000a_Período 01/01/2016 al 30/06/2017_x000a__x000a_H8"/>
    <s v="AGF-2017 014"/>
    <s v="Incumplimiento de lineamientos de Programas de Fiscalización Tributaria- Dirección de Impuestos de Bogotá:_x000a_En la Dirección Seccional de Impuestos de Bogotá, auditada  una muestra de 18 expedientes para  verificar el cumplimiento de los lineamientos y cronogramas de cinco programas de la muestra:  I1 Impuesto a la Riqueza Renta año gravable 2013 y 2014,  FZ control a los créditos fiscales impuesto sobre la Ventas  año gravable 2014, FS Control a los créditos fiscales Impuesto sobre la Renta año gravable 2014,  XB  Programa de control a costos y deducciones por transacciones con personas naturales que figuran fallecidas año gravable 2014,  se estableció que: _x000a__x000a_I)  Plan de Auditoría:_x000a_a)  En 9 expedientes que equivale al 50 % del total de la muestra: correspondientes a 3 expedientes de la División de Gestión de Fiscalización de las Personas Naturales y Asimiladas:  I1 2013 2016 1234, I1 2013 2016 1409,  I1 2013 2016 1450 y  6 expedientes en la  División de Gestión de Fiscalización de las Personas Jurídicas y Asimiladas:  FS 2014 2016 2772,  FS 2014 2016 2801, FS 2014 2016 2792, FZ 2014 2016 3985, FZ 2014 2016 3544, FZ 2014 2016 3611 no se incluye en el plan de auditoría los lineamientos del programa para  definir las tareas a realizar en la investigación.  _x000a_b) En 2 expedientes, 1 de la División de Gestión de Fiscalización de las Personas Naturales y Asimiladas XB 2014 2016 229 y 1 de la División de Gestión de Fiscalización de las Personas Jurídicas y Asimiladas XB 2014 2016 235; el plan de auditoría se elaboró un mes después de aperturado el expediente._x000a_c) En el expediente I1 2013 2016 1409 de la División de Gestión de Fiscalización de las Personas Naturales y Asimiladas no se encontró el plan de auditoría._x000a__x000a_II)  Cronogramas _x000a_a) En 17  expedientes que equivalen al 94% de la muestra:  9 expedientes de la  División de Gestión de Fiscalización de las Personas Naturales y Asimiladas : I1 2014 2017 557, I1 2013 2016 1409, I1 2013 2016 1815, I1 2014 2016 1827, I1 2013 2016 1234, I1 2013 2016 1376, I1 2013 2016 1450, XB 2014 2016 229, FZ 2014 2016 1563 y 8 expedientes de la División de Gestión de Fiscalización de las Personas Jurídicas y Asimiladas:  XB 2014 2016 235, XB 2014 2017 93, FS 2014 2016 2772, FS 2014 2016 2801, FZ 2014 2016 3985, FZ 2014 2016 3584, FZ 2014 2016 3544, FZ 2014 2016 3611,  la apertura se realizó por fuera de las fechas  establecidas en los cronogramas. _x000a_b) En 11 expedientes que equivalen al 61% de la muestra: 5 expedientes de la  División de Gestión de Fiscalización de las Personas Naturales y Asimiladas: I1 2013 2016 1409,  I1 2013 2016 1234, I1 2013 2016 1376, I1 2013 2016 1450, XB 2014 2016 229 y  6 expedientes de la División de Gestión de Fiscalización de las Personas Jurídicas y Asimiladas:  XB 2014 2016 235,  XB 2014 2017 93, FS 2014 2016 2772, FS 2014 2016 2801, FZ 2014 2016 3584, FZ 2014 2016 3611, el cierre  se realizó por fuera de las fechas establecidas en los cronogramas. _x000a__x000a_III)  Papeles de trabajo: _x000a_a) En  5 expedientes  que representan el 28% de la muestra:  2  de la  División de Gestión de Fiscalización de las Personas Naturales y Asimiladas: I1 2014 2017 1557, XB 2014 2016 229, y 3 de la División de Gestión de Fiscalización de las Personas Jurídicas y Asimiladas:  FZ 2014 2016 3584, FZ 2014 2016 3544, FZ 2014 2016 3611,  no se  cumple con los requisitos mínimos de los papeles de trabajo establecidos en el numeral 2.6 del Manual de Fiscalización expedido mediante Memorando No. 287 del 30 de julio de 2013._x000a__x000a_Con lo anterior,  se incumple lo establecido en los Memorandos 042 del 11/02/2016, 106 del 7 de abril de 2017 para el Programa Control Tributario de la Riqueza en materia de impuesto de renta año gravable 2013 y 2014; Memorando 171 del 17 de junio de 2016 del Programa Control a los Créditos Fiscales del Impuesto sobre la Renta año gravable 2014; Memorandos 199 del 6 de julio de 2016 y 225 del 1 de agosto de 2016 del Programa Control a los Créditos Fiscales en el Impuesto sobre las Ventas año gravable 2014; Memorando 326 del 2 de diciembre del 2016, correspondiente al Programa Control a Costos y Deducciones por Transacciones con Personas Fallecidas, numeral 20 del  Procedimiento PR-FL-0220 &quot; Investigación de Obligaciones Tributarias Sustanciales y Formales&quot;, Memorando No. 287 del 30 de julio de 2013 y el componente  de Control y Monitoreo o Supervisión Continua  del Modelo Estándar de Control Interno (MECI)._x000a_"/>
    <s v="Debido a la falta de revisión y control en la ejecución de los programas de fiscalización tributaria."/>
    <s v="1. Diseñar el Instructivo para la elaboración del Plan de Auditoría en desarrollo del PR FL 220 Investigaciones obligaciones tributarias sustanciales y formales."/>
    <m/>
    <s v="Instructivo"/>
    <n v="1"/>
    <d v="2018-02-12T00:00:00"/>
    <d v="2019-03-15T00:00:00"/>
    <s v="NC-PFL _x000a_Subdirector de Gestión de Fiscalización Tributaria. Reformulada el día 21/11/2018 con correo remitido Por el Director de Gestión de Fiscalización sin número "/>
    <n v="0"/>
    <x v="1"/>
  </r>
  <r>
    <x v="8"/>
    <x v="1"/>
    <m/>
    <m/>
    <m/>
    <m/>
    <s v="2. Solicitar la inclusión en el Sistema de Gestión de Calidad, Control Interno y Gestión Ambiental del Instructivo sobre elaboración del Plan de Auditoría en desarrollo del PR FL 220 Investigaciones obligaciones tributarias sustanciales y formales._x000a_"/>
    <m/>
    <s v="Oficio"/>
    <n v="1"/>
    <d v="2018-03-01T00:00:00"/>
    <d v="2019-04-15T00:00:00"/>
    <s v="NC-PFL _x000a_Subdirector de Gestión de Fiscalización Tributaria. Reformulada el día 21/11/2018 con correo remitido Por el Director de Gestión de Fiscalización sin número "/>
    <n v="0"/>
    <x v="1"/>
  </r>
  <r>
    <x v="8"/>
    <x v="1"/>
    <m/>
    <m/>
    <m/>
    <m/>
    <s v="3. Controlar mensualmente en expedientes en curso y terminados, la aplicación del Instructivo sobre elaboración del Plan de Auditoría, a través de la verificación de los documentos que conforman el expediente, de las muestras aleatorias para revisar en el año el 60% de las Direcciones Seccionales con componente tributario. Con la información recibida de las Direcciones Seccionales, los supervisores de la SGFT, analizarán el cumplimiento y dejarán las observaciones en el formato diseñado para tal fin por esta Subdirección."/>
    <m/>
    <s v="Formato diseñado por la SGFT, debidamente diligenciado."/>
    <n v="1"/>
    <d v="2018-04-30T00:00:00"/>
    <d v="2018-10-31T00:00:00"/>
    <s v="NC-PFL _x000a_Jefe  Coordinación de Gestión Operativa  _x000a_Jefe Coordinación de Gestión Técnica_x000a_Jefe Coordinación de  Proyectos Especiales _x000a_Subdirector de Gestión de Fiscalización Tributaria._x000a_Directores Seccionales"/>
    <n v="1"/>
    <x v="0"/>
  </r>
  <r>
    <x v="8"/>
    <x v="1"/>
    <m/>
    <m/>
    <m/>
    <m/>
    <s v="_x000a_4. Elaborar formatos para la adecuada  identificación de los papeles de trabajo y los medios magnéticos dentro de los expedientes_x000a__x000a_"/>
    <m/>
    <s v="Formatos incluidos en el Listado maestro de documentos con sus respectivos instructivos"/>
    <n v="2"/>
    <d v="2017-09-01T00:00:00"/>
    <d v="2019-03-31T00:00:00"/>
    <s v="NC-PFL _x000a_Subdirector de Gestión de Fiscalización Internacional Reformulada el día 21/11/2018 con correo remitido Por el Director de Gestión de Fiscalización sin número "/>
    <n v="0"/>
    <x v="1"/>
  </r>
  <r>
    <x v="8"/>
    <x v="1"/>
    <m/>
    <m/>
    <m/>
    <m/>
    <s v="5. Incluir instructivos dentro de los formatos elaborados para la identificación de las hojas de trabajo y los medios magnéticos,  en los que se impartan los lineamientos sobre la elaboración de las hojas de trabajo y del manejo de la información guardada en medios magnéticos"/>
    <m/>
    <s v="Formatos incluidos en el Listado maestro de documentos con sus respectivos instructivos"/>
    <n v="2"/>
    <d v="2017-09-01T00:00:00"/>
    <d v="2019-03-31T00:00:00"/>
    <s v="NC-PFL _x000a_Subdirector de Gestión de Fiscalización Internacional/Subdirector de Gestión de Fiscalización Tributaria Reformulada el día 21/11/2018 con correo remitido Por el Director de Gestión de Fiscalización sin número "/>
    <n v="0"/>
    <x v="1"/>
  </r>
  <r>
    <x v="8"/>
    <x v="1"/>
    <s v="Auditoría a la Efectividad de la Gestión por Fiscalización  ( AGF-2017 014)_x000a__x000a_Período 01/01/2016 al 30/06/2017_x000a__x000a_H9"/>
    <s v="AGF-2017 014"/>
    <s v="Inconsistencia en el reporte de las cifras en el SIE de Planeación- Dirección de Impuestos de Bogotá:_x000a_En una muestra de 28 expedientes seleccionados para verificar la consistencia de las cifras de Gestión por actos reportadas en el SIE de planeación, se observó que en 5 expedientes: AD 2013 2015 5025, DI 2014 2016 121, PQ 2013 2015 2514, R1 2013 2015 3488, DI 2014 2016 221, que contienen Informe de gestión por Menor Pérdida Liquida código 904, se calculó la gestión reportada en el SIE, aplicando el 33% al menor valor de la pérdida líquida y no el 25 % como lo establecen los lineamientos de Fiscalización, lo que significó un mayor valor de Gestión efectiva reportada de $ 6.296 millones de pesos, en los meses de febrero, marzo y abril de 2016._x000a__x000a_Con lo anterior, se contraviene lo reglamentado en el documento de &quot;Metas de Fiscalización Tributaria y Lineamientos para la Evaluación de la Gestión año 2016&quot;, expedido por la SGFT y los componentes de Control, Monitoreo o Supervisión Continua e Información y Comunicación del Modelo Estándar de Control Interno (MECI)._x000a_"/>
    <s v="La situación descrita, se presentó debido a que se consideró en el documento de evaluación de la gestión, el porcentaje del 25% para la disminución de la perdida líquida, y se hizo la solicitud de ajuste de la fórmula en el sistema, pero la SGTIT, no implementó con la debida oportunidad, el ajuste solicitado."/>
    <s v="Comunicar a las Direcciones Seccionales , en el evento en que se modifiquen indicadores de medición de la Gestión, que impliquen ajustes al sistema de información, que se aplicaran a partir de la fecha en que se implemente dicha modificación a los sistemas."/>
    <m/>
    <s v="oficio cada vez que se presente la modificación"/>
    <n v="1"/>
    <d v="2018-02-12T00:00:00"/>
    <d v="2018-12-31T00:00:00"/>
    <s v="NC-PFL _x000a_Subdirector de Gestión de Fiscalización Tributaria_x000a_Jefe Coordinación de Gestión Operativa"/>
    <n v="0"/>
    <x v="1"/>
  </r>
  <r>
    <x v="8"/>
    <x v="1"/>
    <s v="AUDITORIA DE SEGUIMIENTO A PLANES INTEGRADOS DE  MEJORAMIENTO DE LOS PROCESOS DE OPERACIÓN ADUANERA Y DE FISCALIZACIÓN Y LIQUIDACIÓN (ADUANERA) ASO 2017-009"/>
    <s v="ASO 2017-009"/>
    <s v="CGR - Hallazgo No. 30. Mecanismo de asignación automática de la numeración de las Actas de Aprehensión. DSA Urabá (Aud DS ADUANAS, Ipiales, Cartagena, Cúcuta, Bogotá, B/ventura, Cali, Urabá Vig P.Semestre 2015):_x000a_&quot;La Dirección Seccional de Aduanas de Urabá, no cuenta con un mecanismo que permita la asignación automática de la numeración de las Actas de Aprehensión, y de las demás actas que hacen parte del expediente indispensable para llevar un control numérico como los autos comisorios, actas de hechos, autos de apertura y auto de archivo aduanero. Esta labor es llevada manualmente no hay una persona responsable de realizarla, los funcionarios que hacen parte de la División de Fiscalización, informan vía telefónica la numeración a las diferentes unidades aprehensoras durante las 24 horas del día, para cumplir con esta labor; en días festivos y en horas nocturnas el funcionario lleva consigo la numeración que asigna a las diferentes unidades y al día siguiente procede a registrar la información en el libro radicador dispuesto para el efecto.&quot;_x000a__x000a_PRUEBA DE AUDITORÍA - DSA URABÁ (Escritorio): _x000a_Verificado el mecanismo de control en la asignación de la numeración consecutiva de los actos administrativos del Procedimiento de Aprehensión y Definición de Situación Jurídica de Mercancías, en la Dirección Seccional de Aduanas de Urabá, se evidenció que en la actualidad no existe un mecanismo de control automatizado para la asignación del número consecutivo de las Actas de Aprehensión, la cual se realiza por medio de una planilla con sus correspondientes números consecutivos, asignándose a un funcionario para esta función._x000a__x000a_Por lo anterior, la situación evidenciada en el hallazgo persiste._x000a_"/>
    <s v="En el Informe de Auditoría de la CGR no se identifica la causa de la situación descrita."/>
    <s v="1- Presentar por parte de la Subdirección de Gestión de Fiscalización Aduanera para el estudio y la evaluación del Centro de Despacho de la Coordinación de Dinamica de los Procesos, la solicitud de un aplicativo que permita la asignación automática de las actas de aprehensión en la Dirección Seccional de Impuestos y Aduanas de Uraba"/>
    <m/>
    <s v="Oficio enviando el formato 2206 diligenciado"/>
    <n v="1"/>
    <d v="2017-11-01T00:00:00"/>
    <d v="2017-12-31T00:00:00"/>
    <s v="NC-PFL _x000a_Subdirección de Gestión de Fiscalización Aduanera"/>
    <n v="1"/>
    <x v="0"/>
  </r>
  <r>
    <x v="8"/>
    <x v="1"/>
    <m/>
    <m/>
    <m/>
    <m/>
    <s v="2. Efectuar por parte de la Coordinación Dinamica de los Procesos el análisis de impacto funcional, normativo y procedimental a las solicitudes de ajuste o creación de servicios informáticos aduaneros, de manera previa a la realización del centro de despacho "/>
    <m/>
    <s v="Analisis de impacto y pronunciamiento técnico por parte de la Coordinación de Dinámica de los Procesos"/>
    <n v="1"/>
    <d v="2017-12-01T00:00:00"/>
    <d v="2018-12-31T00:00:00"/>
    <s v="NC-PFL _x000a_Coordinación Dinamica de los Procesos de la Subdirección de Gestión de Procesos y Competencias laborales"/>
    <n v="1"/>
    <x v="0"/>
  </r>
  <r>
    <x v="8"/>
    <x v="1"/>
    <m/>
    <m/>
    <m/>
    <m/>
    <s v="3. Efectuar por parte de la División de Gestión de Fiscalización de la Dirección Seccional de Impuestos y Aduanas de Urabá una revisión de control trimestral al libro consecutivo de Actas de Aprehensión "/>
    <m/>
    <s v="Informe de revisión trimestral"/>
    <n v="4"/>
    <d v="2018-01-01T00:00:00"/>
    <d v="2018-12-31T00:00:00"/>
    <s v="NC-PFL _x000a_Jefe Division de Fiscalización de la DSIA de Uraba"/>
    <n v="0.5"/>
    <x v="1"/>
  </r>
  <r>
    <x v="8"/>
    <x v="1"/>
    <s v="Auditoría a la Definición de Situación Jurídica de Mercancías ASJ2018003_x000a__x000a_Periodo_x000a_01/01/2017 al 31/12/2017_x000a__x000a_H7"/>
    <s v="ASJ 2018003"/>
    <s v="Deficiencias en la aplicación del procedimiento Aprehensión y Definición Situación Jurídica._x000a_• Dirección Seccional de Impuestos y Aduanas de Bucaramanga_x000a__x000a_En revisión de la muestra de 20 expedientes, se observó lo siguiente: _x000a_a. En 5 casos, la acción de control no se finalizó en el mismo sitio sin que se justificara el motivo en el Acta de Hechos, en el expediente DD 201720170001315 con acta de aprehensión No. 1297 del 2/08/2017 y de Hechos No. 5353 del 28/07/2017, se inició en las instalaciones de una transportadora y se finalizó en la &quot;Almacenadora Almagrario&quot; el 2/08/2017; en los expedientes Nos. DP 20172017002133, DP 20172017002134, DP 20172017002136 que corresponden a las Actas de Aprehensión de Decomiso Directo Nos. 2111 del 4/12/2017; 2112 del 4/12/2017 y 2114 del 4/12/2017, se inició en el &quot;Centro Comercial “La Isla&quot; y se finalizó en la &quot;Almacenadora Almagrario”; en el expediente DM 201620160002337, Acta de Aprehensión 1637 del 13/09/2016, con Acta de Hechos 1986 del 7/09/2016, se inició en una empresa de transporte de mensajería y finalizó en la almacenadora._x000a_Adicionalmente en los expedientes Nos. DP 201720170002133, DP 201720172134, DP 20172017002136 que corresponden a las Actas anteriormente mencionadas, las cuales fueron suscritas por funcionarios de Fiscalización Aduanera, erradamente en los autos de apertura se les asignó el código &quot;DP&quot; (Decomiso Directo POLFA), y no el código &quot;DD&quot; (Decomiso Directo Fiscalización)._x000a_ b. En el Expediente PF 201720170000206 con Acta de Aprehensión 203 del 2/02/2017, se presentó error en la diligencia de reconocimiento de la mercancía, por parte del funcionario de la POLFA, al retirarle a la mercancía la plaqueta de identificación del serial y entregarla como elemento anexo del acta referida, lo que impidió la plena identificación técnica de esta mercancía por parte de los técnicos de automotores de la Policía Nacional y de la Fiscalía General de la Nación, quienes conceptuaron que “al haber sido retirada la plaqueta del lugar donde se acostumbra a estampar esta identificación, no es viable conceptualizar sobre la originalidad de la maquina objeto de aprehensión”._x000a_Con lo anterior, se incumplen el artículo 562 del Decreto 390 de 2016, artículo 20 de la Resolución 64 de 2016, Memorando 000251 del 25/08/2017, los numerales 4.4 y 4.6 de las condiciones generales, las actividades: 9, 10, 11, 13, 15, 17, 19 y 20 del PR-FL-0225 “Aprehensión y Definición de Situación Jurídica de Mercancías”._x000a__x000a_• Dirección Seccional de Aduanas de Medellín_x000a_En la revisión de una muestra de 40 expedientes, 20 del Proceso de Gestión Fiscalización y Liquidación y 20 del Proceso de Gestión Jurídica se observó: _x000a_a. En el Expediente DM 201620170001525, no se realizó acta de aprehensión y se tramitó con Acta de Hechos No. 8964 del 28/11/2016;  adicionalmente, se presentó demora en la continuidad del trámite de aprehensión de la mercancía; evidenciándose que 4 meses después de la fecha del acta de hechos, se expidió el Requerimiento Ordinario de Información No. 597 del 28/03/2017, para que el interesado pusiera a disposición de la DIAN la mercancía y finalmente 2 meses después se aceptó la legalización, mediante el Auto de Archivo de Legalización de las Mercancías No. 967 del 30/05/2017._x000a_b. En el expediente DM 201720170001053, obra auto de archivo por improcedencia de la investigación, motivado en que el Acta de Aprehensión 18 del 24/02/2017 en la casilla de explicaciones de la causal de aprehensión se presentó incongruencia al consignar simultáneamente las causales 1.6 artículo 502 del Decreto 2685/99 y 550 del Decreto 390/2016._x000a_c. En los expedientes Nos. PF 2016201602687 y PF201720170004172 con Actas de Aprehensión Nos. 1276 del 9/06/2016 y 4092 del 24/10/2017, se expidieron autos de archivo por improcedencia de las investigaciones, por cuanto la diligencia de control fue efectuada por funcionarios de la División de Gestión Control Operativo, en un lugar diferente al que estaban comisionados en el auto comisorio. _x000a_d. En el expediente No. PF201720170002868, se practicó inspección de la mercancía y en el DM201720170001318, se solicitó certificación de las facturas sin la expedición del auto de pruebas que las decretaran. _x000a_e. En 5 casos de Autos Comisorios N° 190-201-249-1292, 190-201-249-5455, 190-201-249-2033, 190-201-249-3612 y 190-201-249-136 no se registró la fecha de expedición del auto._x000a_f. En el expediente DD201720170000933, el acta de aprehensión 932 del 04/03/2017 no registró la causal de aprehensión ni observación alguna. _x000a_g. En 5 expedientes existe indebida notificación del acta de aprehensión así:_x000a_- En los expedientes PF201620160004362 el acta de aprehensión y en el DD20162017000004, el auto aclaratorio no se notificaron por correo o personalmente sino por estado._x000a_- En el Expediente DT201720170100021 con acta de aprehensión de decomiso directo del 09/03/2017, de mercancía puesta a disposición por otra autoridad, con ocasión del recurso se toma la notificación por conducta concluyente al interesado._x000a_- En el Expediente DP201720170002182, no se vinculó al administrador del establecimiento de comercio en acta de aprehensión No. 2078 del 31/05/2017, ni se le notificó por correo o personalmente, no obstante, es quien atendió la diligencia según acta de hechos, e interpuso el recurso de reconsideración._x000a_- En el expediente DP201720170001872 con acta de aprehensión de decomiso directo No. 1863 de 15/05/2017, sobre mercancía puesta a disposición por otra autoridad, se notificó por publicación en página Web de la DIAN y no por correo o personalmente al interesado a la dirección que reposaba en los documentos aportados al momento de la diligencia. _x000a_h. En 4 expedientes DP201720170002182, DP201720170002937, DP201720170003209 y DP201720170003336, no se vinculó a todos los interesados desde el acta de aprehensión._x000a_Con lo anterior, se incumplen los artículos 501, 550, 554, 562, 567, 565, 568, 569, 570, 573 y 659 del Decreto 390 de 2016, artículos 19, 20, 27, 29 y 40 de la Resolución 0064 del 28 de septiembre de 2016, Resolución 000078 de diciembre 13 de 2016, Circular Externa 000003 de marzo 22 de 2016, numeral 4 Condiciones Generales, 4.2; 4.6 y las actividades 7, 8, 9, 10, 17, 19 y 32 del Procedimiento PR-FL-0225 “Aprehensión y Definición de Situación Jurídica de Mercancías”._x000a__x000a_"/>
    <s v="• Dirección Seccional de Impuestos y Aduanas de Bucaramanga_x000a_Estos hechos se presentaron por inobservancia de los controles del Procedimiento PR-FL-0225, para la codificación de los expedientes y para dar cumplimiento a los lineamientos que las diligencias de control aduanero inicien y terminen en el mismo sitio o lugar donde se efectúen._x000a_• Dirección Seccional de Aduanas de Medellín_x000a_Estos hechos se presentaron por deficiencias en los controles de aplicación del Procedimiento PR-FL-0225, y por inobservancia o incumplimiento a lineamientos: para que la adopción de las medidas cautelares de aprehensión se efectúe el mismo día, sitio y lugar en que se realice la diligencia de control; en la expedición de autos comisorios para que la acción de control, se desarrolle en lugar o sitio a donde se ordena; desconocimiento de etapa procesal para ordenar y practicar pruebas. "/>
    <s v="1. Capacitar a las Unidades Aprehensoras en la manipulación de las mercancías y en lo contenido en la Resolución 64 de 2016, relacionado con el procedimiento de Decomiso y Notificación especial de Acta de Aprehensión."/>
    <m/>
    <s v="Listado de Asistencia a Capacitaciones "/>
    <n v="2"/>
    <d v="2018-09-01T00:00:00"/>
    <d v="2018-12-31T00:00:00"/>
    <s v="NC-PFL _x000a_1. Subdirector de Gestión Control Operativo Policial_x000a__x000a_ 2. Subdirector de Getión de Fiscalización Aduanera "/>
    <n v="0"/>
    <x v="1"/>
  </r>
  <r>
    <x v="8"/>
    <x v="1"/>
    <m/>
    <m/>
    <m/>
    <m/>
    <s v="2. Mesas de trabajo entre la Subdirección de Control Operativo y la Subdirección de Gestión Fiscalización Aduanera para establecer puntos de control, seguimiento y monitoreo a las acciones realizadas en control posterior."/>
    <m/>
    <s v="Ayuda de Memoria de la Mesa de Trabajo _x000a__x000a__x000a__x000a_"/>
    <s v="1_x000a__x000a__x000a__x000a_"/>
    <d v="2018-09-01T00:00:00"/>
    <d v="2018-10-31T00:00:00"/>
    <s v="NC-PFL _x000a_1. Subdirector de Gestion Control Operativo Policial_x000a__x000a_2. Subdirector de Gestion de Fiscaliación Aduanera"/>
    <n v="0"/>
    <x v="1"/>
  </r>
  <r>
    <x v="8"/>
    <x v="1"/>
    <m/>
    <m/>
    <m/>
    <m/>
    <s v="3. Adoptar como resultado de las mesas de trabajo, las  directrices o lineamientos conjuntos  a partir de las conclusiones y recomendaciones generadas. "/>
    <m/>
    <s v="Reporte consolidado de las Directrices y lineamientos generados con ocasión de las mesas de trabajo"/>
    <n v="1"/>
    <d v="2018-09-01T00:00:00"/>
    <d v="2018-10-31T00:00:00"/>
    <s v="NC-PFL _x000a_1. Subdirector de Gestion Control Operativo Policial_x000a__x000a__x000a_2. Subdirector de Gestion de Fiscaliación Aduanera "/>
    <n v="0"/>
    <x v="1"/>
  </r>
  <r>
    <x v="8"/>
    <x v="1"/>
    <s v="Auditoría a la Definición de Situación Jurídica de Mercancías ASJ2018003_x000a__x000a_Periodo_x000a_01/01/2017 al 31/12/2017_x000a__x000a_H14"/>
    <s v="ASJ 2018003"/>
    <s v="Deficiencia en el control gerencial de la Información Registrada en el RUE y en el Formato FT-FL-2205 Control y seguimiento a las Aprehensiones._x000a__x000a_Nivel Central:_x000a_En la verificación al control gerencial de los reportes RUE remitidos por las Direcciones Seccionales auditadas a la Subdirección de Gestión de Fiscalización Aduanera, respecto de los expedientes evacuados y a los términos de actas de aprehensión, se observó que las Subdirecciones de Gestión de Fiscalización Aduanera y de Control Operativo Policial, no presentaron evidencias relacionadas con el seguimiento y retroalimentación a la calidad y oportunidad de los reportes mensuales del RUE y del Formato FT-Fl-2205 “Control y Seguimiento a las Aprehensiones”, siendo éstas herramientas de gestión, para facilitar el mejoramiento institucional, respecto del control al movimiento de expedientes, cálculo de indicadores y evaluación del resultado de los programas de control implementados,  así como el control en las diferentes etapas del Procedimiento de Aprehensión._x000a__x000a_Con lo anterior, se incumplen los lineamientos establecidos con los Memorandos Nos. 922 del 9 de diciembre de 2004; 193 del 23 de mayo de 2014; 273 del 11 de agosto de 2014 y 304 del 8 de septiembre de 2014."/>
    <s v="_x000a_Los hechos obedecen a la falta de revisión de los reportes del Procedimiento PR-FL-0225 y a la inobservancia en la aplicación de la evaluación y seguimiento establecidos en los lineamientos adoptados mediante los memorandos, en ausencia de controles específicos en el procedimiento._x000a_"/>
    <s v="1. Revisar los Formatos de Informe RUE  y FT-FI-2205 para establecer los ajustes correspondientes._x000a__x000a__x000a_"/>
    <m/>
    <s v="1. Informe de revisión y conclusiones "/>
    <n v="1"/>
    <d v="2019-01-01T00:00:00"/>
    <d v="2019-04-30T00:00:00"/>
    <s v="NC-PFL _x000a_Subdireccion de Gestión de Fiscalización Aduanera "/>
    <n v="0"/>
    <x v="1"/>
  </r>
  <r>
    <x v="8"/>
    <x v="1"/>
    <m/>
    <m/>
    <m/>
    <m/>
    <s v="2. Verificar bimensualmente por parte de la Subdirección de Gestión de Fiscalización Aduanera la completitud y consistencia de la información registrada en los  Formatos RUE y 2205  por las Direcciones Seccionales de Barranquilla, Medellin y Bucaramanga, acorde con lo establecido en el Memorando 281 del 1o de octubre de 2018._x000a_"/>
    <m/>
    <s v="Informe del resultado de la revisión efectuada al formato  RUE  y FT-FI-2205 y retroalimentación a las Seccionales auditadas"/>
    <n v="6"/>
    <d v="2019-01-01T00:00:00"/>
    <d v="2019-04-30T00:00:00"/>
    <s v="NC-IABUC-PFL _x000a_Subdirección de Gestión de Fiscalización Aduanera/ Direcciones Seccionales de Aduanas de Medellin, Barranquilla y  de Impuestos y Aduanas de Bucaramanga "/>
    <n v="0"/>
    <x v="1"/>
  </r>
  <r>
    <x v="8"/>
    <x v="1"/>
    <s v="Auditoría a la Definición de Situación Jurídica de Mercancías ASJ2018003_x000a__x000a_Periodo_x000a_01/01/2017 al 31/12/2017_x000a__x000a_H15"/>
    <s v="ASJ 2018003"/>
    <s v="_x000a_Desactualización del Procedimiento de Aprehensión y Definición de Situación Jurídica de Mercancías._x000a__x000a_Nivel Central:_x000a_En la revisión del Procedimiento PR–FL–0225 (versión 1 de 2014), se observó que éste no se encuentra en concordancia con los cambios normativos establecidos en el Decreto 390 de 2016 y la Resolución 64 de 2016 y sus modificaciones, entre otras: Numeral 5. “MARCO LEGAL Y REGLAMENTARIO”, menciona el Decreto 2685 de 1999 y no el Decreto 390 de 2016 con sus modificaciones, la norma más reciente en este acápite es del año 2009; en el numeral 6. “DOCUMENTOS RELACIONADOS” enuncia documentos que ya no están vigentes en el listado maestro; en el numeral 8.2. “Descripción de actividades”, no están incluidos los controles introducidos en los cambios normativos._x000a__x000a_Con lo anterior, se incumplen el numeral 3.2.4. Política de Calidad del Código de Buen Gobierno y de Ética CG-IC-0001, el Procedimiento PR-IC-0001 “CONTROL DE DOCUMENTOS DE LOS SISTEMAS DE GESTIÓN” en los puntos: 3.1.1 Elaboración y aprobación de los documentos y 3.1.4.1 Situaciones que pueden originar revisión y/o actualización de los documentos del Sistema de Gestión de Calidad, Control Interno y Gestión Ambiental; Art. 3 y 5 de la Resolución 159 del 21 de diciembre de 2012. _x000a__x000a__x000a__x000a_"/>
    <s v="La desactualización del procedimiento, se origina en la falta de control oportuno para realizar las modificaciones de las actividades conforme a los cambios normativos e incompleta recopilación de información relativa al procedimiento. "/>
    <s v="1. Actualizar el procedimiento PR-FL -0225 y gestionar con el area competente la incorporación en el  sistema de Gestion de Calidad. "/>
    <m/>
    <s v="Procedimiento de Decomiso actualizado e incorporado en sistema de gestion de calidad "/>
    <n v="1"/>
    <d v="2018-08-01T00:00:00"/>
    <d v="2019-03-30T00:00:00"/>
    <s v="NC-PFL _x000a_Subdirector de Gestión de Fiscalización Aduanera / Subdirector de Gestión de Procesos y Competencias"/>
    <n v="0"/>
    <x v="1"/>
  </r>
  <r>
    <x v="8"/>
    <x v="1"/>
    <m/>
    <m/>
    <m/>
    <m/>
    <s v="_x000a__x000a__x000a_2.Divulgar y  socializar  los procedimientos actualizados."/>
    <m/>
    <s v="_x000a__x000a__x000a__x000a_ Procedimiento de Decomiso actualizado y publicado"/>
    <s v="_x000a_1"/>
    <d v="2018-08-01T00:00:00"/>
    <d v="2019-03-30T00:00:00"/>
    <s v="NC-PFL _x000a_Subdirector de Gestión de Fiscalización Aduanera / Subdirector de Gestión de Procesos y Competencias"/>
    <n v="0"/>
    <x v="1"/>
  </r>
  <r>
    <x v="8"/>
    <x v="1"/>
    <s v="Auditoría a la Definición de Situación Jurídica de Mercancías ASJ2018003_x000a__x000a_Periodo_x000a_01/01/2017 al 31/12/2017_x000a__x000a_H16"/>
    <s v="ASJ 2018003"/>
    <s v="_x000a__x000a_Desactualización de los procedimientos PR-GJ-0117 y PR-GJ-120 y desarticulación con el PR-FL-0225, en la Definición de Situación Jurídica de mercancía._x000a_Nivel Central_x000a_De la revisión de los procedimientos de las áreas auditadas en el marco y alcance de esta auditoría, se observó lo siguiente:_x000a_a. En relación con el término de traslado del informe a la Unidad Penal de las conductas penalizables, originadas en actas de aprehensión, se presentan incongruencias, así:_x000a_En la actividad 17 del PR-FL-00225 “Trasladar carpeta al grupo de secretaría (…) informes remitidos a la unidad penal”, no se establece término para el mencionado traslado._x000a_El inciso 4° del artículo 562 del Decreto 390 de 2016 y el numeral 4.1 del Protocolo para el cumplimiento de los artículos 49 y 53 de la Ley 1762 de 2015 suscrito el 22 de julio de 2016 entre la Fiscalía General de la Nación, Policía Nacional y la DIAN, señalan que el término de entrega de dicho informe debe ser inmediatamente se aprehenden o decomisan las mercancías. _x000a_El artículo 21 de la Resolución 64 de 2016 establece el término de 3 días hábiles siguientes a la finalización de la diligencia de aprehensión para el envío del mencionado informe._x000a_En el numeral 3.2 del PR-GJ-0120 “Remisión de insumos para denunciar” señala que las áreas y/o funcionarios que tengan conocimiento de la comisión de presuntas conductas punibles deben remitir de forma inmediata a la Unidad Penal o quien haga sus veces la totalidad de insumos necesarios para efectos de la formulación de la respectiva denuncia, o en el término de 3 días hábiles siguientes a la finalización de la aprehensión cuando se produzca en diligencias de aforo._x000a_b. Desarticulación entre los formatos establecidos en el PR-FL-0225, frente a los señalados en los Memorandos números 197 de 27/06/2017, 00250 de 24/08/2017, 303 de 8/11/2016, 000042 del 14/02/2017, 000104 del 4/04/2017, 000132 del 26/04/2017, 000140 de 8/05/2017 y 274 de 27/06/2017, los cuales no están mencionados en el PR-FL-00225, no obstante, estos formatos, estar publicados en el listado maestro de documentos. _x000a_c. Inconsistencia entre los artículos 15, 25 y 26 de la Resolución 204 de 2014 y los numerales 7.2 “Descripción de Actividades” actividad 51 del PR-GJ-0117 y de la actividad 5 del PR-GJ-0120, así:_x000a_- La resolución mencionada crea el “Comité Seccional de Gestión Jurídica”, y le asigna funciones al “Comité Seccional de Dirección Jurídica” para “el estudio, análisis y decisión (…) que se consideren relevantes”; adicionalmente, establece como integrantes permanentes al “Director Seccional o su delegado, el jefe de División de Gestión Jurídica, el abogado que tiene a su cargo la representación de la entidad, los profesionales de la División de Gestión Jurídica y el Secretario Técnico”._x000a_- La actividad 51 del PR-GJ-0117 establece “Analizar en reunión de unificación de criterios o Comité Seccional de Recursos Jurídicos”, para todos los proyectos con el fin de mantener la unidad de criterio y exige como registro “ACTA DE REUNIÓN”, la cual solo se genera para órganos asesores o comités. _x000a_- La actividad 5 del PR-GJ-0120, exige “Analizar en reunión” (…) “en el Comité Seccional de Dirección Jurídica o en que haga sus veces…” para todos los casos antes de instaurar o no la denuncia y exige como registro un “Acta de Unificación de criterios”._x000a_Con las situaciones evidenciadas, se incumple los artículos 3 y 5 de la Resolución 159 del 21 de diciembre de 2012, los numerales: “3.1.1 Elaboración y aprobación de los documentos” y “3.1.4.1 Situaciones que pueden originar revisión y/o actualización de los documentos del Sistema de Gestión de Calidad, Control Interno y Gestión Ambiental”, del Procedimiento PR-IC-0001.  _x000a__x000a__x000a_"/>
    <s v="Lo anterior, se presenta por deficiente técnica normativa y procedimental, falta de control oportuno para realizar las modificaciones de las actividades conforme a los cambios normativos e incompleta recopilación de la información relativa al proceso y procedimiento._x000a__x000a_"/>
    <s v="1. Actualizar y ajustar los procedimientos PR-GJ-0117, PR-GJ-120 y PR-FL-0225, atendiendo la normatividad vigente e incorporarlos al Sistema de Gestión de Calidad._x000a__x000a__x000a__x000a__x000a__x000a_"/>
    <m/>
    <s v="1. Procedimientos actualizados y publicados ._x000a__x000a__x000a__x000a__x000a_"/>
    <n v="3"/>
    <d v="2018-09-01T00:00:00"/>
    <d v="2019-09-01T00:00:00"/>
    <s v="NC-PFL _x000a_1. Subdirector de Gestión Representacion Externa, Subdirección de Gestion de Recuros Juridicos, Subdirección de Gestión de Fiscaliazión Aduanera._x000a__x000a__x000a_2. Subdirector de Gestion de Representación Externa._x000a__x000a__x000a_3. Subdirector de Gestion de Fiscalizacion Aduanera _x000a__x000a_4. Subdirector de Gestión de Procesos y Competencias_x000a__x000a__x000a_"/>
    <n v="0"/>
    <x v="1"/>
  </r>
  <r>
    <x v="8"/>
    <x v="1"/>
    <m/>
    <m/>
    <m/>
    <m/>
    <s v="2. Registro de asistencia a reunión entre la DIAN, la Fiscalia Genaral de la Nación y la Policia Nacional a fin de ajustar el protocolo para el cumplimiento de los articulos 49 y 53 de la Ley 1762 de 2015, con registro de compromisos y cronograma correspondiente."/>
    <m/>
    <s v="2. Control de registro  de asistencia con compromisos adquiridos ."/>
    <n v="1"/>
    <d v="2018-09-01T00:00:00"/>
    <d v="2019-09-01T00:00:00"/>
    <s v="NC-PFL _x000a_1. Subdirector de Gestión Representacion Externa, Subdirección de Gestion de Recuros Juridicos, Subdirección de Gestión de Fiscaliazión Aduanera._x000a__x000a__x000a_2. Subdirector de Gestion de Representación Externa._x000a__x000a__x000a_3. Subdirector de Gestion de Fiscalizacion Aduanera _x000a__x000a_4. Subdirector de Gestión de Procesos y Competencias_x000a__x000a__x000a_"/>
    <n v="0"/>
    <x v="1"/>
  </r>
  <r>
    <x v="8"/>
    <x v="1"/>
    <m/>
    <m/>
    <m/>
    <m/>
    <s v="_x000a_3. .Divulgar y  socializar  los procedimientos actualizados."/>
    <m/>
    <s v="_x000a_3. Procedimiento de Decomiso actualizado y publicado"/>
    <n v="1"/>
    <d v="2018-09-01T00:00:00"/>
    <d v="2019-09-01T00:00:00"/>
    <s v="NC-PFL _x000a_1. Subdirector de Gestión Representacion Externa, Subdirección de Gestion de Recuros Juridicos, Subdirección de Gestión de Fiscaliazión Aduanera._x000a__x000a__x000a_2. Subdirector de Gestion de Representación Externa._x000a__x000a__x000a_3. Subdirector de Gestion de Fiscalizacion Aduanera _x000a__x000a_4. Subdirector de Gestión de Procesos y Competencias_x000a__x000a__x000a_"/>
    <n v="0"/>
    <x v="1"/>
  </r>
  <r>
    <x v="8"/>
    <x v="1"/>
    <s v="Auditoría a la Definición de Situación Jurídica de Mercancías ASJ2018003_x000a__x000a_Periodo_x000a_01/01/2017 al 31/12/2017_x000a__x000a_H17"/>
    <s v="ASJ 2018003"/>
    <s v="Inexistencia de un sistema de información integral._x000a_NIVEL CENTRAL_x000a__x000a_En la verificación realizada en las Direcciones Seccionales auditadas y en la Subdirección de Gestión de Fiscalización Aduanera, en relación con la seguridad de la información y acceso a la misma, registro de la gestión y la generación de reportes para el apoyo al Proceso Fiscalización y Liquidación en el Procedimiento de Definición de la Situación Jurídica de Mercancías, se observó que las actividades se realizan de manera manual y no brindan seguridad de la información._x000a__x000a_Con lo anterior, se incumplen las actividades 1 y 2 del Procedimiento PR-SI-0002 “GESTIÓN DE SOLICITUDES PARA LA CREACIÓN O AJUSTE DE SISTEMAS DE INFORMACIÓN”; Objetivo de control A.14. Adquisición, desarrollo y mantenimiento de sistemas, Norma Técnica Colombiana NTC-ISO-IEC 27001:2013  y el Lineamiento LI.SIS.22 - Seguridad y privacidad de los sistemas de información, Estrategia Gobierno Digital, antes Estrategia GEL. Igualmente, se desatiende el Objetivo Táctico TG1 “Desarrollar y mantener la tecnología de la información y las telecomunicaciones para optimizar la gestión institucional y la Estrategia de Gobierno en Línea, en función de un mejor servicio al ciudadano”._x000a__x000a_"/>
    <s v="La situación evidenciada obedece a la carencia de un SIE    corporativo que apoye la gestión del Proceso de Fiscalización y Liquidación, en relación con la medida cautelar de Aprehensión en la Definición de la Situación Jurídica de Mercancías, que garantice la oportunidad y confiabilidad de la información y a la falta de priorización en el desarrollo de proyectos informáticos para estas acciones._x000a__x000a_"/>
    <s v="_x000a_1. Identificar la necesidad y elaborar la solicitud de crear o ajustar un Sistema de Información para el procedimiento de decomiso_x000a__x000a__x000a__x000a_"/>
    <m/>
    <s v="Solicitud de creación de sistema informático "/>
    <n v="1"/>
    <d v="2018-09-01T00:00:00"/>
    <d v="2019-01-31T00:00:00"/>
    <s v="NC-PFL _x000a_Subdirector de Gestión de Fiscalización Aduanera "/>
    <n v="0"/>
    <x v="1"/>
  </r>
  <r>
    <x v="8"/>
    <x v="1"/>
    <m/>
    <m/>
    <m/>
    <m/>
    <s v="2. Presentar y priorizar solicitud en el Centro de Despacho "/>
    <m/>
    <s v="Acta de Centro de Despacho"/>
    <n v="1"/>
    <d v="2019-02-01T00:00:00"/>
    <d v="2019-03-30T00:00:00"/>
    <s v="NC-PFL _x000a_Subdirección de Fiscalización Aduanera"/>
    <n v="0"/>
    <x v="1"/>
  </r>
  <r>
    <x v="8"/>
    <x v="1"/>
    <m/>
    <m/>
    <m/>
    <m/>
    <s v="3. Definir cronograma de actividades para la puesta en producción del SIE evidencia un cronograma. Responsables Subdirección de Gestión de Fiscalización Aduanera, Subdirección de Gestión de Tecnología de la Información y Telecomunicaciones"/>
    <m/>
    <s v=" un cronograma"/>
    <n v="1"/>
    <d v="2019-04-01T00:00:00"/>
    <d v="2019-12-30T00:00:00"/>
    <s v="NC-PFL _x000a_Subdirección de Fiscalización Aduanera y Subdirección de Gestión de Tecnología"/>
    <n v="0"/>
    <x v="1"/>
  </r>
  <r>
    <x v="8"/>
    <x v="1"/>
    <s v="Auditoría a la Definición de Situación Jurídica de Mercancías ASJ2018003_x000a__x000a_Periodo_x000a_01/01/2017 al 31/12/2017_x000a__x000a_H1"/>
    <s v="ASJ 2018003"/>
    <s v="Inoportunidad en la entrega de las actas de aprehensión, su registro en el SIE NOTIFICAR, la apertura del expediente para la definición de situación jurídica de la mercancía._x000a__x000a_En la revisión de una muestra de 60 expedientes físicos frente al registro en el RUE (Registro Único de Expedientes), se evidenció en las Direcciones Seccionales auditadas lo siguiente:_x000a__x000a_• Dirección Seccional de Aduanas de Barranquilla_x000a__x000a_ a.  En 20 casos, un promedio de 20 días, después de efectuada la notificación del acta de aprehensión, para la entrega de la misma y sus documentos soportes por parte de las unidades aprehensoras . (Ver Anexo No. 1)  ._x000a_b.  En 8 casos, un promedio de 10 días, después de recibidos los documentos para expedir el auto de apertura correspondiente, por parte del GIT de Secretaría de Fiscalización. (Ver Anexo No. 1). _x000a_c. En 8 casos, un promedio de 10 días, entre la fecha de la aprehensión y la fecha de registro de la planilla en el SIE NOTIFICAR, para efectuar el trámite de Notificación. (Ver Anexo No. 1)._x000a_Adicionalmente en la verificación de los expedientes se observó:_x000a_d. En 6 casos, un promedio de 27 días entre la fecha entrega de los Decomisos Directos y/o la fecha actas de aprehensión ejecutoriados, por parte del GIT de Documentación al GIT de Comercialización, así: expedientes de Decomiso Directo Nos. DP171701005; DP171701537; DD171700990; DP171703074; DP171702694 y DP171703382, con actas de aprehensión ejecutoriadas No. 112; 432; 759; 1533; 1666 y 2099 de 2017. _x000a_e. De 9 casos, un promedio de 20 días después de la fecha ejecutoria, fueron entregadas las copias de las resoluciones de decomiso por el GIT de Documentación al GIT de Comercialización, así: Expedientes Nos. DM171700388; DM171700372; DM171700529; DM171700533; DM171700564; DM171700632; PF171700601; PF171700610; PF171700266, ejecutoriadas Nos. 636-0472; 636-01354; 636-0620; 636-0623; 636-00756; 636-00830; 636-00837; 636-00829; 636-01088. _x000a_• Dirección Seccional de Impuestos y Aduanas de Bucaramanga_x000a_a. En 5 casos, con promedio de 6 días después de la fecha del acta de aprehensión, se efectuó el registro en la planilla del NOTIFICAR, para realizar las respectivas notificaciones a los interesados por parte del GIT de Documentación, en los expedientes Nos. DD20172017001315; DP201720170001524; DP201720170002134; DP201720170002133 y DP201720170002136, que corresponden a las Actas de Aprehensión Nos. 1297; 1524; 2112; 2111; 2114 de fechas 08/08/2017; 07/09/2017; 04/12/2017; 04/12/2017 y 04/12/2017, respectivamente._x000a_b. En 2 casos, no se finalizaron los registros hasta ejecutoria de las actuaciones, en el SIE Notificar, quedando en los estados de: &quot;PLANILLA DE CORRESPONDENCIA” y “EN PLANILLA DEVOLUCION AL AREA TECNICA”, de los expedientes Nos. PF201720170000206 con Acta de Aprehensión No.  203 del 02/02/2017, Auto de Entrega No. 2490 del 25/08/2017 y PF201720170000548 con Acta de Aprehensión No.  538 del 31/03/2017 Auto de Entrega No. 2491 del 25/08/2018._x000a_c. En el expediente No. PF201720170001104, la Resolución de Decomiso No.1343 del 11/10/2017, con ejecutoria de fecha 08/11/2017, figura &quot;EN PLANILLA DEVOLUCIÓN AL ÁREA TÉCNICA&quot; en el registro SIE Notificar sin fecha de ejecutoria._x000a_• Dirección Seccional Aduanas de Medellín _x000a_a. En 9 casos, un promedio de 9 días después de efectuada la acta de aprehensión, se hizo registro de la planilla en SIE Notificar para efectuar el trámite de notificación, en los expedientes Nos: DD 201720170002154; DM 201720170002994; DM 201720170002867; DM 201720170001624; DM 201720170002067; DM 201720170000820, DM 201720170002566, PF 201720170002868 y PF201720170002700, que corresponde a las actas Nos. 1924; 2669; 2692; 1615; 1916; 714 , 2435, 2672 y  2557 de fecha 19/05/2017; 17/07/2017; 19/07/2017; 25/04/2017; 18/05/2017; 20/02/2017; 28/06/2017;  28/07/2017 y 07/07/2017,  las cuales fueron incluidas en la planilla del registro de Notificar el  6/06/2017; 8/08/2017; 2/08/2017; 11/05/2017; 30/05/2017; 2/03/2017; 10/07/2017, 27/07/2017 y 13/07/2017 respectivamente._x000a_b. En 5 casos, un promedio de 8 días después de expedida la resolución de decomiso se hizo registro de la planilla en SIE Notificar, para efectuar el trámite de notificación, expedientes Nos.  DM 201720170001053 con auto de archivo 836 del 8/05/2017 y DM 201720170002067; PF 201720170001183; DM 201720170001318 y DM 201720170002566, en los que se expidieron las Resoluciones de Decomiso Nos. 1075; 605; 980 y 1312 de fechas 28/06/2017; 24/04/2017; 15/06/2017 y 31/07/2017 respectivamente._x000a_c. En el Expediente PF201720170002700, el Auto de Archivo 1662 del 31/08/2017, se incluyó en la planilla de Notificar del 31/08/2017, sin que se haya registrado la fecha de la ejecutoria._x000a_Con lo anterior se incumple el artículo 562 del Decreto 390 de 2016, artículo 20 de la Resolución 64 de 2016, Memorando 000251 del 25/08/2017, las actividades: 15, 17, 19 y 20 del PR-FL-0225, “Aprehensión y Definición de Situación Jurídica de Mercancías&quot; y 1, 21, 24 y 45 del PR-FI-0159 “Notificación, Comunicación y/o Publicación”."/>
    <s v="Estos hechos se presentaron por deficiencias en el control del Procedimiento PR-FL-0225, así como, por ineficiencia en el control de oportunidad de la entrega de las actas de aprehensión, en el envío de los actos administrativos para su notificación con su correspondiente registro en aplicativo Notificar y la remisión de copias una vez ejecutoriados los mismos; respecto de oportunidad en el envío y registro aplicativo Notificar de los actos administrativos, así como por fallas en los controles del Procedimiento PR-FI-0159._x000a__x000a__x000a_"/>
    <s v="1.  Expedir una comunicación dirigida a las Direcciones Seccionales del país con competencia aduanera, reiterando la obligatoriedad de entrega y devolución de las actas de aprehensión notificadas y/o ejecutoriadas y el cumplimiento a los demás términos establecidos en los Memorandos 251 de 2017 y 09 de 2018."/>
    <m/>
    <s v="Comunicación (1) dirigida a todas las Direcciones Seccionales del país con competencia aduanera (3)."/>
    <s v="1_x000a__x000a_"/>
    <d v="2018-09-01T00:00:00"/>
    <d v="2018-09-30T00:00:00"/>
    <s v="NC-PFL _x000a_Subdirector de Recursos Físicos -Coordinación de Notificaciones _x000a__x000a_Subdirector de Gestion de Fiscalizacion "/>
    <n v="0"/>
    <x v="1"/>
  </r>
  <r>
    <x v="8"/>
    <x v="1"/>
    <m/>
    <m/>
    <m/>
    <m/>
    <s v="2. Realizar jornadas de capacitación a los funcionarios de las unidades aprehensoras sobre los términos establecidos en la Resolución 64 de 2016, los Memorandos 360 de 2017 y 009 de 2018 y retroalimentación a través de envío por correo electrónico de la normatividad aplicable por parte de los jefes de las unidades aprehensoras a los funcionarios que realizan actividades dentro del procedimiento de Decomiso"/>
    <m/>
    <s v="_x000a_Listados de asistencias a capacitación y copia de correo de envío de la normatividad aplicable. _x000a_"/>
    <s v="1_x000a_"/>
    <d v="2019-01-01T00:00:00"/>
    <d v="2019-04-30T00:00:00"/>
    <s v="NC-AMED-ABAR-IABUC-PFL_x000a_Directores Seccionales de Aduanas de  Medellin, Barranquilla y de Impuestos y Aduanas de Bucaramanga ; Jefes de  División de Gestión de Fiscalización Aduanera de las seccionales auditadas  y de las Seccionales del pais con competencia aduanera _x000a_"/>
    <n v="0"/>
    <x v="1"/>
  </r>
  <r>
    <x v="8"/>
    <x v="1"/>
    <m/>
    <m/>
    <m/>
    <m/>
    <s v="3. Enviar a la Subdirección de Gestión de Fiscalización Aduanera un informe del autocontrol realizado al Formato RUE y Formato FT-FL-2205 en el cual se evidencie el resultado de la revisión efectuada y las medidas que se adoptaron para solucionar las inconsistencias o errores que se hayan detectado."/>
    <m/>
    <s v="Informe bimensual del autocontrol efectuado a los formatos RUE y 2205 con acciones de mejora implementadas por parte de las Direcciones Seccionales de Barranquilla y Bucaramanga."/>
    <n v="4"/>
    <d v="2019-01-01T00:00:00"/>
    <d v="2019-04-30T00:00:00"/>
    <s v="NC-PFL _x000a__x000a_Directores Seccionales y Jefes de las Divisiones de Gestion de Fiscalizacion del pais con competencia aduanera_x000a__x000a_Subdirector de Gestion de Fiscalizacion Aduanera "/>
    <n v="0"/>
    <x v="1"/>
  </r>
  <r>
    <x v="8"/>
    <x v="1"/>
    <m/>
    <m/>
    <m/>
    <m/>
    <s v="4.Generar por parte del &quot;Rol Corregir&quot; y Directores Seccionales los informes correspondientes del aplicativo NOTIFICAR, e informar a las áreas técnicas sobre hechos como los evidenciados por la Auditoria, con el fin de aplicar los correctivos a que haya lugar."/>
    <m/>
    <s v="Informe semestral del ROL Corregir de las Direcciones Seccionales de Medellin, Bucaramanga y Barranquilla. "/>
    <n v="1"/>
    <d v="2018-07-01T00:00:00"/>
    <d v="2019-01-31T00:00:00"/>
    <s v="NC-AMED-ABAR-IABUC-PFL_x000a_Directores Seccionales de Medellin, Bucaramanga y Barranquilla y funcionarios responsables del Rol Corregir de las Seccionales del pais con competencia aduanera "/>
    <n v="0"/>
    <x v="1"/>
  </r>
  <r>
    <x v="8"/>
    <x v="1"/>
    <m/>
    <m/>
    <m/>
    <m/>
    <s v="5. Realizar Capacitación y/o video conferencia a las áreas misionales y a Documentación, sobre la captura, notificación y/o ejecutoria de las actas de aprehensión."/>
    <m/>
    <s v="Formato de capacitación /listados de asistencia"/>
    <n v="1"/>
    <d v="2018-08-01T00:00:00"/>
    <d v="2018-12-31T00:00:00"/>
    <s v="NC-AMED-ABAR-IABUC-PFL _x000a_Subdirector de Recursos Físicos -Coordinación de Notificaciones, Direcciones seccionales de Aduanas de  Medellin, Barranquilla y de Impuestos y Aduanas de Bucaramanga y jefes de División de Fiscalizacion Aduanera "/>
    <n v="0"/>
    <x v="1"/>
  </r>
  <r>
    <x v="8"/>
    <x v="1"/>
    <s v="Auditoría a la Definición de Situación Jurídica de Mercancías ASJ2018003_x000a__x000a_Periodo_x000a_01/01/2017 al 31/12/2017_x000a__x000a_H4"/>
    <s v="ASJ 2018003"/>
    <s v="Inconsistencias en el acta de aprehensión del procedimiento de definición de situación jurídica y de los actos administrativos que deciden recursos de reconsideración._x000a_• Dirección Seccional de Aduanas de Barranquilla_x000a__x000a_De una muestra de 20 expedientes de recursos de reconsideración y solicitudes de revocatoria directa, se encontraron inconsistencias en 4 expedientes, referidos a:  la parte resolutiva de los actos administrativos, en los valores consignados en las actas de aprehensión y en los DIIAM, fallas en la determinación del avalúo de las mercancías aprehendidas, tales como:_x000a_a. En el expediente DM16162688, el acta de aprehensión 235 del 03/03/2017 se diligenció con los valores de la declaración de importación cuestionada y no con los valores establecidos en la base de precios de la DIAN, lo que generó inconsistencia alegada en el recurso de reconsideración presentado por el interesado._x000a_b. En el expediente DP17170481 el acta de aprehensión 792 de 25/03/2017 duplicó el valor de un ítem, aumentó el valor total aprehendido, lo que generó inconsistencia, alegada en el recurso de reconsideración presentado por el interesado._x000a_c. En el expediente DP17171365, el acta de aprehensión 1394 del 12/06/2017 registró error en la casilla del valor total acumulado, dicha situación no fue subsanada por la División de Gestión Jurídica, por la aceptación del desistimiento para la legalización de dicha mercancía._x000a_d. En el expediente PF17170598, el acta de aprehensión No. 1133 de 08/05/2017 y el DIIAM 19021100143 de 09/05/2017, tienen inconsistencias entre las casillas de total de mercancía aprehendida y el valor de la aprehensión consignados con respecto a las registradas en el acta de hechos No. 5581 de 08/05/2017._x000a_Lo anterior incumple los artículos 554, 562, 565 y 569 del Decreto 390 de 2016, artículos 19, 20, 29 y 40 de la Resolución 00064 de septiembre 28 de 2016, Circular Externa-DIAN- 003 de marzo 22 de 2016, numerales 4; 4.2; 4.5 y 4.6 del PR-FL-0225 Aprehensión y Definición de Situación Jurídica de Mercancías."/>
    <s v="Estos hechos obedecen a fallas del control de revisión sobre: valores de la mercancía, fundamentos fácticos y la coherencia en los considerandos y parte resolutiva de los actos administrativos en la aplicación del procedimiento PR-FL-0225._x000a__x000a_"/>
    <s v="1. Realizar jornadas de capacitación a los funcionarios de las unidades aprehensoras sobre el debido diligenciamiento de los formatos de Actas de Aprehensión y demás medidas cautelares ._x000a__x000a__x000a_"/>
    <m/>
    <s v="1. Listados de asistencia FT-GH-1722_x000a__x000a__x000a_"/>
    <n v="1"/>
    <d v="2018-07-30T00:00:00"/>
    <d v="2019-12-30T00:00:00"/>
    <s v="NC-ABAR-PFL _x000a_1. Subdirector de Gestion de Fiscalización Aduanera._x000a__x000a_2. Director Seccional de Aduanas de Barranquilla, Jefe División de Gestión de Fiscalización, Control Operativo y Operación Aduanera. _x000a_"/>
    <n v="0"/>
    <x v="1"/>
  </r>
  <r>
    <x v="8"/>
    <x v="1"/>
    <m/>
    <m/>
    <m/>
    <m/>
    <s v="2. Los Jefes de las Unidades aprehensoras deberán revisar los insumos que se remiten a las areas de Fiscalización a fin de detectar posibles errores en el diligenciamiento de las actas y demás documentos que hacen parte de los insumos "/>
    <m/>
    <s v="2. Dejar evidencia de revisión de los insumos en el  oficio remisorio del mismo por parte del Jefe de la Unidad aprehensora. (copias de oficios remisorios aleatorios mensuales) "/>
    <s v="2_x000a_"/>
    <d v="2018-07-19T00:00:00"/>
    <d v="2018-09-30T00:00:00"/>
    <s v="NC-ABAR-PFL _x000a_Directores Seccionales de Aduanas de Barranquilla, Jefe División de Gestión de Fiscalización, Control Operativo y Operación Aduanera"/>
    <n v="0"/>
    <x v="1"/>
  </r>
  <r>
    <x v="8"/>
    <x v="1"/>
    <s v="Auditoría a la Definición de Situación Jurídica de Mercancías ASJ2018003_x000a__x000a_Periodo_x000a_01/01/2017 al 31/12/2017_x000a__x000a_H5"/>
    <s v="ASJ 2018003"/>
    <s v="Inoportunidad en la remisión de informes de presuntas conductas punibles y de las reuniones de unificación de criterio y/o Comité Seccional para el trámite de denuncias._x000a__x000a_• Dirección Seccional de Aduanas de Barranquilla_x000a_De una muestra de 22 informes sobre presuntas conductas punibles originadas en actas de aprehensión, en 9 se evidenció inoportunidad en la remisión de dichos informes a la División de Gestión Jurídica y en el sometimiento de éstos a las reuniones de unificación de criterio jurídico por parte de esta división, como se detalla a continuación:_x000a_a. En 5 casos la remisión de los informes de las Unidades Aprehensoras a la División de Gestión Jurídica fueron superiores a los términos establecidos así: _x000a_- Acta 938 de 10/04/2017 radicado el 20 /09/2017. (107 días)_x000a_- Acta 374 de 14/02/2017 radicado el 02/03/2018. (160 días)_x000a_- Actas 379 y 383 del 14/02/2017 radicadas el 09/03/2018 (401 días)_x000a_- Acta 390 del 15/02/2017 radicada el 09/03/2018. (400 días) _x000a_- Acta 1138 del 09/05/2017 radicada el 09/03/2018. (300 días)._x000a_b. El estudio del acta de aprehensión 38 de 10/01/2017 se realizó mediante acta de comité No. 042 de 29/12/2016, no obstante, indagada la dirección seccional se estableció que obedeció a error de transcripción. _x000a_c. En 7 informes se observó el no sometimiento a las reuniones de unificación de criterio y/o Comité Seccional, hasta la fecha de la auditoría, así:_x000a_- Actas de aprehensión 237 de 01/02/2017, 378 del 14/02/2017, 374 de 14/02/2017, 379 del 14/02/2017, 383 del 14/02/2017, 390 del 15/02/2017 y 1138 del 09/05/2017._x000a__x000a_• Dirección Seccional de Impuestos y Aduanas de Bucaramanga_x000a_De una muestra de 19 informes sobre presuntas conductas punibles originadas de actas de aprehensión, en 17 se evidenció inoportunidad en la remisión de dichos informes al GIT de Unidad Penal de la División de Gestión Jurídica, en el sometimiento de éstos a las reuniones de unificación de criterio jurídico por parte de esta división y en instaurar la denuncia, como se detalla a continuación: (Ver Anexo No. 3)._x000a_a. En los 17 casos las Unidades aprehensoras se demoraron en remitir los informes sobre presuntas conductas punibles originadas de actas de aprehensión al GIT de Unidad Penal, entre 7 y 61 días._x000a_b. En 12 informes el GIT de Unidad Penal se demoró en instaurar la correspondiente denuncia, entre 62 y 276 días._x000a_c. En 4 informes el sometimiento a las reuniones de unificación de criterio jurídico y/o Comité Seccional, que dieron lugar a no instaurar denuncia, se demoró entre 27 y 334 días._x000a_Con lo anterior, se incumple lo establecido en el artículo 53 de la Ley 1762 de 2015, artículo 562  del Decreto 390 de 2016, artículos 20 y 21 de la Resolución 64 de 2016, numerales 4.1 del Protocolo para el cumplimiento de los artículos 49 y 53 de la Ley 1762 de 2015, suscrito el 22 de julio de 2016 entre la Fiscalía General de la Nación, Policía Nacional y la Dirección de Impuestos y Aduanas Nacionales; Numerales 8.2 Descripción de actividades, actividades 17 y 19; 3.2 Remisión de insumos para denunciar del PR-FL- 0225 Aprehensión y Definición de Situación Jurídica de mercancías; 7.2 Descripción de actividades, actividades 4, 5, 6 , 7, 8 y 9 del  PR-GJ-0120._x000a__x000a_"/>
    <s v="Estos hechos obedecen a fallas del control en los términos para remisión de insumos relacionados con conductas punibles y el estudio de las mismas en aplicación de los procedimientos PR-FL-0225 y PR-GJ-0120 y falta de autocontrol en el contenido de las actas._x000a__x000a_"/>
    <s v="1. Realizar capacitación a las Unidades Aprehensoras sobre el procedimiento y terminos para presentar Informe a la Unidad Penal de acuerdo a lo establecido en la  Resolucion 64 de 2016  "/>
    <m/>
    <s v="Planillas de Asistencia a capacitacion "/>
    <n v="1"/>
    <d v="2018-08-01T00:00:00"/>
    <d v="2018-09-30T00:00:00"/>
    <s v="NC-ABAR-IABUC-PFL _x000a_Directores Seccionales de Bucaramanga y Barranquilla y Jefes de División de Gestión de  Fiscalización ._x000a__x000a__x000a_Directores de las Seccionales con competencia aduanera "/>
    <n v="0"/>
    <x v="1"/>
  </r>
  <r>
    <x v="8"/>
    <x v="1"/>
    <m/>
    <m/>
    <m/>
    <m/>
    <s v="2. Utilizar el Formato FT- FL- 2205 como  medida de autocontrol por parte de los jefes de las Unidades Aprehensoras para detectar demoras en la remisión de informes a la Unidad  Penal e implementar las acciones correctivas a que haya lugar. "/>
    <m/>
    <s v="Remisión mensual a la Subdirección de Gestión de Fiscalización Aduanera del Informe de inconsistencias y de acciones correctivas implementadas y/o Informe de conformidades. "/>
    <n v="5"/>
    <d v="2018-08-01T00:00:00"/>
    <d v="2019-01-31T00:00:00"/>
    <s v="NC-ABAR-IABUC-PFL _x000a_Jefes de las Unidades Aprehensoras de las Direcciones Seccionales Aduanas de Barranquilla y de Impuestos y Aduanas de  Bucaramanga._x000a__x000a__x000a_Jefes de las Unidades Aprehensoras de las Seccionales del pais con competencia aduanera"/>
    <n v="0"/>
    <x v="1"/>
  </r>
  <r>
    <x v="8"/>
    <x v="1"/>
    <m/>
    <m/>
    <m/>
    <m/>
    <s v="3. Implementar por parte de la Coordinación Penal un formato en Excel para el control del tiempo transcurrido entre la recepción por parte de la División de Gestión Jurídica del Informe de unidad penal remitido por las unidades aprehensoras y la formulación de la denuncia penal y/o elaboración del acta para no denunciar en los casos en que haya lugar. Este formato deberá ser diligenciado por las Direcciones Seccionales y remitido a la Coordinación Penal cada cuatro meses para su revisión. "/>
    <m/>
    <s v="Formato de control diligenciado y remitido a la Coordinación Penal"/>
    <n v="3"/>
    <d v="2018-08-01T00:00:00"/>
    <d v="2019-08-01T00:00:00"/>
    <s v="NC-ABAR-IABUC-PFL _x000a_1. Coordinacón Penal_x000a__x000a_2. Jefes de Division de Gestión Jurídica y/o GIT Unidad Penal de las Direcciones Seccionales Aduanas de Baranquilla y de Impuestos y Aduanas de Bucaramanga  "/>
    <n v="0"/>
    <x v="1"/>
  </r>
  <r>
    <x v="8"/>
    <x v="1"/>
    <s v="Auditoría a la Definición de Situación Jurídica de Mercancías ASJ2018003_x000a__x000a_Periodo_x000a_01/01/2017 al 31/12/2017_x000a__x000a_H9"/>
    <s v="ASJ 2018003"/>
    <s v="_x000a_Deficiencia en la completitud y consistencia de la información registrada en el Registro Único de Expedientes (RUE)._x000a_• Dirección Seccional de Impuestos y Aduanas de Bucaramanga._x000a__x000a_De la muestra de 20 expedientes físicos frente al Registro Único de Expedientes, se observó: que el RUE contiene inconsistencias o falta de completitud de información, no se diligenciaron los campos de: Fecha de recepción del acta de aprehensión, fecha de notificación del acta de aprehensión, fecha de reconocimiento y avalúo, número del oficio y fecha Informe Unidad Penal, fecha de presentación documentos de objeciones, fecha de notificación y ejecutoria de las resoluciones de decomiso y/o auto de archivo (Ver Anexo 4)._x000a_• Dirección Seccional de Aduanas de Medellín_x000a__x000a_En la muestra de 20 expedientes físicos y su registro en RUE, se observaron inconsistencias o falta de completitud, en los campos de: Número del oficio y fecha Informe Unidad Penal; Fecha de Presentación Documentos de objeciones, Fecha de Notificación y Ejecutoria de las Resoluciones de Decomiso y/o Auto de Archivo.  (Anexo No. 5) _x000a__x000a_Con lo anterior, se incumplen los lineamientos establecidos en los Memorandos Nos. 939 del 9/12/2004, 287 del 22/08/2014 y 193 del 23/05/2014, respecto de la consistencia y completitud de la información registrada en el RUE._x000a__x000a__x000a__x000a_"/>
    <s v="Estos hechos se presentaron por deficiencias del control de revisión en la oportunidad y completitud de los registros de las actuaciones del Procedimiento PR-FL-0225 en el RUE._x000a__x000a_"/>
    <s v="1. Verificar bimensualmente por parte de la Subdirección de Gestión de Fiscalización Aduanera la completitud y consistencia de la información registrada en el Formato RUE por las Direcciones Seccionales de Barranquilla, Medellín y Bucaramanga, acorde con lo establecido en el Memorando 281 del 1o de octubre de 2018."/>
    <m/>
    <s v="Informe del resultado de la revisión efectuada al Formato RUE "/>
    <n v="6"/>
    <d v="2019-01-01T00:00:00"/>
    <d v="2019-04-30T00:00:00"/>
    <s v="NC-AMED-ABAR-IABUC-PFL_x000a_Subdirección de Gestión de Fiscalización Aduanera/ Direcciones Seccionales de Aduanas de Medellin, Barranquilla y de Impuestos y Aduanas de Bucaramanga "/>
    <n v="0"/>
    <x v="1"/>
  </r>
  <r>
    <x v="8"/>
    <x v="1"/>
    <m/>
    <m/>
    <m/>
    <m/>
    <s v="2. Como consecuencia de la verificación efectuada a la información registrada en el Formato RUE la Subdirección de Gestión de Fiscalización Aduanera realizará la retroalimentación a las Direcciones Seccionales de Barranquilla, Medellín y Bucaramanga sobre los resultados obtenidos."/>
    <m/>
    <s v="comunicación electrónica a las direcciones seccionales sobre los resultados de las verificaciones efectuadas a la información registrada en el Formato RUE "/>
    <n v="12"/>
    <d v="2019-01-01T00:00:00"/>
    <d v="2019-04-30T00:00:00"/>
    <s v="NC-PFL _x000a_Subdirección de Gestión de Fiscalización Aduanera "/>
    <n v="0"/>
    <x v="1"/>
  </r>
  <r>
    <x v="8"/>
    <x v="1"/>
    <s v="Auditoría a la Definición de Situación Jurídica de Mercancías ASJ2018003_x000a__x000a_Periodo_x000a_01/01/2017 al 31/12/2017_x000a__x000a_H12"/>
    <s v="ASJ 2018003"/>
    <s v="_x000a_Improcedencia de la medida cautelar de aprehensión por falta de competencia (D). _x000a_• Dirección Seccional de Aduanas de Barranquilla_x000a__x000a_En el expediente PF2017201700384, se presentaron las siguientes situaciones: _x000a__x000a_a. El 30/01/2017 el Jefe de la División de Gestión Control Operativo, mediante Auto Comisorio No. 1-87-201-249-340, ordenó a funcionarios de la Policía Fiscal y Aduanera (POLFA), “practicar diligencia de inspección, control, verificación (…), en el depósito habilitado de Almagrario”, sin tener ésta, la competencia para efectuar diligencias de control aduanero en este tipo de depósitos._x000a_b. El 01/02/2017 los funcionarios comisionados realizaron la aprehensión, en el depósito público Almagrario, de una miscelánea de mercancías (perecederos, no perecederos, medicamentos, aparatos eléctricos y licores); mediante Acta de Aprehensión No. 229 de Decomiso Ordinario para el total de la mercancía ($28.420.145), ingresada al Depósito de la Unión Temporal Servicios Logísticos -UT3A- con el DIIAM 39021113451._x000a_c. El acta de aprehensión se notificó por estado Nos. 75 y 76 fijados el 16/02/2017 y desfijados el 20/02/2017. Posteriormente fueron levantados los sellos de notificación por estado referidos, con anotación al margen “Se levantan notificaciones por estado No. 75 y 76 del 20/02/2017 mediante auto 21 del 2017 y se notifica personalmente al interesado el 10/05/2017”, lo que afectó la notificación del acta de aprehensión referida._x000a_d. El 17/04/2017 mediante Resolución 408 el Director Seccional, con fundamento en los artículos 638 y 650 del Decreto 390 de 2016, ordenó la destrucción de parte de las mercancías aprehendidas consistentes en licores y perecederos, ingresada a UT3A con DIIAM 39021113451._x000a_e. El 24/07/2017 el Jefe de GIT de Investigaciones Aduaneras I, expidió el auto de archivo No. 000626 por improcedencia de la investigación con fundamento en los artículos 29 de la Constitución Nacional, 35 del Decreto 4048 de 2008, numeral 5.4.2.1.1 “Manual de Lineamientos de Fiscalización Recibo y verificaciones de insumos” y argumentó que: “Teniendo en cuenta que los hechos relacionados y los fundamentos de derecho transcritos este Despacho considera que el acta de aprehensión No. 229 de fecha 01/02/2017 realizada por la Unidad Aprehensora de la Policía Fiscal y Aduanera está viciada de nulidad por competencia conforme al parágrafo del artículo 35 del Decreto 4048 de 2008 en concordancia con el numeral 3° del artículo 2 de la Resolución 64 de 2016…”  y remitió las actuaciones a la División de Gestión de Fiscalización para que subsanara la situación de ilegalidad presentada._x000a_f. El Jefe de GIT de Investigaciones Aduaneras I, el 27/07/2017, informó al Jefe de la División de Gestión de Fiscalización sobre: “las inconsistencias dentro de la actuación de la unidad aprehensora que pueden generar un daño antijurídico por violación al principio de legalidad y debido proceso…” con fundamento en el parágrafo del artículo 35 del Decreto 4048 que establece el límite de la competencia de la Dirección de Policía Fiscal y Aduanera._x000a_g. En consecuencia, se abrió un nuevo expediente DM 2017201702957 de Decomiso Ordinario con Acta de Aprehensión No. 910 del 24/08/2017 sobre el saldo de la mercancía relacionada en el DIIAM No. 39021113451 por valor de $18.339.626 y se expidió la Resolución de Decomiso No. 1643 del 16/12/2017, quedando sin definición de situación jurídica la mercancía destruida por valor de $8.450.549._x000a_Con lo anterior, se incumplió el artículo 35 del Decreto 4048 de 2008, los artículos 562 y 569 del Decreto 390 de 2016, el artículo 20 de la Resolución 64 de 2016, los numerales 4.4 y 4.6 de las condiciones generales y actividad 9, 10, 11, 13, 15, 17 y 19 del Procedimiento PR-FL-0225 “Aprehensión y Definición de Situación Jurídica de Mercancías”._x000a__x000a__x000a__x000a__x000a__x000a_"/>
    <s v="Estos hechos obedecen a la falta de verificación del sitio o lugar en que se realizara la acción de control objeto auto comisorio, al desconocimiento de funciones y competencias establecidos en el artículo 35 del Decreto 4048 de 2008, a las fallas en los controles del Procedimiento PR-FL-0225. Adicionalmente a fallas en control de revisión de los actos administrativos que definen la situación jurídica de la mercancía aprehendida. "/>
    <s v="1. Capacitación mediante video conferencia sobre las facultades y funciones de la Dirección de Gestión de Policía Fiscal y Aduanera y las Divisiones de Gestión de Control Operativo."/>
    <m/>
    <s v="Listado de asistencia FT-GH-1722"/>
    <n v="1"/>
    <d v="2018-09-01T00:00:00"/>
    <d v="2018-12-30T00:00:00"/>
    <s v="NC-PFL _x000a_Subdirector de Gestión  Operativo Policial"/>
    <n v="0"/>
    <x v="1"/>
  </r>
  <r>
    <x v="8"/>
    <x v="1"/>
    <m/>
    <m/>
    <m/>
    <m/>
    <s v="2. Dar cumplimiento a la Planeacion y Evaluación de las Acciones de control al contrabando abierto y operativos establecido en el Memorando 322 de 2017."/>
    <m/>
    <s v="Actas de reunion ( conforme al memorando 322) "/>
    <n v="12"/>
    <d v="2018-09-01T00:00:00"/>
    <d v="2018-12-30T00:00:00"/>
    <s v="NC-ABAR-PFL _x000a_Direccion Seccional de Aduanas de Barranquilla/Subdirector de Gestión  Operativo Policial"/>
    <n v="0"/>
    <x v="1"/>
  </r>
  <r>
    <x v="8"/>
    <x v="1"/>
    <m/>
    <m/>
    <m/>
    <m/>
    <s v="3. Definir la situación Jurídica de la mercancía por valor de $8.450.549, de la cual se dispuso mediante Resolución de Destrucción No. 408 del 17/04/2017, relacionada con la aprehensión contenida en el expediente No.  PF2017201700384"/>
    <m/>
    <s v="Acto de definición de situación jurídica de la mercancía a la que se hizo referencia en el hallazgo "/>
    <s v="_x000a__x000a_1"/>
    <d v="2018-09-01T00:00:00"/>
    <d v="2018-12-30T00:00:00"/>
    <s v="NC-ABAR-PFL _x000a_Director Seccional de Aduanas de Barranquilla, Jefe de Division de Gestion de Fiscalizacion "/>
    <n v="0"/>
    <x v="1"/>
  </r>
  <r>
    <x v="8"/>
    <x v="1"/>
    <s v="AUDITORIA A CONTROL CAMBIARIO - ACC 2018 007_x000a__x000a_H1_x000a__x000a_Periodo 1/01/2017 a 31/03/2018 "/>
    <s v="ACC 2018 007"/>
    <s v="Inoportunidad en el envío y reparto de seleccionados y en la retroalimentación de los programas de control cambiario._x000a__x000a_De la revisión de soportes de envío y análisis de seleccionados de programas de control cambiario remitidos en 2017 por parte del Nivel Central a las Direcciones Seccionales de Aduanas -DSA de Bogotá y de Medellín y a la Dirección Seccional de Impuestos y Aduanas -DSIA de Bucaramanga, se observó:_x000a__x000a_a. Operaciones de 2013 enviadas para investigación en programas de control cambiario en 2017, tres años después de la ocurrencia de los hechos, así:_x000a_- Control básico cambiario a las operaciones de comercio exterior años 2013 y 2014 – CBC, con Memorando 125 del 24/04/2017_x000a_- Control cambiario a importaciones de textiles, confecciones y calzado – CZT, con Memorando 153 de 19/05/2017_x000a_- Control cambiario al sector de hidrocarburos y minería – CSH, con Memorando 190 de 20/06/2017_x000a_- Control cambiario a los pagos internos en divisas – CPI, con Memorando 177 de 9/06/2017_x000a_- Control cambiario a los ingresos de divisas por concepto de servicios- CIS, con Memorando 178 de 12/06/2017_x000a__x000a_b. En las DSA de Bogotá y de Medellín se observó incumplimiento de los cronogramas previstos en los Memorandos 125 del 24/04/2017, 153 de 19/05/2017, 190 de 20/06/2017, 177 de 9/06/2017 y 178 de 12/06/2017 remitidos como lineamientos para los programas CBC, CZT, CSH, CPI y CIS, respecto de los tiempos definidos para análisis de insumos, presentación a Comité, apertura, desarrollo y terminación de las investigaciones. _x000a_ _x000a_c. La Subdirección de Gestión de Control Cambiario SGCC, no retroalimentó a la Coordinación de Programas de Control y Facilitación respecto de depuraciones por razones de tipo técnico o jurídico efectuadas en la DSA de Bogotá en el programa CSH, que debieron ser detectadas en la fase de diseño. _x000a__x000a_Con lo anterior se incumplen los principios de eficacia, eficiencia y celeridad contenidos en los artículos 209 de la Constitución Política de Colombia  y 3º de la Ley 489 de 1998 , los numerales 1 y 3 del artículo 33 del Decreto 4048 de 2008 ,  el acápite &quot;Desarrollo del Programa&quot; de los Memorandos 125 del 24/04/2017, 153 de 19/05/2017, 190 de 20/06/2017, 177 de 9/06/2017 y 178 de 12/06/2017 y las actividades 14,15 y 16 del Procedimiento PR-IC-0246 , así como las dimensiones Direccionamiento estratégico y planeación, Evaluación de resultados y la de Control Interno, componentes Monitoreo y supervisión continua e Información y comunicación, del MIPG . "/>
    <s v="Deficiencias en la planeación, coordinación y seguimiento entre la Subdirección de Gestión de Control Cambiario y las Direcciones Seccionales con competencia cambiaria._x000a_Falta de retroalimentación periódica sobre la calidad y oportunidad de los programas y/o acciones de control a las áreas que intervienen en su elaboración._x000a_Insuficiencia en los mecanismos de control, ejecución, autoevaluación y seguimiento a los programas de control cambiario por parte de la SGCC y de las DS con competencia cambiaria._x000a_Inefectividad de la “Puesta en Producción del Sistema de Información SALI”, componente de control cambiario, reportada en plan de mejoramiento vigente con la Contraloría General de la República."/>
    <s v="  1.-   Adelantar un estudio de cargas de trabajo por cada Dirección Seccional, y proferir lineamiento para su administración y  evacuación oportuna "/>
    <m/>
    <s v="Estudio de cargas de trabajo _x000a_Memorando de lineamientos."/>
    <n v="2"/>
    <d v="2019-02-01T00:00:00"/>
    <d v="2019-06-30T00:00:00"/>
    <s v="NC-PFL _x000a_Subdirector de Gestión Control Cambario/Director Seccional. "/>
    <n v="0"/>
    <x v="1"/>
  </r>
  <r>
    <x v="8"/>
    <x v="1"/>
    <m/>
    <m/>
    <m/>
    <m/>
    <s v="2. Incluir en el informe semestral de seguimiento y evaluación de programas (cartilla código CT-IC-0082 &quot;elaboración de los informes de seguimiento y evaluación de los programas y campañas de control&quot;), presentado al Comité Tecnico de Programas , en el acapite de analisis cualitativo, los aspectos relacionados con la ejecución y desarrollo  de los programas."/>
    <m/>
    <s v="Informe Semestral"/>
    <n v="2"/>
    <d v="2019-02-01T00:00:00"/>
    <d v="2019-09-30T00:00:00"/>
    <s v="NC-PFL _x000a_Subirector de Gestión Control Cambiario"/>
    <n v="0"/>
    <x v="1"/>
  </r>
  <r>
    <x v="8"/>
    <x v="1"/>
    <s v="AUDITORIA A CONTROL CAMBIARIO - ACC 2018 007_x000a__x000a_H2_x000a__x000a_Periodo 1/01/2017 a 31/03/2018 "/>
    <s v="ACC 2018 007"/>
    <s v="Vencimiento de términos (D)_x000a__x000a_En la revisión de 50 expedientes en la DSA de Bogotá, 23 en la DSIA de Bucaramanga y 60 en la DSA de Medellín se evidenciaron vencimientos de términos, así:_x000a__x000a_a. Prescripción de la acción sancionatoria en los expedientes OI20112016730 / OI20112016741, DP2014127 y OI20122017394 de la DSA de Bogotá y en la DSA de Medellín en el EX20112014179._x000a__x000a_b. Vencimiento de los términos para dar respuesta a las solicitudes de sanción reducida al 40% de los siguientes expedientes:_x000a_- DSIA de Bucaramanga:  OI20162017040 _x000a_- DSA de Bogotá: DP 2016 088 y IO 2014 2015 393_x000a_- DSA de Medellín: OI(28)20162017115 y OI(28)20162016346_x000a__x000a_Con lo anterior se incumple lo previsto en el artículo 4 del Decreto 1092 de 1996 , artículo 5 y el numeral 1.2 del artículo 23 del Decreto 2245 de 2011 . En el marco del MIPG se desatienden las dimensiones Evaluación de resultados y Control Interno, componentes Monitoreo y supervisión continua y Actividades de control."/>
    <s v="Deficiente seguimiento de los términos para proferir en oportunidad los actos administrativos._x000a_Falta de herramientas automatizadas para controlar los tiempos de los expedientes._x000a_"/>
    <s v="1. Reiterar a las Direcciones Seccionales  la obligación de  controlar y actualizar mensualmente las fechas de prescripción de la acción sancionatoria de las cargas de trabajo y remitirlas  en los formatos establecidos, así como  generar el reporte a las areas correspondientes (Control Disciplinario y Gestión del Riesgo) cuando se materialice un riesgo."/>
    <m/>
    <s v="Memorando de lineamientos "/>
    <n v="1"/>
    <d v="2019-02-01T00:00:00"/>
    <d v="2019-05-31T00:00:00"/>
    <s v="NC-PFL _x000a_Subdirector de Gestión Control Cambiario"/>
    <n v="0"/>
    <x v="1"/>
  </r>
  <r>
    <x v="8"/>
    <x v="1"/>
    <m/>
    <m/>
    <m/>
    <m/>
    <s v="2. Diligenciar el formato FT IC- 2097 reportando  la materialización del riesgo vencimiento de terminos, de acuerdo con lo establecido en procedimiento PR IC 0293 &quot;Monitoreo y Mejoramiento de la Gestión de riesgos&quot;"/>
    <m/>
    <s v="Reporte  materialización del riesgo. "/>
    <n v="1"/>
    <d v="2019-02-01T00:00:00"/>
    <d v="2019-04-30T00:00:00"/>
    <s v="NC-PFL _x000a_Direcctor Seccional /Subdirector de Gestión Control Cambiario- "/>
    <n v="0"/>
    <x v="1"/>
  </r>
  <r>
    <x v="8"/>
    <x v="1"/>
    <m/>
    <m/>
    <m/>
    <m/>
    <s v="3. En las visitas de autoevaluación que se hagan a las Direcciones Seccionales,  realizar revisión a la aplicación de los controles establecidos  en la matriz de riesgo del proceso."/>
    <m/>
    <s v="informe y formato FT-CI-1996"/>
    <n v="1"/>
    <d v="2019-02-01T00:00:00"/>
    <d v="2019-12-31T00:00:00"/>
    <s v="NC-PFL _x000a_Subdirector de Gestión Control Cambiario"/>
    <n v="0"/>
    <x v="1"/>
  </r>
  <r>
    <x v="8"/>
    <x v="1"/>
    <s v="AUDITORIA A CONTROL CAMBIARIO - ACC 2018 007_x000a__x000a_H3_x000a__x000a_Periodo 1/01/2017 a 31/03/2018 "/>
    <s v="ACC 2018 007"/>
    <s v="Inactividad procesal_x000a__x000a_En la revisión de 50 expedientes en la DSA de Bogotá, 23 en la DSIA de Bucaramanga y 60 en la DSA de Medellín, se evidenció inactividad procesal, así:_x000a__x000a_DSA Bogotá:_x000a_- OI20152017706, desde la devolución para corrección de NIT hasta el Acto que corrige AFC, entre 18/09/17 y 23/08/18 (11 meses)._x000a_- IM20122017-17 entre el 24/11/2015 y el 27/12/2016 (13 meses)._x000a_- IM2014201725 entre el 12/12/2014 y el 5/08/2016 (20 meses)._x000a_DSIA Bucaramanga:_x000a_- OIOI20122016078, entre el ROI 000184 del 16/05/2014 y el Auto de Apertura Preliminar No. 052 del 04/05/2016 (24 meses)._x000a_- EX20122015001 entre 6/07/2015 y 19/04/2016 (10 meses). _x000a_DSA Medellín:_x000a_- IM2014201503, entre 13/07/2015 y 9/3/2016 (9 meses)._x000a_- OI(28)20162016138, entre el vencimiento del término de traslado de AFC y el envío a DG de Liquidación, 22/11/2016 y 02/08/2017 (9 meses); similar situación en OI20162016258, entre el 23/11/2016 y 2/08/2017. _x000a__x000a_Con lo anterior se incumplen los principios de eficacia, eficiencia y celeridad contenidos en los artículos 209 de la Constitución Política de Colombia y 3º de la Ley 489 de 1998 y la dimensión de Control Interno, componente Actividades de control del MIPG."/>
    <s v="Deficiente seguimiento de los tiempos para proferir en oportunidad los actos administrativos _x000a_Falta de herramientas automatizadas para controlar los tiempos de los expedientes_x000a_"/>
    <s v="1.-   Adelantar el estudio de cargas de trabajo por cada dirección seccional y proferir lineamiento de administración y  evacuación oportuna."/>
    <m/>
    <s v="Estudio de cargas_x000a_un (1) Memorando de lineamientos."/>
    <n v="2"/>
    <d v="2019-02-01T00:00:00"/>
    <d v="2019-06-30T00:00:00"/>
    <s v="NC-PFL _x000a_Subdirector de Gestión Control Cambario/Director Seccional. "/>
    <n v="0"/>
    <x v="1"/>
  </r>
  <r>
    <x v="8"/>
    <x v="1"/>
    <m/>
    <m/>
    <m/>
    <m/>
    <s v="2.- Concertar reunión con la Dirección de Gestión Organizacional y la Dirección de Gestión de Fiscalización para definir cronograma y acciones a seguir para el desarrollo y puesta en producción del SIE - SALI   "/>
    <m/>
    <s v="Acta de reunión"/>
    <n v="1"/>
    <d v="2019-02-01T00:00:00"/>
    <d v="2019-03-31T00:00:00"/>
    <s v="NC-PFL _x000a_Subdirector de Gestión Control Cambiario/Director de Gestión de Fiscalización"/>
    <n v="0"/>
    <x v="1"/>
  </r>
  <r>
    <x v="8"/>
    <x v="1"/>
    <s v="AUDITORIA A CONTROL CAMBIARIO - ACC 2018 007_x000a__x000a_H4_x000a__x000a_Periodo 1/01/2017 a 31/03/2018 "/>
    <s v="ACC 2018 007"/>
    <s v="Materialización del riesgo “Inconsistencias o irregularidades en la determinación de las sanciones” _x000a__x000a_En la revisión de 50 expedientes en la DSA de Bogotá, 23 en la DSIA de Bucaramanga y 60 en la DSA de Medellín, se evidenciaron deficiencias en la formulación de cargos o en la imposición de sanciones que originaron terminaciones por no mérito o revocatorias, materializándose el riesgo “Inconsistencias o irregularidades en la determinación de las sanciones”, identificado en la matriz de riesgos del Proceso de Fiscalización y Liquidación, como se presenta en el Anexo 1._x000a__x000a_Lo observado incumple los artículos 3 y 11 del Decreto 2245 de 2011, el Procedimiento PR-FL-0223 Investigación de Infracciones Cambiarias y las dimensiones Gestión con valores para resultados y Control Interno, componente Actividades de control del MIPG. _x000a_"/>
    <s v="Fallas en los controles de revisión _x000a_Insuficiente valoración de las pruebas. _x000a_Desconocimiento de la normatividad vigente e insuficiente sustentación jurídica. _x000a_Carencia de una herramienta que integre las diferentes fuentes de información y control._x000a_"/>
    <s v="1 Diligenciar el formato FT IC 2097 reportando  la materialización del riesgo “Inconsistencias o irregularidades en la determinación de las sanciones” de acuerdo con lo establecido en procedimiento PR IC 0293 &quot;Monitoreo y Mejoramiento de la Gestión de Riesgos&quot; "/>
    <m/>
    <s v="Reporte  materialización del riesgo. "/>
    <n v="3"/>
    <d v="2019-02-01T00:00:00"/>
    <d v="2019-04-30T00:00:00"/>
    <s v="NC-ABOG-AMED-IABUC-PFL _x000a_Directores Seccionales de Aduanas de Bogota, Medellin e Impuestos y Aduanas de Bucaramanga "/>
    <n v="0"/>
    <x v="1"/>
  </r>
  <r>
    <x v="8"/>
    <x v="1"/>
    <m/>
    <m/>
    <m/>
    <m/>
    <s v="_x000a_2  Realizar  en las visitas de autoevaluación que se hagan a las Direcciones Seccionales,  revisión a la aplicación de los controles establecidos  en la matriz de riesgo del proceso._x000a__x000a__x000a__x000a__x000a__x000a__x000a_"/>
    <m/>
    <s v="informe y formato FT-CI-1996"/>
    <n v="1"/>
    <d v="2019-02-01T00:00:00"/>
    <s v="31/12/209"/>
    <s v="NC-PFL _x000a_Subdirector de Gestión Control Cambiario"/>
    <n v="0"/>
    <x v="1"/>
  </r>
  <r>
    <x v="8"/>
    <x v="1"/>
    <s v="AUDITORIA A CONTROL CAMBIARIO - ACC 2018 007_x000a__x000a_H5_x000a__x000a_Periodo 1/01/2017 a 31/03/2018 "/>
    <s v="ACC 2018 007"/>
    <s v="Deficiencia en actuaciones dentro de investigaciones de control cambiario. _x000a__x000a_En la revisión de 50 expedientes en la DSA de Bogotá, 23 en la DSIA de Bucaramanga y 60 en la DSA de Medellín, se evidenció:_x000a__x000a_a. Requerimientos ordinarios de información (ROI) concediendo al investigado un término de respuesta inferior al previsto en el procedimiento._x000a__x000a_b. Indebida utilización del ROI. Se utilizó el ROI para invitar al pago de sanción reducida del 40%, contrario al fin previsto del mismo, desvirtuando el reconocimiento voluntario de los presuntos infractores._x000a__x000a_c.  Reprocesos por errores e inconsistencias en Actos de Formulación de Cargos. _x000a__x000a_d. Reprocesos originados por envío de actos administrativos a notificar a direcciones diferentes a las registradas en el RUT._x000a__x000a_e. No se profiere AFC previo a la expedición de la resolución de terminación por aceptación del pago del 60%._x000a__x000a_f. Revocatoria improcedente de AFC._x000a__x000a_g. Notificación de AFC con posterioridad a la terminación de la investigación por aceptación de sanción reducida al 40%, dejando con vida jurídica un acto administrativo ineficaz._x000a__x000a_Ver detalle en Anexo 2._x000a__x000a_Lo anterior contraviene lo dispuesto en artículo 13 y el numeral 2 del artículo 23 del Decreto 2245 de 2011, las actividades 11, 21, 29 y 33 del Procedimiento PR-FL-0223, la actividad 31 del Procedimiento PR-FL-0224, el Instructivo IN-FL-0155 ; el Memorando 390 de 2013 , y la dimensión de Control Interno, componente Actividades de control del MIPG. _x000a_"/>
    <s v="Fallas en los controles de revisión. _x000a_Omisión en la aplicación de la normatividad vigente._x000a_Carencia de una herramienta que integre las diferentes fuentes de información y control. _x000a_"/>
    <s v="1. Revisar y actualizar Procedimientos:  PR-FL-0223, Procedimiento PR-FL-0224  -  Instructivo IN-FL-0155"/>
    <m/>
    <s v="Procedimientos e instructivo  actualizados y publicados."/>
    <n v="3"/>
    <d v="2019-02-01T00:00:00"/>
    <s v="30/10/2019. "/>
    <s v="NC-PFL _x000a_Subdirector de Gestión Control Cambiario"/>
    <n v="0"/>
    <x v="1"/>
  </r>
  <r>
    <x v="8"/>
    <x v="1"/>
    <m/>
    <m/>
    <m/>
    <m/>
    <s v="_x000a_2. A traves de una comunicación, Socializar los procedimientos actualizados a las areas de gestión de control cambiario del país_x000a_"/>
    <m/>
    <s v="_x000a_Comunicación de la Subdirección_x000a_"/>
    <s v="_x000a_1"/>
    <d v="2019-11-01T00:00:00"/>
    <d v="2019-11-30T00:00:00"/>
    <s v="NC-PFL _x000a_Subdirector de Gestión de Control Cambiario"/>
    <n v="0"/>
    <x v="1"/>
  </r>
  <r>
    <x v="8"/>
    <x v="1"/>
    <s v="AUDITORIA A CONTROL CAMBIARIO - ACC 2018 007_x000a__x000a_H6_x000a__x000a_Periodo 1/01/2017 a 31/03/2018 "/>
    <s v="ACC 2018 007"/>
    <s v="Inconsistencia en la Información de gestión reportada por la Subdirección de Gestión de Control Cambiario -SGCC y por las Direcciones Seccionales- DS_x000a__x000a_En la revisión de Informes de Gestión y Resultados (IGR), de Cumplimiento de Plan Operativo (F1456), de Reportes de cargas de trabajo F1 y F2, de Informes de seguimiento a programas y de expedientes de la muestra, se observaron inconsistencias en cifras, así:_x000a__x000a_a. Diferencias entre lo registrado por la SGCC en los Informes de evaluación y seguimiento de los programas, presentados al Comité Técnico de Programas y Campañas de Control (CTPCC), la gestión consignada en reportes de cargas de trabajo (F1 y F2) y las Actas del Comité Directivo de Fiscalización, en las Direcciones Seccionales visitadas. _x000a__x000a_b. En el Seguimiento a la Gestión DIAN -Plan Operativo- general por Lugar Administrativo (F 1456) de la SGCC, se presentan cifras inconsistentes respecto de los soportes dados a conocer a la OCI._x000a__x000a_c. En el diligenciamiento de los reportes F1 y F2 de las DS visitadas se observaron omisiones y/o errores que afectan la integridad de las cifras reportadas sobre inventario de cargas de trabajo y evacuación, tanto de las DS como de la SGCC._x000a__x000a_Ver detalle en el Anexo No. 3._x000a__x000a_Lo observado contraviene el cumplimiento del “Principio de la calidad de la información” previsto en el artículo 3 de la Ley 1712 de 2014 , los numerales 1 y 3 del artículo 33 del Decreto 4048 de 2008, la actividad 16 del Procedimiento PR-IC-0246, lo dispuesto en los Memorandos 50 de 2017 y 48 de 2018 , afectando el desarrollo de los lineamientos para la administración y gerencia de cargas de trabajo contenidos en el Memorando 0288 de 2017, así como las dimensiones Direccionamiento estratégico y planeación, Evaluación de resultados y Control Interno, componentes Monitoreo y supervisión continua e Información y comunicación del MIPG. "/>
    <s v="Inefectividad de la “Puesta en Producción del Sistema de Información SALI”, componente de control cambiario._x000a_Deficiencia en el registro de la información que refiere la trazabilidad de las investigaciones de control cambiario en sus diferentes etapas._x000a_Insuficiencia en los mecanismos de control, ejecución, autoevaluación y seguimiento por parte de la SGCC y de las DS con competencia cambiaria."/>
    <s v="1. Corregir las cifras registradas en el  SIE DE PLANEACION - Plan Operativo"/>
    <m/>
    <s v="1. formato de solicitud para  corrección de cifras."/>
    <n v="1"/>
    <d v="2019-02-01T00:00:00"/>
    <s v="28/02/2019_x000a_"/>
    <s v="NC-PFL _x000a_Subdirector de Gestión Control Cambiario"/>
    <n v="0"/>
    <x v="1"/>
  </r>
  <r>
    <x v="8"/>
    <x v="1"/>
    <m/>
    <m/>
    <m/>
    <m/>
    <s v="2. Actualizar los  formatos e instructivos de reporte de gestión  año 2019 ( F1 y F2)"/>
    <m/>
    <s v="2. formatos e instructivos actualizados"/>
    <n v="3"/>
    <d v="2019-02-01T00:00:00"/>
    <d v="2019-02-28T00:00:00"/>
    <s v="NC-PFL _x000a_Subdirector de Gestión Control Cambiario"/>
    <n v="0"/>
    <x v="1"/>
  </r>
  <r>
    <x v="8"/>
    <x v="1"/>
    <m/>
    <m/>
    <m/>
    <m/>
    <s v="3.- Concertar reunión con la Dirección de Gestión Organizacional y la Dirección de Gestión de Fiscalización para definir cronograma para el desarrollo y puesta en producción del SIE - SALI   "/>
    <m/>
    <s v="Acta de reunión"/>
    <n v="1"/>
    <d v="2019-02-01T00:00:00"/>
    <d v="2019-03-31T00:00:00"/>
    <s v="NC-PFL _x000a_Subdirector de Gestión Control Cambiario/Director de Gestión de Fiscalización"/>
    <n v="0"/>
    <x v="1"/>
  </r>
  <r>
    <x v="8"/>
    <x v="1"/>
    <s v="AUDITORIA A CONTROL CAMBIARIO - ACC 2018 007_x000a__x000a_H7_x000a__x000a_Periodo 1/01/2017 a 31/03/2018 "/>
    <s v="ACC 2018 007"/>
    <s v="Insuficiencia en el cumplimiento del procedimiento PR-IC-0293 “Monitoreo y Mejoramiento de la Gestión de Riesgos”. _x000a__x000a_Verificados los reportes de monitoreo de riesgos remitidos por la SGCC y las DS visitadas, se evidencia que no se informó la materialización de los riesgos R2 &quot;Deficiencia en la ejecución de los trámites, en la consistencia de las investigaciones y en la atención de solicitudes técnicas&quot;, R3 “Inconsistencias o irregularidades en la determinación de las sanciones” y R7 “Vencimiento de términos”, identificada en los expedientes con terminaciones por no mérito, reprocesos por deficiencia en realización de actuaciones o vencimientos de la muestra._x000a__x000a_No se contempla en la matriz de riesgos del Proceso de Fiscalización y Liquidación, efecto referido a daños causados a la vida e integridad corporal de los funcionarios que participan en el traslado, custodia y monetización con ocasión de la retención de divisas, ni controles para evitarlos. _x000a__x000a_Con lo anterior se incumple lo establecido en los procedimientos PR-IC-0293  y PR-CI-0339 , la política de gestión de riesgos de la DIAN  y las dimensiones Evaluación de resultados, Gestión del conocimiento y la innovación y Control Interno - componente Gestión de los riesgos institucionales, del MIPG. "/>
    <s v="Insuficiencia en la identificación e implementación de controles frente a la gestión de los riesgos del Proceso de Fiscalización y Liquidación en el Subproceso de Control Cambiario."/>
    <s v="1. Coordinar la Capacitación a todos los funcionarios de la Subdireccion y de las Seccionales,  especialmente al funcionario responsable del monitoreo y mejoramiento de  la gestion de riesgo del subproceso de Control Cambiario._x000a_"/>
    <m/>
    <s v="Planilla de asistencia"/>
    <n v="1"/>
    <d v="2019-02-01T00:00:00"/>
    <d v="2019-04-30T00:00:00"/>
    <s v="NC-PFL _x000a_Subdirector de Gestión Control Cambiario/Director de Gestión de Fiscalización"/>
    <n v="0"/>
    <x v="1"/>
  </r>
  <r>
    <x v="8"/>
    <x v="1"/>
    <m/>
    <m/>
    <m/>
    <m/>
    <s v="_x000a_2. Incluir en el informe de monitoreo y mejoramiento de la gestión   del riesgo, la materialización de los riesgos detectados en la auditoria OCI._x000a__x000a__x000a__x000a__x000a__x000a__x000a_"/>
    <m/>
    <s v="Reporte de monitoreo"/>
    <n v="1"/>
    <d v="2019-01-01T00:00:00"/>
    <d v="2019-04-30T00:00:00"/>
    <s v="NC-AMED-ABOG-IABUC-PFL_x000a_Directores Seccionales de aduanas de  Medellín y Bogotá y de impuestos y aduanas de Bucaramanga/Subdirector de Gestión Control Cambiario"/>
    <n v="0"/>
    <x v="1"/>
  </r>
  <r>
    <x v="8"/>
    <x v="1"/>
    <m/>
    <m/>
    <m/>
    <m/>
    <s v="3. Gestionar con el área competente la suscripción de los contratos custodia y traslado de valores retenidos."/>
    <m/>
    <s v="Informe de gestión"/>
    <n v="1"/>
    <d v="2019-02-01T00:00:00"/>
    <d v="2019-12-31T00:00:00"/>
    <s v="NC-PFL _x000a_Subdirector de Gestión de Control Cambiario"/>
    <n v="0"/>
    <x v="1"/>
  </r>
  <r>
    <x v="8"/>
    <x v="1"/>
    <m/>
    <m/>
    <m/>
    <m/>
    <s v="4. Coordinar con la Coordinación de Administración y Perfilamiento de Riesgo, la revisión de la matriz del riesgo en conjunto con los expertos del proceso para evaluar la posiblidad de ajustarla.  _x000a__x000a__x000a__x000a__x000a__x000a__x000a__x000a__x000a__x000a_"/>
    <m/>
    <s v="Acta de reunión "/>
    <s v="_x000a_1_x000a__x000a__x000a_"/>
    <d v="2019-02-01T00:00:00"/>
    <s v="0/06/2019"/>
    <s v="NC-PFL _x000a_Subdirector de Gestión de Control Cambiario"/>
    <n v="0"/>
    <x v="1"/>
  </r>
  <r>
    <x v="8"/>
    <x v="1"/>
    <s v="AUDITORIA A CONTROL CAMBIARIO - ACC 2018 007_x000a__x000a_H8_x000a__x000a_Periodo 1/01/2017 a 31/03/2018 "/>
    <s v="ACC 2018 007"/>
    <s v="Inefectividad de la acción de mejora del plan de mejoramiento vigente con la Contraloría General de la República _x000a__x000a_Respecto a la actividad “Puesta en Producción  del Sistema de Información SALI”, que hace parte de la acción de mejora referida a “Aplicar el ciclo de calidad PHVA al proceso de modernización de los servicios informáticos electrónicos: … * C-2010-006 - Sanciones para tributos internos, aduanas y el área cambiaria en ambiente WEB”, reportada como cumplida a 30/11/2016 a la CGR, se estableció que no se ha desplegado en ambiente de producción dicho sistema, que debía consolidar y reemplazar la culminación de los Proyectos: C-2010-005 - Liquidaciones Oficiales y C-2010-006 - Sanciones para tributos internos, aduanas y el área cambiaria en ambiente WEB, requeridos para gestionar y controlar las investigaciones de tipo cambiario, entre otras, por lo que se considera no ha sido efectiva._x000a__x000a_Con lo anterior se incumple lo establecido en los numerales 8 y 13 del artículo 38 del Decreto 4048 de 2008 y el Procedimiento PR-CI-0339, en cuanto a la implementación y evaluación del modelo de gestión institucional, así como las dimensiones Evaluación de resultados y Control Interno - componente Monitoreo o supervisión continua, del MIPG._x000a_"/>
    <s v="Falta de continuidad en el desarrollo y puesta en producción del SALI, componente cambiario."/>
    <s v="1.- Concertar reunión con la Dirección de Gestión Organizacional y la Dirección de Gestión de Fiscalización para definir cronograma para el desarrollo y puesta en producción del SIE - SALI   "/>
    <m/>
    <s v="Acta de reunión"/>
    <n v="1"/>
    <d v="2019-02-01T00:00:00"/>
    <d v="2019-03-31T00:00:00"/>
    <s v="NC-PFL _x000a_Subdirector de Gestión Control Cambiario/Director de Gestión de Fiscalización"/>
    <n v="0"/>
    <x v="1"/>
  </r>
  <r>
    <x v="8"/>
    <x v="1"/>
    <m/>
    <m/>
    <m/>
    <m/>
    <s v="2.- Desarrollar e impulsar las actividades propias del subproceso de conformidad con los requerimientos del area de Tecnologia para la  puesta en producción del sistema SALI. "/>
    <m/>
    <s v="listas de asistencia a las reuniones programadas y productos entregados  "/>
    <n v="1"/>
    <d v="2019-02-01T00:00:00"/>
    <d v="2019-09-30T00:00:00"/>
    <s v="NC-PFL _x000a_Subdirector de Gestión Control Cambiario"/>
    <n v="0"/>
    <x v="1"/>
  </r>
  <r>
    <x v="8"/>
    <x v="1"/>
    <s v="AUDITORIA A CONTROL CAMBIARIO - ACC 2018 007_x000a__x000a_H9_x000a__x000a_Periodo 1/01/2017 a 31/03/2018 "/>
    <s v="ACC 2018 007"/>
    <s v="Desactualización de los Procedimientos PR-FL-0223 y PR-FL- 0224, así como de formatos y plantillas del Subproceso de Control Cambiario._x000a__x000a_a. En la revisión de los procedimientos del Subproceso Control Cambiario se identificaron inconsistencias en el referenciación de actividades en el diagrama de flujo, no siendo claro a partir de su lectura, con cual actividad debe continuarse, así:_x000a_- En PR-FL-0223 Investigación de Infracciones Cambiarias, actividades 26, 27, 28, 31, 32, 34, 35. _x000a_- En PR-FL-0224 Investigación de Infracciones Cambiarias, actividades 18, 27, 33, 36, 39 y 50._x000a_b. Los formatos definidos en el listado maestro de documentos del Sistema de Gestión, que soportan los procedimientos PR-FL-0223 y PR-FL-0224, no se ajustan a los requerimientos de las actuaciones de control cambiario que deben registrarse: _x000a_- Formato 1090, Auto Comisorio, Actividades 18 y 19 del PR-FL-223 y actividad 19 del PR-FL 224._x000a_- Formato 1322, Auto de Apertura, Actividad 6 del PR-FL-223._x000a_- Formato 1805, Acta de Nivel Directivo, Actividades 4,5, y 6 del PR-FL-223._x000a_- Formato 1807, Acta de Asignación Expedientes, Actividad 7 del PR-FL-223._x000a__x000a_Lo anterior contraviene lo definido en el numeral 8 del artículo 38 del Decreto 4048 de 2008, el Procedimiento PR-IC-001 , la Resolución 6004 de 2018 en cuanto a la revisión y actualización de los documentos del Sistema y las dimensiones Gestión con valores para resultados y Control Interno - componente Monitoreo o supervisión continua, del MIPG. _x000a_"/>
    <s v="Insuficiencia en la revisión y control de los procedimientos y documentos previstos en el listado maestro del Sistema de Gestión. _x000a_Deficiencia en la retroalimentación y participación de las dependencias pertinentes frente a la definición de estándares a implementar en los procedimientos._x000a_"/>
    <s v="1. Actualizar los Procedimientos de Fiscalización y Liquidación cambiaria:  PR-FL-0223, Procedimiento PR-FL-0224  -  Instructivo IN-FL-0155 "/>
    <m/>
    <s v="Procedimientos y instructivo actualizados y publicados._x000a__x000a_"/>
    <n v="3"/>
    <d v="2019-02-01T00:00:00"/>
    <d v="2019-10-30T00:00:00"/>
    <s v="NC-PFL _x000a_Subdirector de Gestión Control Cambiario"/>
    <n v="0"/>
    <x v="1"/>
  </r>
  <r>
    <x v="8"/>
    <x v="1"/>
    <m/>
    <m/>
    <m/>
    <m/>
    <s v="_x000a_2. Socializar los procedimientos actualizados a traves de una comunicación a las areas de gestión de control cambiario del país. _x000a_"/>
    <m/>
    <s v="_x000a_Comunicación de la Subdirección_x000a_"/>
    <s v="_x000a_1"/>
    <d v="2019-11-01T00:00:00"/>
    <d v="2019-11-30T00:00:00"/>
    <s v="NC-PFL _x000a_Subdirector de Gestión de Control Cambiario"/>
    <n v="0"/>
    <x v="1"/>
  </r>
  <r>
    <x v="8"/>
    <x v="1"/>
    <s v="Auditoría a la Definición de Situación Jurídica de Mercancías ASJ2018003_x000a__x000a_Periodo_x000a_01/01/2017 al 31/12/2017_x000a__x000a_H10"/>
    <s v="ASJ 2018003"/>
    <s v="_x000a_Deficiencias en el trámite de legalización de mercancías._x000a_• Dirección Seccional de Aduanas de Medellín _x000a__x000a_En la revisión de una muestra de 20 expedientes se observó: _x000a_En el Expediente PF201720170002868, no se levantó la constancia de ejecutoria del 29/11/2017 de la Resolución de Decomiso No. 2063 por valor $54.433.740, no obstante que el interesado había presentado declaraciones de importación de legalización el 27/11/2017. _x000a__x000a_Adicionalmente se presentó demora de 66 días en la expedición del Auto de entrega parcial de mercancías No. 446 del 06/03/2018, por legalización con pago de rescate por $6.056.110, sin que a la fecha de la auditoría se hubiese ajustado el valor de decomiso a $48.375.630._x000a__x000a_Con lo anterior, se incumple lo establecido en los artículos 562 y 572 del Decreto 390 de 2016, artículo 20 y 27 de la Resolución 0064 del 28 de septiembre de 2016 y las actividades 7, 10, 19 y 32 del Procedimiento PR- FL-0225._x000a__x000a__x000a_"/>
    <s v="_x000a_Estos hechos se presentaron por deficiencias en los controles de revisión respecto de la ejecutoria de la resolución que ordenó el decomiso y en los términos para aceptar y ordenar la entrega de la mercancía objeto de legalización, en aplicación del Procedimiento PR- FL-0225._x000a_"/>
    <s v="1. Retroalimentar a la División de Gestión de la Operación Aduanera respecto de la remisión a la División de Gestión de Fiscalización de las declaraciones de importación tipo legalización una vez se haya otorgado levante por el GIT Importaciones para que se pueda proceder a la entrega de la mercancía en virtud de lo establecido en el art. 572 el Decreto 390 de 2016."/>
    <m/>
    <s v="_x000a_1. Oficio remitido a la División de Gestión de la Operación Aduanera_x000a__x000a_"/>
    <n v="1"/>
    <d v="2018-07-30T00:00:00"/>
    <d v="2018-09-30T00:00:00"/>
    <s v="AMED-PFL _x000a_1. G.I.T Secretaría y División de Gestión de Fiscalización de la DSA Medellin_x000a_"/>
    <n v="0"/>
    <x v="1"/>
  </r>
  <r>
    <x v="8"/>
    <x v="1"/>
    <m/>
    <m/>
    <m/>
    <m/>
    <s v="2. Retroalimentar a la División de Gestión de la Operación Aduanera el informar al GIT Documentación de la División de Gestión Administrativa y Financiera respecto de aquellas mercancías aprehendidas y a las cuales se les haya proferido resolución de decomiso y que se les esté adelantando rescate a través de la presentación de declaración de legalización para que no se surta la ejecutoria de los actos administrativos"/>
    <m/>
    <s v="2. Oficio remitido a la División de Gestión de la Operación Aduanera"/>
    <n v="1"/>
    <s v=" 30/07/2018"/>
    <d v="2018-09-30T00:00:00"/>
    <s v="AMED-PFL _x000a_2. G.I.T. Investigaciones Aduaneras I, y División de Gestión de Fiscalización DSA Medellin"/>
    <n v="0"/>
    <x v="1"/>
  </r>
  <r>
    <x v="8"/>
    <x v="1"/>
    <m/>
    <m/>
    <m/>
    <m/>
    <s v="3. Aplicar los controles establecidos en la matriz de riesgos para prevenir materialización del riesgo &quot;Deficiencia en la ejecución de los trámites y en la consistencia de las investigaciones."/>
    <m/>
    <s v="3. Soportes de controles implementados _x000a_"/>
    <n v="1"/>
    <d v="2018-09-01T00:00:00"/>
    <d v="2018-12-31T00:00:00"/>
    <s v="AMED-PFL _x000a_Jefe División de Gestión de Fiscalización de la DSA Medellín_x000a_"/>
    <n v="0"/>
    <x v="1"/>
  </r>
  <r>
    <x v="8"/>
    <x v="1"/>
    <m/>
    <m/>
    <m/>
    <m/>
    <s v="4.  Realizar la respectiva retroalimentación con las áreas involucradas en caso de presentarse la materialización del riesgo antes mencionado."/>
    <m/>
    <s v="4.  Consolidado de materialización de riesgos / Retroalimentaciones realizadas a las áreas involucradas "/>
    <s v="_x000a_100%"/>
    <s v=" 01/08/2018"/>
    <d v="2018-12-30T00:00:00"/>
    <s v="AMED-PFL _x000a_Director Seccional de Aduanas de  Medellin, Jefes de  División de Gestión de Fiscalización Aduanera"/>
    <n v="0"/>
    <x v="1"/>
  </r>
  <r>
    <x v="8"/>
    <x v="1"/>
    <s v="AUDITORIA A CONTROL CAMBIARIO - ACC 2018 007_x000a__x000a_H10_x000a__x000a_Periodo 1/01/2017 a 31/03/2018 "/>
    <s v="ACC 2018 007"/>
    <s v="Deficiencias en la visita administrativa de registro, inspección, vigilancia y control y omisión del Reporte de Operación Sospechosa – ROS. (D)_x000a__x000a_En la DSA de Medellín, expediente OI (39)20172017185, se observó que:_x000a__x000a_a. Existen inconsistencias entre el Acta de Hechos y el Informe de la Visita respecto del estado y características de las presuntas divisas encontradas en el establecimiento de comercio; por cuanto en el acta se manifestó que “se hallan billetes aparentemente falsos de diferentes divisas y diferentes denominaciones”, mientras que en el informe se consigna “adicionalmente se encontró al interior del establecimiento, billetes de diferentes divisas aparentemente falsos, destruidos y puestos en sobres de papel”._x000a_b. Falta técnica jurídica en la recolección y obtención de las pruebas, por cuanto el registro fotográfico no permite evidenciar claramente el estado ni las características de las divisas. _x000a_c. No se realizó retención de divisas._x000a_d. Al cierre de la auditoría no se había efectuado Reporte de Operación Sospechosa – ROS, en torno a la prevención y control del riesgo LA/FT-FPADM .  _x000a_       _x000a_Lo anterior contraviene lo previsto en el parágrafo único del artículo 1 del Decreto 1497 de 2002 , el numeral 6 del artículo 9 del Decreto 2245 de 2011, actividades 20 y 21 del Procedimiento PR-FL-0223, el Procedimiento PR-FL-0336 , el numeral 4.1.1 del Instructivo IN FL -0153  , el numeral 4.2.2 del Instructivo IN-FL-0154 , y la dimensión de Control Interno, componente Actividades de control del MIPG._x000a_"/>
    <s v="Fallas en los controles de revisión. _x000a_Omisión en la aplicación de la normatividad vigente._x000a_"/>
    <s v="1.- Llevar el caso a la mesa de estudio en materia probatoria señalada en el artículo 4  de la resolución 074 de 2017 y unificar criterios en la obtencion de pruebas. "/>
    <m/>
    <s v="Informe"/>
    <n v="1"/>
    <d v="2019-02-01T00:00:00"/>
    <d v="2019-06-30T00:00:00"/>
    <s v="AMED-PFL _x000a_Director Seccional de Aduanas de Medellín "/>
    <n v="0"/>
    <x v="1"/>
  </r>
  <r>
    <x v="8"/>
    <x v="1"/>
    <m/>
    <m/>
    <m/>
    <m/>
    <s v="2.- Presentar un informe a la Subdirección de Gestión de Control Cambiario con las medidas adoptadas para la resolución del caso."/>
    <m/>
    <s v="Informe"/>
    <n v="1"/>
    <d v="2019-07-01T00:00:00"/>
    <d v="2019-09-30T00:00:00"/>
    <s v="AMED-PFL _x000a_Director Seccional de Aduanas de Medellín "/>
    <n v="0"/>
    <x v="1"/>
  </r>
  <r>
    <x v="8"/>
    <x v="1"/>
    <s v="Auditoría a la Definición de Situación Jurídica de Mercancías ASJ2018003_x000a__x000a_Periodo_x000a_01/01/2017 al 31/12/2017_x000a__x000a_H8"/>
    <s v="ASJ 2018003"/>
    <s v="_x000a_Desactualización de los registros de notificación de los actos administrativos en el SIE NOTIFICAR. _x000a_• Dirección Seccional de Impuestos y Aduanas de Bucaramanga_x000a__x000a_En la revisión de la consistencia y oportunidad del registro en el SIE Notificar de los actos administrativos expedidos por parte de las Divisiones de Gestión Control Operativo y Fiscalización y los GITs de Secretaría e Investigaciones Aduaneras, se observó que no incluyeron los actos administrativos del primer semestre de 2017, del Procedimiento Aprehensión y Definición de Situación Jurídica de Mercancías PR-FL-0225._x000a_ _x000a_Adicionalmente las actas de aprehensión del segundo semestre de 2017 en el Libro Radicador del SIE Notificar, registran el código 238 de la División de Gestión Fiscalización, sin que se pueda identificar las realizadas por la División Gestión Control Operativo, código 247._x000a__x000a_Con lo anterior se incumplen los artículos 562 del Decreto 390 de 2016 y 20 de la Resolución 64 de 2016, el Numeral 4.6 de las condiciones generales, las actividades 15, 17, 19 y 20 del Procedimiento PR-FL-0225 y 1, 2, 3, 21, 24 y 25 del Procedimiento PR-FI-0159 “Notificación, Comunicación y/o Publicación”, Memorandos 286 del 21/08/2014, 251 del 25/08/2017 de la Subdirección de Recursos Físicos y Memorando 298 del 1/09/2014 de la Subdirección de Gestión de Fiscalización Aduanera._x000a__x000a__x000a__x000a__x000a_"/>
    <s v="Estos hechos se presentaron por ineficiencia de los controles del Procedimiento PR-FL-0225._x000a_Adicionalmente por la inobservancia de las Divisiones de Gestión Control Operativo y Fiscalización y los GITs de Secretaría e Investigaciones Aduaneras, respecto al lineamiento del nivel central de que todos los actos administrativos que expidan sean incluidos, gestionados y finalizados en el SIE Notificar y por fallas del GIT de Documentación en relación con los controles en la oportunidad del registro en el SIE Notificar de los actos  administrativos,  sus fechas de notificación y ejecutoria en aplicación del Procedimiento PR-FI-0159."/>
    <s v="1.  Generar por parte del &quot;Rol Corregir&quot; y Directores  Seccionales los informes correspondientes del aplicativo NOTIFICAR, e informar a las areas técnicas sobre hechos como los evidenciados por la Auditoría, con el fin de aplicar los correctivos a que haya lugar. _x000a__x000a_ "/>
    <m/>
    <s v="Informe semestral del ROL Corregir de la Dirección Seccional de Impuestos y Aduanas de Bucaramanga_x000a__x000a__x000a__x000a__x000a__x000a_"/>
    <n v="1"/>
    <d v="2018-07-01T00:00:00"/>
    <d v="2019-01-31T00:00:00"/>
    <s v="IABUC-PFL _x000a_Director Seccionale de Impuestos y Aduandas de Bucaramanga y funcionarios responsables del Rol Corregir _x000a__x000a__x000a__x000a_Directores Seccionales del pais con competencia aduanera "/>
    <n v="0"/>
    <x v="1"/>
  </r>
  <r>
    <x v="8"/>
    <x v="1"/>
    <m/>
    <m/>
    <m/>
    <m/>
    <s v="2. Realizar Capacitación y/o video conferencia  a las áreas misionales y Documentación, sobre la captura, notificación y/o ejecutoria de las actas de aprehensión"/>
    <m/>
    <s v="Formato capacitación/planilla de asistencia"/>
    <n v="1"/>
    <d v="2018-08-01T00:00:00"/>
    <d v="2018-12-31T00:00:00"/>
    <s v="IABUC-PFL _x000a_Subdirector de Recursos Físicos -Coordinación de Notificaciones, Director  seccional de Impuestos y Aduanas de Bucaramanga , Jefes de  División de Gestión de Fiscalización Aduanera  de las seccionales del pais con competencia aduanera "/>
    <n v="0"/>
    <x v="1"/>
  </r>
  <r>
    <x v="8"/>
    <x v="1"/>
    <s v="Auditoría a la Definición de Situación Jurídica de Mercancías ASJ2018003_x000a__x000a_Periodo_x000a_01/01/2017 al 31/12/2017_x000a__x000a_H2"/>
    <s v="ASJ 2018003"/>
    <s v="Materialización de riesgos establecidos en las matrices de riesgos de los procesos auditados._x000a__x000a_• Dirección Seccional de Aduanas de Barranquilla_x000a__x000a_De una muestra de 20 expedientes del Proceso de Fiscalización y Liquidación y 20 de Gestión Jurídica, en 3 de éstos se evidenció la materialización de riesgos, así:_x000a_a. En el expediente AD2017201700599, se materializó el riesgo operacional de la Matriz de Riesgos del Proceso de Gestión de Recursos Físicos- Subproceso Gestión Documental “Afectación a la firmeza de los actos administrativos del procedimiento de definición de situación jurídica de la mercancía (ejecutoria)”, evidenciado en la expedición del Auto No. 363 de 19/05/2017 que levantó la ejecutoria del acta de aprehensión y decomiso directo 00237 del 1/02/2017 ejecutoriada el 11/04/2017, por parte del GIT de Documentación, por interposición del recurso de reconsideración el 04/04/2017._x000a_b. En el expediente AD16162223 se materializó el riesgo operacional de la matriz de riesgos del Proceso de Gestión Jurídica “Proferir actuaciones que no se encuentren ajustadas a derecho”, evidenciado en la Resolución No. 2244 de 30/12/2016, mediante la cual se revocó el acta de aprehensión y decomiso directo, con práctica, recaudo y valoración de pruebas, sin auto que las decretara, se analizaron argumentos no presentados por el recurrente, adicionalmente, este expediente se encuentra bajo conocimiento de la Subdirección de Gestión de Control Disciplinario Expediente No. 213-304-2017-125 mediante oficio No. 1-87-201-236-155 del 13/07/2017._x000a_c. En el expediente PF2017201700384, se materializó el Riesgo “Deficiencia en la ejecución de los trámites, en la consistencia de las investigaciones”, evidenciado en la expedición del Auto de Archivo por Improcedencia No. 00626 del 24/07/2017, que determinó extralimitación de la competencia del funcionario aprehensor (POLFA)._x000a_• Dirección Seccional de Impuestos y Aduanas de Bucaramanga_x000a_De una muestra de 20 expedientes del Proceso de Gestión Jurídica, en 1 se evidenció la materialización del riesgo operacional de la Matriz de Riesgos del Proceso de Gestión de Recursos Físicos- Subproceso Gestión Documental “Afectación a la firmeza de los actos administrativos del procedimiento de definición de situación jurídica de la mercancía (ejecutoria)”, en el expediente DM201620162750, Resolución 00632 de 24/05/2017 “por medio de la cual se decomisa mercancía” por tener dos (2) sellos generados por el GIT de Documentación con información contradictoria: uno _x000a_“Certifico que Contra: Resolución 632 _x000a_de fecha: 24 de mayo de 2017 se interpuso recurso _x000a_de Reconsideración y de___________x000a_el día 20 de junio de 2017_x000a_GRM Constructores SA.”_x000a_y seguidamente otro del mismo Notificador- GIT de Documentación que dice: “CERTIFICA_x000a_ QUE ESTE ACTO ADMINISTRATIVO HA QUEDADO EJECUTORIADO, POR NO _x000a_HABERSE INTERPUESTO CONTRA EL RECURSO ALGUNO _x000a_FECHA DE EJECUTORIA 21 JUNIO 2017, _x000a_Adicionalmente, el recurso de reconsideración mencionado tiene presentación personal ante la Dirección Seccional de Impuestos y Aduanas de Bucaramanga del 20 JUN 2017._x000a_• Dirección Seccional de Aduanas de Medellín_x000a_De una muestra de 20 expedientes del Proceso de Gestión Jurídica, en 3 se evidenció:  _x000a_a. Materialización del riesgo “Afectación a la firmeza de los actos administrativos del procedimiento de definición de situación jurídica de la mercancía (ejecutoria)” de la matriz del Proceso de Recursos Físicos-Subproceso de Gestión Documental, en el expediente DP201720170003336, el acta de aprehensión 3212 del 27/08/2017, tiene 2 sellos del GIT de Documentación; uno que registra la ejecutoria del acta el 18/09/2017 y el otro que señala “obra recurso” del 14/09/2017, sin certeza de su  fecha de ejecutoria._x000a_b. Igualmente, en el expediente DP201720170003333, se observa en la notificación por estado del auto inadmisorio del recurso de reconsideración, 2 fechas diferentes, una del 12/10/2017 y la otra del 13/10/2017, afectando el término de interposición del recurso de reposición contra este acto y su consecuente ejecutoria. _x000a_c. Materialización del riesgo “Proferir actuaciones que no se encuentren ajustadas a derecho” de la matriz del Proceso de Gestión Jurídica, observada en la Resolución No. 002547 del 14/12/2017 del expediente PF201720170001708, mediante la cual se revocó el decomiso y ordenó la entrega de la mercancía, desconociendo los vicios procedimentales del auto aclaratorio del acta de aprehensión que generó nuevo avalúo de la mercancía aprehendida, así como las fallas de valoración probatoria evidenciadas en la Resolución que desata el recurso de reconsideración (país de origen, documentos soporte, partida arancelaria)._x000a_d. Materialización del riesgo “Deficiencia en la ejecución de los trámites, en la consistencia de las investigaciones y en la atención de solicitudes técnicas en el proceso de fiscalización y liquidación” de la matriz del Proceso de Fiscalización y Liquidación, evidenciada en el auto aclaratorio N° 1992 de 02/10/2017 del acta de aprehensión No. 1715 de 03/05/2017, por omisión de registro de la fuente del nuevo avalúo, por no soportar técnicamente la motivación de la actuación y no efectuar la inspección  y/o análisis de la mercancía, ni conceder recurso de reposición con este auto._x000a_Las anteriores situaciones incumplen: Para el caso a) Memorando 052 de 22/02/2017 de la Subdirección de Gestión de Recursos Físicos; en el caso b) los artículos 570, 601, 606 y 610 del Decreto 390 de 2016, artículos 40, 44, 49, 51 de la Resolución 64 de 2016, Resolución 204 de 2014, Resolución 78 de 2016, Circular Externa 003 de 2016; en el caso c), el parágrafo del artículo 35 del Decreto 4048 de 2008; incumple los numerales 3 “Condiciones Generales”, 7.2 “Descripción de actividades” actividades 17 a 19 del PR-FI-0159 “Notificación, Comunicación y/o Publicación” y el Procedimiento PR - GJ - 0117 Recursos en Sede Administrativa."/>
    <s v="• Dirección Seccional de Aduanas de Barranquilla_x000a_Estos hechos obedecen a fallas en la aplicación de los siguientes controles: Para el caso a) “aplicar el procedimiento PR-FI-0159 actividades 17, 18, 19, 21 y 49” establecido en la matriz de riesgo del proceso de recursos físicos; para el caso b) “Divulgación a los funcionarios de los procedimientos” y “Realizar comités Resolución 204 de octubre 23 de 2014 para asuntos relevantes”; para el caso c) “Realizar sesiones de auto capacitación (individuales o colectivas) tanto de las herramientas informáticas, como de los conocimientos técnicos y jurídicos en las dependencias” y “Realizar jornadas de retroalimentación dentro del proceso, interactuando con otros procesos e interinstitucionalmente”._x000a_• Dirección Seccional de Impuestos y Aduanas de Bucaramanga_x000a_Estos hechos obedecen a fallas en el control “aplicar el procedimiento PR-FI-0159 actividades 17,18,19, 21 y 49” establecido en la Matriz de Riesgos del Proceso de Recursos Físicos- Subproceso de Gestión Documental._x000a_• Dirección Seccional de Aduanas de Medellín_x000a_Estos hechos obedecen a fallas de los controles de las actividades 17 a 19 del procedimiento PR-FI-0159 y en la verificación de presupuestos procesales y legales de los insumos entregados por el PR-FL-0225 al PR-GJ-0117 en aplicación de los procedimientos mencionados anteriormente._x000a__x000a_"/>
    <s v="1. Realizar periódicamente la revisión de expedientes para comprobar el cumplimiento de los controles de los riesgos del procedimiento de Decomiso, y en caso de incumplimiento se deberan efectuar los respectivos reportes  de gestión de riesgos Formato FT- IC-2097._x000a__x000a__x000a__x000a__x000a__x000a__x000a_"/>
    <m/>
    <s v="Reporte de la revisión de expedientes "/>
    <n v="3"/>
    <d v="2018-08-01T00:00:00"/>
    <d v="2018-12-31T00:00:00"/>
    <s v="AMED-ABAR-IABUC-PFL _x000a_Directores Seccionales de Aduanas de  Medellin, Bucaramanga y Barranquilla ; Jefes de  División de Gestión de Fiscalización Aduanera y Jurídica  "/>
    <n v="0"/>
    <x v="1"/>
  </r>
  <r>
    <x v="8"/>
    <x v="1"/>
    <m/>
    <m/>
    <m/>
    <m/>
    <s v="2. Realizar reporte de materialización de riesgos de acuerdo a lo establecido en el Procedimiento PR IC 0293 “Monitoreo y Gestión de Riesgos”."/>
    <m/>
    <s v="Formato FT-IC-2097 &quot;Reporte de Gestión de Riesgos&quot;, sobre los riesgos evidenciados por la auditoria y los que se generen en el proceso"/>
    <n v="3"/>
    <d v="2018-08-01T00:00:00"/>
    <d v="2018-12-31T00:00:00"/>
    <s v="AMED-ABAR-IABUC-PFL _x000a_Directores Seccionales de Aduanas de  Medellin, Bucaramanga y Barranquilla ; Jefes de  División de Gestión de Fiscalización Aduanera, Jurídica y Divisiones de Gestión Administrativa y Financiera o GIT de Documentación"/>
    <n v="0"/>
    <x v="1"/>
  </r>
  <r>
    <x v="8"/>
    <x v="1"/>
    <m/>
    <m/>
    <m/>
    <m/>
    <s v="3. Capacitación a los funcionarios de las Divisiones de Gestión de Fiscalización, Jurídica y Grupos de Documentación o quien haga sus veces sobre las matrices de riesgos de cada uno de sus procesos. _x000a_ _x000a__x000a_"/>
    <m/>
    <s v="Listados de asistencia a capacitación "/>
    <n v="3"/>
    <d v="2018-08-01T00:00:00"/>
    <d v="2018-12-31T00:00:00"/>
    <s v="AMED-ABAR-IABUC-PFL _x000a_Directores Seccionales de Aduanas de  Medellin, Bucaramanga y Barranquilla ; Jefes de  División de Gestión de Fiscalización Aduanera, Jurídica y Divisiones de Gestión Administrativa y Financiera o GIT de Documentación"/>
    <n v="0"/>
    <x v="1"/>
  </r>
  <r>
    <x v="8"/>
    <x v="1"/>
    <m/>
    <m/>
    <m/>
    <m/>
    <s v="4. Implementar los controles establecidos en la matriz para cada uno de los riesgos materializados y dejar evidencia"/>
    <m/>
    <s v="Soportes de controles implementados "/>
    <n v="3"/>
    <d v="2018-08-01T00:00:00"/>
    <d v="2018-12-31T00:00:00"/>
    <s v="AMED-ABAR-IABUC-PFL _x000a_Directores Seccionales de Aduanas de  Medellin, Bucaramanga y Barranquilla ; Jefes de  División de Gestión de Fiscalización Aduanera, Jurídica y Divisiones de Gestión Administrativa y Financiera o GIT de Documentación"/>
    <n v="0"/>
    <x v="1"/>
  </r>
  <r>
    <x v="8"/>
    <x v="1"/>
    <m/>
    <m/>
    <m/>
    <m/>
    <s v="5. Realizar capacitación a las áreas misionales y a los Grupos de Documentación, sobre la captura, notificación y/o ejecutoria de las actas de aprehensión, así como aplicación a los Memorandos 251/2017 y 09/2018 “Lineamientos para la Custodia de actas de aprehensión, oportunidad en el tiempo de entrega y devolución de las actas notificadas y/o ejecutoriadas”."/>
    <m/>
    <s v="Listados de asistencia a capacitación "/>
    <n v="3"/>
    <d v="2018-08-01T00:00:00"/>
    <d v="2019-01-31T00:00:00"/>
    <s v="AMED-ABAR-IABUC-PFL _x000a_1. Directores Seccionales de Aduanas de  Medellin, Bucaramanga y Barranquilla ; Jefes de  División de Gestión de Fiscalización Aduanera, Jurídica y Divisiones de Gestión Administrativa y Financiera o GIT de Documentación._x000a__x000a_2. Coordinación de Notificaciones"/>
    <n v="0"/>
    <x v="1"/>
  </r>
  <r>
    <x v="8"/>
    <x v="1"/>
    <m/>
    <m/>
    <m/>
    <m/>
    <s v="5. Realizar  capacitación a las áreas misionales y a los Grupos de Documentación, sobre la captura, notificación y/o ejecutoria de las actas de aprehensión, así como aplicación a los Memorandos 251/2017 y 09/2018 “Lineamientos para la Custodia de actas de aprehensión, oportunidad en el tiempo de entrega y devolución de las actas notificadas y/o ejecutoriadas.”. "/>
    <m/>
    <s v="Listados de asistencia a capacitación "/>
    <n v="3"/>
    <d v="2018-08-01T00:00:00"/>
    <d v="2019-01-31T00:00:00"/>
    <s v="AMED-ABAR-IABUC-PFL _x000a_1. Directores Seccionales de Aduanas de  Medellin, Bucaramanga y Barranquilla ; Jefes de  División de Gestión de Fiscalización Aduanera, Juridica y Divisiones de Gestión Administrativa y Financiera o GIT de Documentación._x000a__x000a_2. Coordinacion de Notificaciones "/>
    <n v="0"/>
    <x v="1"/>
  </r>
  <r>
    <x v="9"/>
    <x v="0"/>
    <s v="9 Aud Funcion pagadora vig  2013"/>
    <s v="22 05 001"/>
    <s v="Hallazgo 9. Gestión Documental._x000a_Con base en la evaluación de las carpetas contentivas de los procesos judiciales Nos. 20060014901, 20070016801, 20090008101, 20030140201, 20070023001, 20100011301, 20080023101, 20090009101, 20090018201, 20090019801, 20110026001, 20100021601, 20100025801, 20100025701, se evidencia lo siguiente: los documentos no cuentan con foliación consecutiva, en orden cronológico, como tampoco figuran algunos folios, hay duplicidad de escritos, se encuentran documentos con asuntos diferentes a los de los expedientes y no se observan algunas actuaciones importantes que permitan el seguimiento al sumario.      Con base en la evaluación de las carpetas contentivas de las conciliaciones con Nos. Internos 2736, 1744, 2916, 2874, 2734, 2909, 2472, 2956, 3177, 3221, 2501, 2122, 3220, 3276, 2624, 3129, 3107,2034, 1809, 1844, se evidencia lo siguiente: los documentos no cuentan con foliación consecutiva, en orden cronológico, como tampoco figuran algunos folios, hay duplicidad de escritos, se encuentran documentos con asuntos diferentes a los del expediente y no se observan algunas actuaciones importantes como autos aprobatorios o aprobatorios de conciliación._x000a__x000a_Con base en la evaluación de los expedientes contentivos de los contratos 100206215-318-0-2013, 100206217-227-0-2013, 100215312-322-0-2013, 100206214-172-0-2013, 100207218-288-0-2013, 103201235-140-0-2013, 100207220-317-0-2013, 100215313-178-0-2013, 100211231-274-0-2013, 100202206-305-0-2013, 100206214-177-0-2013, 103201235-095-0-2013, 100206217-226-0, 100207220-281-0-, 100215313-158-0-, 100206216-212-0-, 100215347-135-0, 100206214-221-0. se evidencia lo siguiente: los documentos no cuentan con foliación consecutiva, en orden cronológico, como tampoco figuran algunos folios, hay duplicidad de escritos, se encuentran documentos con asuntos diferentes a los del expediente, no hay unidad documental y no se observan en algunos casos el producto de las obligaciones contractuales cumplidas._x000a__x000a_ _x000a_"/>
    <s v="Deficiencias en el sistema de gestión documental"/>
    <s v="Realizar visitas de revisiones aleatorias y elaborar informes de los resultados obtenidos"/>
    <s v="Revisión al cumplimiento de las normas de gestión documental respecto al archivo de antecedentes de conciliaciones y procesos judiciales, frente a las acciones de organización de carpetas con el cumplimiento de las normas de archivo documental, frente al cual se realizará el informe de resultados ._x000a_"/>
    <s v="Revisión aleatoria de carpetas de procesos judiciales, conciliaciones y contratos, frente a la cual se realizará un informe bimensual de resultados por cada revisión, (2) visitas de revisión      "/>
    <n v="2"/>
    <d v="2018-12-15T00:00:00"/>
    <d v="2019-04-30T00:00:00"/>
    <s v="NC-PJ  _x000a_Coordinación de Comunicaciones y Subdirección de Gestión de Representación Externa-Coordinaciòn de Contratos._x000a__x000a_REFORMULADO INFORME F PAGADORA Y RECAUDADORA VIG 2016"/>
    <n v="0"/>
    <x v="1"/>
  </r>
  <r>
    <x v="9"/>
    <x v="0"/>
    <m/>
    <m/>
    <m/>
    <m/>
    <s v="Realizar visita  de evaluación y seguimiento a las recomendaciones realizadas según el informe."/>
    <s v="Seguimiento del cumplimiento a las normas de gestión documental respecto al archivo de antecedentes de conciliaciones y procesos judiciales, frente a las acciones de organización de carpetas con el cumplimiento de las normas de archivo documental, frente al cual se realizará un informe final de resultados.  "/>
    <s v="Visita de seguimiento y evaluación a las recomendaciones realizadas en el informe de resultados previsto en la actividad 1."/>
    <n v="1"/>
    <d v="2019-05-02T00:00:00"/>
    <d v="2019-08-30T00:00:00"/>
    <s v="NC-PJ  _x000a_Coordinación de Comunicaciones y Subdirección de Gestión de Representación Externa-Coordinaciòn de Contratos._x000a__x000a_REFORMULADO INFORME F PAGADORA Y RECAUDADORA VIG 2016"/>
    <n v="0"/>
    <x v="1"/>
  </r>
  <r>
    <x v="9"/>
    <x v="0"/>
    <s v="34 Aud Auditoria Regular Dirección de Impuestos y Aduanas (F. Pagadora y Recaudadora) vig 2016"/>
    <s v="11 02 002"/>
    <s v="Hallazgo No. 34 Provisión Conciliaciones Extrajudiciales_x000a_(…) El saldo de la Cuenta 271015 – Provisión para Contingencias - Mecanismos Alternativos de Solución de Conflictos, con valor de (…)  $13.437.635.405, no corresponde a las conciliaciones extrajudiciales aprobadas por el Comité de Conciliación y Defensa Judicial durante la vigencia 2016 (…) _x000a_(…) Las 40 actas adicionales registradas y reportadas por la Subdirección de Gestión de Recursos Financieros no existen y corresponden a otros documentos y situaciones no imputables contablemente de acuerdo con la política y los procedimientos establecidos por la DIAN (…)_x000a_"/>
    <s v="(…) falta de aplicación de actividades de conciliación de información entre (…) la Subdirección de Gestión de Representación Externa y la Subdirección de Gestión de Recursos Financieros (…)_x000a_(…) inobservancia de lo contemplado en el Manual de Procedimientos del Régimen de Contabilidad Pública, del Procedimiento para la Implementación y Evaluación del Control Interno Contable definido por la Contaduría General de la Nación, de la Política Contable y de los procedimientos internos de la Entidad (…)_x000a_"/>
    <s v="Informe a la SGRF que permita  establecer claramente cuales conciliaciones se deben provisionar."/>
    <s v="Presentar mensualmente informe a la Subdirección de Gestión de Recursos Financieros, donde claramente se señale el valor conciliado en el mes anterior por el Comité de Conciliación y Defensa Judicial y que genere erogación por parte de la entidad"/>
    <s v="Informe"/>
    <n v="12"/>
    <d v="2017-08-01T00:00:00"/>
    <d v="2018-08-01T00:00:00"/>
    <s v="NC-PJ _x000a__x000a_Coordinación de Conciliación y Defensa Judicial de la Subdirección de Gestión de Representación Externa"/>
    <n v="1"/>
    <x v="0"/>
  </r>
  <r>
    <x v="9"/>
    <x v="0"/>
    <s v="5 Aud Financiera Independiente  (F Pagadora -Recaudadora)Vigencia 2018"/>
    <s v="12 01 100"/>
    <s v="Hallazgo No. 5. Reporte Procesos Judiciales.    _x000a_        _x000a_Mediante Resolución No. 00417 del 24 de febrero de 2009, suscrita por la jefe de División de Gestión de Fiscalización de la Dirección Seccional de Impuestos y Aduanas de Buenaventura, se ordenó el decomiso de la totalidad del cargamento aprehendido mediante acta de aprehensión No. 0004POLFA del 16 de enero del 2009, por valor de $255.631.800, resolución recurrida por el demandante la cual fue confirmada mediante Resolución No. 01301 de 2 de julio de 2009._x000a__x000a_Contra estos actos administrativos, se interpuso demanda de nulidad y restablecimiento del derecho ante el Tribunal Administrativo del Valle del Cauca, con radicado  No. 7600123310020090112200, solicitando se declarara la nulidad de las resoluciones antes citadas, donde se profirió la sentencia No. 901 del 28 de septiembre de 2015 mediante la cual declaró la nulidad de los actos administrativos demandados  y ordenó a la Dian efectuar la devolución de la mercancía o en su defecto cancelar su valor,  providencia ejecutoriada el 9 de noviembre de 2015, la cual no fue recurrida por la DIAN.          _x000a__x000a_Lo anterior evidenció la no intervención por parte de la DIAN, en las actuaciones y términos procesales, con el fin de ejercer la defensa del proceso y de los intereses del Estado, por cuanto se omitió la presentación de los recursos a que había lugar incumpliendo lo preceptuado en la norma en mención_x000a__x000a__x000a__x000a_"/>
    <s v="Debilidades de control interno"/>
    <s v="1. Elaborar un memorando en el que se impartan instrucciones a los jefes de las áreas jurídicas en el sentido de revisar los procesos devueltos por parte de la Subdirección de Gestión de Representación Externa, surtida la segunda instancia, con el fin de determinar las acciones a seguir segun el estado procesal en que se encuentre cada uno."/>
    <s v="1. Elaborar el memorando con las directrices.   "/>
    <s v="Memorando"/>
    <n v="1"/>
    <d v="2019-07-01T00:00:00"/>
    <d v="2019-08-31T00:00:00"/>
    <s v=" NC-PJ _x000a_Directora de Gestión Jurídica  y Subdirectora de Gestión de Representación Externa"/>
    <n v="0"/>
    <x v="1"/>
  </r>
  <r>
    <x v="9"/>
    <x v="0"/>
    <m/>
    <m/>
    <m/>
    <m/>
    <s v=" 2. Socializar el memorando"/>
    <s v="2. Socializarlo a las diferentes Seccionales. "/>
    <s v="Correo      "/>
    <n v="1"/>
    <d v="2019-09-01T00:00:00"/>
    <d v="2019-09-30T00:00:00"/>
    <s v="NC-PJ _x000a_Subdirectora de Gestión de Representación Externa"/>
    <n v="0"/>
    <x v="1"/>
  </r>
  <r>
    <x v="9"/>
    <x v="0"/>
    <m/>
    <m/>
    <m/>
    <m/>
    <s v=" 3. Controlar la implementación y seguimiento a los lineamientos contenidos en el Memorando a nivel nacional . "/>
    <s v="3. Elaborar y conservar  los informes de los seguimientos sobre el cumplimiento de los lineamientos del Memorando socializado"/>
    <s v="Informes"/>
    <n v="2"/>
    <d v="2019-10-01T00:00:00"/>
    <d v="2020-10-01T00:00:00"/>
    <s v="NC-PJ _x000a__x000a_Directores Seccionales y  Jefes de División de Gestión Jurídica o quien haga sus veces."/>
    <n v="0"/>
    <x v="1"/>
  </r>
  <r>
    <x v="9"/>
    <x v="3"/>
    <s v="Inspección 17-07-02-24-08_x000a__x000a_H1"/>
    <s v="RG1"/>
    <s v="ID del hallazgo I. Fallas en el seguimiento y control por parte de la Dirección Seccional de Impuestos y Aduanas de Buenaventura de la DIAN al cumplimiento de lo establecido en el Decreto 1745 de 2016, en contravía de lo dispuesto en el procedimiento PR-OA-0188 “Nacionalización de Mercancías”"/>
    <s v="ID del Riesgo de Gestión  :  RG 1. N/A_x000a__x000a_ID del Riesgo de Corrupción :  RFC 1.Levante de mercancías sin el cumplimiento de los requisitos legales y administrativos para favorecimiento propio o de terceros"/>
    <s v="Depurar la base de datos para determinar las declaraciones de importación que obtuvieron levante automatico año 2017 y que sus precios declarados estuvieron por debajo del umbral establecido por el Decreto 1745/2016"/>
    <s v="Verificar el cumplimiento de requisitos previstos en el decreto 1745/2016"/>
    <s v=" - 1 informe de la depuración"/>
    <n v="1"/>
    <d v="2018-02-28T00:00:00"/>
    <d v="2018-04-15T00:00:00"/>
    <s v="NC-PJ _x000a_Subdirección de Gestión de Fiscalización Aduanera"/>
    <n v="1"/>
    <x v="0"/>
  </r>
  <r>
    <x v="9"/>
    <x v="3"/>
    <m/>
    <m/>
    <m/>
    <m/>
    <s v="Realizar acciones de control a los seleccionados que se determinen de la depuración de la base de datos"/>
    <s v="Verificar el cumplimiento de requisitos previstos en el decreto 1745/2016"/>
    <s v="Memorando de lineamientos con seleccionados"/>
    <n v="1"/>
    <d v="2018-04-16T00:00:00"/>
    <d v="2018-06-30T00:00:00"/>
    <s v="NC-PJ _x000a_Subdirección de Gestión de Fiscalización Aduanera"/>
    <n v="1"/>
    <x v="0"/>
  </r>
  <r>
    <x v="9"/>
    <x v="3"/>
    <m/>
    <m/>
    <m/>
    <m/>
    <s v="Solicitar y realizar  la inclusión de la regla de selectividad teniendo en cuenta el Decreto 2218 de 2017"/>
    <s v="Establecer controles en los servicios informáticos para dar cumplimiento del Decreto 2218 de 2017"/>
    <s v="Formato de inclusión y sistema de selectividad actualizado con las reglas respectivas"/>
    <n v="1"/>
    <d v="2018-01-02T00:00:00"/>
    <d v="2018-01-31T00:00:00"/>
    <s v="NC-PJ _x000a_Subdirección de Gestión de Comercio Exterior"/>
    <n v="1"/>
    <x v="0"/>
  </r>
  <r>
    <x v="9"/>
    <x v="3"/>
    <m/>
    <m/>
    <m/>
    <m/>
    <s v="Efectuar seguimiento trimestral a la efectividad de la regla de selectividad implementada"/>
    <s v="Establecer controles en los servicios informáticos para dar cumplimiento del Decreto 2218 de 2017"/>
    <s v="Informe de efectividad"/>
    <n v="1"/>
    <d v="2018-01-02T00:00:00"/>
    <d v="2019-01-31T00:00:00"/>
    <s v="NC-PJ _x000a_Coordinación de Administración y Perfilamiento del Riesgo"/>
    <n v="1"/>
    <x v="0"/>
  </r>
  <r>
    <x v="9"/>
    <x v="3"/>
    <s v="Inspección 17-07-02-24-08_x000a__x000a_H2"/>
    <s v="RG2"/>
    <s v="ID del hallazgo II. Fallas en el seguimiento y control a lo establecido en el artículo 53 de la Ley Anticontrabando, el artículo 562 del Decreto 390 de 2016 y el artículo 21 de la Resolución 064 de 2016, por parte de la División de Gestión Jurídica de la Seccional de Impuestos y Aduanas de Buenaventura de la DIAN"/>
    <s v="ID del Riesgo de Gestión  :  RG 1. N/A_x000a__x000a_ID del Riesgo de Corrupción :  RFC 2. Acción u omisión para adelantar, retardar, o manipular la información contenida en las actuaciones administrativas, para favorecimiento propio o de terceros"/>
    <s v="Implementar un formato en Excel  para el control del tiempo trancurrido entre la recepcion  por parte de la División de  Gestión Jurídica  del acta de aprehension una vez finalizada esta y la formulación de la denuncia penal y/o elaboración del acta para no denuncias en los casos en que no haya lugar a la misma. Así como que de cuenta de las causales de aprehensión y de las decisiones adoptadas por el comité jurídico de la seccional. "/>
    <s v="Medir el tiempo transcurrido entre la recepcion del insumo o la formulación de la denuncia penal o la elaboración del acta para no denunciar_x000a__x000a_Identificar y construir líneas decisionales que permitan unificar criterio jurídico sobre las procedencias de las denuncias penales."/>
    <s v=" Formato en Excel "/>
    <n v="1"/>
    <d v="2018-03-01T00:00:00"/>
    <d v="2018-03-15T00:00:00"/>
    <s v="NC-PJ _x000a_Subdirección de Gestión de Representación Externa_x000a__x000a_Coordinación Penal"/>
    <n v="1"/>
    <x v="0"/>
  </r>
  <r>
    <x v="9"/>
    <x v="3"/>
    <m/>
    <m/>
    <m/>
    <m/>
    <s v="Elaborar informe semestral que de cuenta de resultado final de insumos de denuncia recibidos por la División de Gestión Jurídica, discriminando las causales de aprehensión."/>
    <s v="Realizar seguimiento al cumplimiento del procedimiento"/>
    <s v="Informes de seguimiento"/>
    <n v="2"/>
    <d v="2018-07-30T00:00:00"/>
    <d v="2019-01-31T00:00:00"/>
    <s v="NC-PJ-IABUE_x000a_Dirección Seccional de Impuestos y Aduanas de Buenaventura"/>
    <n v="1"/>
    <x v="0"/>
  </r>
  <r>
    <x v="9"/>
    <x v="3"/>
    <m/>
    <m/>
    <m/>
    <m/>
    <s v="Remisión de copia digital de las actas  debidamente elaboradas y firmadas del Comité de Dirección Jurídica de la Seccional de Impuestos y Aduanas de Buenaventura, en las que se decidan la procedencia o no de la presentación de denuncias, a la Dirección de Gestión Jurídica- Subdirección de Representaciön Externa - Coordinación Penal."/>
    <s v="Garantizar la atención oportuna de los insumos de denuncia."/>
    <s v="Actas del Comité de Dirección Jurídica de la Dirección Externa, correos de remisión."/>
    <n v="5"/>
    <d v="2018-04-01T00:00:00"/>
    <d v="2019-01-31T00:00:00"/>
    <s v="NC-PJ-IABUE_x000a_Dirección Seccional de Impuestos y Aduanas de Buenaventura"/>
    <n v="1"/>
    <x v="0"/>
  </r>
  <r>
    <x v="9"/>
    <x v="3"/>
    <m/>
    <m/>
    <m/>
    <m/>
    <s v="Realizar jornadas de capacitación sobre el control y fiscalización en materia aduanera (causales de aprehensión y definición de situación jurídica de mercancías) acorde con lo definido en el Plan Institucional de Capacitación - PIC  2018."/>
    <s v="Capacitar a los funcionarios que ejercen el control y la fiscalización en materia aduanera en la aplicación del Decreto 390/16"/>
    <s v="Registro de asistencia al evento"/>
    <n v="5"/>
    <d v="2018-02-28T00:00:00"/>
    <d v="2018-12-30T00:00:00"/>
    <s v="NC-PJ _x000a_Subdirección de Gestión de Fiscalización Aduanera"/>
    <n v="1"/>
    <x v="0"/>
  </r>
  <r>
    <x v="9"/>
    <x v="3"/>
    <m/>
    <m/>
    <m/>
    <m/>
    <s v="Establecer mediante las causales de aprehensión relacionadas con el cumplimiento de requisitos técnicos el número de autos de entrega de mercancias por legalización proferidos en el año 2017 en la Dirección Seccional de Buenaventura, con el objetivo de verificar la legalidad de los actos proferidos y adoptar las medidas correctivas a que haya lugar."/>
    <s v="Determinar la legalidad de los actos administrativos proferidos que ordenan entrega de mercancia por legalización"/>
    <s v="Memorando de lineamientos con seleccionados"/>
    <n v="1"/>
    <d v="2018-02-28T00:00:00"/>
    <d v="2018-06-30T00:00:00"/>
    <s v="NC-PJ _x000a_Subdirección de Gestión de Fiscalización Aduanera"/>
    <n v="1"/>
    <x v="0"/>
  </r>
  <r>
    <x v="9"/>
    <x v="3"/>
    <m/>
    <m/>
    <m/>
    <m/>
    <m/>
    <m/>
    <s v="Informe de resultados"/>
    <n v="1"/>
    <d v="2018-06-30T00:00:00"/>
    <d v="2018-12-31T00:00:00"/>
    <s v="NC-PJ-IABUE_x000a_Dirección Seccional de Impuestos y Aduanas de Buenaventura"/>
    <n v="1"/>
    <x v="0"/>
  </r>
  <r>
    <x v="9"/>
    <x v="3"/>
    <m/>
    <m/>
    <m/>
    <m/>
    <s v="Determinar y definir sobre los expedientes relacionados con la causal de aprehensión 1.30 del artículo 502 del Decreto 2685 de 1999."/>
    <s v="Prevenir las conductas del daño antijurídico "/>
    <s v="Expedientes resueltos"/>
    <n v="2"/>
    <d v="2018-01-10T00:00:00"/>
    <d v="2018-06-30T00:00:00"/>
    <s v="NC-PJ-IABUE_x000a_Dirección Seccional de Impuestos y Aduanas de Buenaventura"/>
    <n v="1"/>
    <x v="0"/>
  </r>
  <r>
    <x v="9"/>
    <x v="3"/>
    <m/>
    <m/>
    <m/>
    <m/>
    <s v="Realizar una  jornada de capacitación a los funcionarios de la División Jurídica sobre el cumplimiento de las formalidades exigidas en la regulación aduanera para el ingreso de mercancías a Zona Primaria."/>
    <s v="Capacitar a los funcionarios de la División Jurídica sobre el cumplimiento de las formalidades exigidas en la regulación aduanera para el ingreso de mercancías a Zona Primaria "/>
    <s v="Registro de asistencia al evento"/>
    <n v="1"/>
    <d v="2018-04-01T00:00:00"/>
    <d v="2018-05-30T00:00:00"/>
    <s v="NC-PJ-IABUE_x000a_Dirección Seccional de Impuestos y Aduanas de Buenaventura_x000a__x000a_División de Operación Aduanera_x000a__x000a_"/>
    <n v="1"/>
    <x v="0"/>
  </r>
  <r>
    <x v="9"/>
    <x v="3"/>
    <m/>
    <m/>
    <m/>
    <m/>
    <s v="Realizar visita de autoevaluación a la gestión jurídica desarrollada por la División de Gestión Jurídica de la Seccional de Impuestos y Aduanas de Buenaventura, sobre el cumplimiento del PR-GJ 120 Atención a Procesos Penales."/>
    <s v="Verificar el cumplimiento al procedimiento PR-GJ 120 Atención a Procesos Penales"/>
    <s v="Informe de visita"/>
    <n v="1"/>
    <d v="2018-03-15T00:00:00"/>
    <d v="2018-09-30T00:00:00"/>
    <s v="NC-PJ _x000a_Subdirección de Gestión de Representación Externa_x000a__x000a_Coordinación Penal_x000a__x000a_Dirección Seccional de Impuestos y Aduanas de Buenaventura"/>
    <n v="1"/>
    <x v="0"/>
  </r>
  <r>
    <x v="9"/>
    <x v="3"/>
    <m/>
    <m/>
    <m/>
    <m/>
    <s v="Realizar una  jornada de capacitación a los funcionarios de la División Jurídica sobre el procedimiento  PR-GJ-0120 Atención a Procesos Penales con énfasis en el delito de contrabando"/>
    <s v="Capacitar a los funcionarios de la División Jurídica sobre el procedimiento  PR-GJ-0120 Atención a Procesos Penales con énfasis en el delito de contrabando"/>
    <s v="Registro de asistencia al evento"/>
    <n v="1"/>
    <d v="2018-04-01T00:00:00"/>
    <d v="2018-05-30T00:00:00"/>
    <s v="NC-PJ _x000a_Subdirección de Gestión de Representación Externa_x000a__x000a_Coordinación Penal"/>
    <n v="1"/>
    <x v="0"/>
  </r>
  <r>
    <x v="9"/>
    <x v="3"/>
    <m/>
    <m/>
    <m/>
    <m/>
    <s v="Efectuar seguimiento semanal al Plan de Mejoramaiento Local en lo referido a laas denuncias paenales."/>
    <s v="Verificar el cumplimiento y avance del Plan de Mejoramiento Local"/>
    <s v="Actas de seguimiento semanal"/>
    <n v="1"/>
    <d v="2018-03-15T00:00:00"/>
    <d v="2018-12-31T00:00:00"/>
    <s v="NC-PJ-IABUE_x000a_Director Seccional de Impuestos y Aduanas de Buenaventura"/>
    <n v="1"/>
    <x v="0"/>
  </r>
  <r>
    <x v="9"/>
    <x v="3"/>
    <m/>
    <m/>
    <m/>
    <m/>
    <s v="Efectuar seguimiento trimestral al Plan de  Prevención del Fraude y la Corrupción establecido en la Inspección No.  1707022408 &quot;Aduanas de Buenaventura&quot; "/>
    <s v="Verificar el cumplimiento y avance de las acciones del Plan de Mejoramaiento  "/>
    <s v="Trimestral"/>
    <n v="1"/>
    <d v="2018-03-15T00:00:00"/>
    <d v="2018-12-31T00:00:00"/>
    <s v="NC-PJ-IABUE_x000a_Director Seccional de Impuestos y Aduanas de Buenaventura"/>
    <n v="1"/>
    <x v="0"/>
  </r>
  <r>
    <x v="9"/>
    <x v="1"/>
    <s v="Auditoria de Cumplimiento a la Gestión Juridica - Acciones de Repetición AGJ-2017003_x000a__x000a_H1_x000a__x000a_Período 01/01/2015 al 28/02/2017"/>
    <s v="AGJ-2017003"/>
    <s v="HALLAZGO  N° 1. DEMORAS EN EL CUMPLIMIENTO DE LOS TERMINOS ESTABLECIDOS PARA EL TRAMITE DE ACCIONES DE REPETICION: _x000a__x000a_Verificadas las bases de información de las sentencias y conciliaciones pagadas y estudiadas, suministradas por las Subdirecciones de Gestión de: Recursos Financieros y   Representación Externa se evidenció lo siguiente: _x000a__x000a_1.1. Demoras en la remisión de las sentencias pagadas por la Subdirección de Gestión Financiera a la Subdirección de Gestión de Representación Externa. _x000a__x000a_Del total de 447 registros informados por la Subdirección de Gestión Financiera se analizaron 259 casos, de los cuales 118, que representan el 45%, superaron el término de una semana para el envío a la Subdirección de Representación Externa, así: 88 en dos semanas; 1 en 3 semanas; 18 en 4 semanas; 5 en 5 semanas; 3 en 6 semanas y 3 en más de un año. (Ver anexo No. 1S)._x000a_En 52 casos no relacionaron fecha del pago por haberse efectuado compensación, por lo cual para poder establecer si fueron enviados a tiempo o no, se tomó la fecha de expedición de la resolución de reconocimiento y compensación proferida por la Subdirección de Gestión Financiera, como equivalente a la fecha de pago. Se observa en estos casos que se presenta una diferencia mayor en el envío al estudio correspondiente a la Subdirección de Representación Externa, a pesar de que igual deben ser estudiados por el Comité de Conciliación, así: 1 en 1 semana; 9 en 3 semanas; 9 en 4 semanas; 14 en 5 semanas y 19 en más de 6 semanas. (Ver anexo 2 S)."/>
    <s v="Falta de controles efectivos para el cumplimiento de los términos involucrados en todo el trámite del proceso de las acciones de repetición.    "/>
    <s v="(1.1) 1. Diseñar un archivo virtual para capturar la información asociada con los pagos de las sentencias y conciliaciones, hasta el envío de la información correspondiente a la Subdirección de Gestión de Representación Externa.  "/>
    <m/>
    <s v="Archivo virtual"/>
    <n v="1"/>
    <d v="2017-07-25T00:00:00"/>
    <d v="2017-08-30T00:00:00"/>
    <s v="NC-PJ _x000a_Subdirección de Gestión de Recursos Financieros-Coordinación de Tesorería-Coordinación de Sentencias y Devoluciones. "/>
    <n v="1"/>
    <x v="0"/>
  </r>
  <r>
    <x v="9"/>
    <x v="1"/>
    <m/>
    <m/>
    <m/>
    <m/>
    <s v="(1.1) 2. Enviar justificación de imposibilidad de cumplimiento del término de 1 día para la certificación de pago de las sentencias y conciliaciones a la Subdirección de Gestión de Representación Externa para los fines pertinentes  ante la ANDJE, o quien corresponda."/>
    <m/>
    <s v="Documento"/>
    <n v="1"/>
    <d v="2017-07-30T00:00:00"/>
    <d v="2017-08-30T00:00:00"/>
    <s v="NC-PJ  _x000a_Subdirección de Gestión de Recursos Financieros-Coordinación de Tesorería-Coordinación de Sentencias y Devoluciones."/>
    <n v="1"/>
    <x v="0"/>
  </r>
  <r>
    <x v="9"/>
    <x v="1"/>
    <m/>
    <m/>
    <m/>
    <m/>
    <s v="(1.1) 3. Incorporar dentro de la Certificación de Pagos remitida por la Coordinación de Tesorería a la Subdirección de Gestión de Representación Externa, en cada caso particular sobre los pagos por efecto de conciliaciones, sentencias judiciales, condenatorias y condenas por laudos arbitrales, la fecha de pago efectivo."/>
    <m/>
    <s v="Certificación "/>
    <n v="1"/>
    <d v="2017-07-24T00:00:00"/>
    <d v="2017-08-30T00:00:00"/>
    <s v="NC-PJ _x000a_Subdirección de Gestión de Recursos Financieros-Coordinación de Tesorería"/>
    <n v="1"/>
    <x v="0"/>
  </r>
  <r>
    <x v="9"/>
    <x v="1"/>
    <m/>
    <m/>
    <s v="1.2.  Demora en el envío para estudio de las sentencias pagadas para determinar la procedencia o no de la acción de repetición por parte del Comité de Conciliación. _x000a__x000a_Del total de 409 registros informados por la Subdirección de Representación Externa se analizaron 394 casos de los cuales 52, que representan el 13%, excedieron el plazo establecido para el estudio por parte del Comité de Conciliación de determinar la procedencia o no de la acción de repetición, así: 23 excedieron en 1 mes; 11 en 2 meses; 8 en 3 meses; 1 en 4 meses; 2 en 5 meses; 2 en 6 meses y 5 en más de 6 meses.   (Ver anexo 3 C)"/>
    <m/>
    <s v="(1.2) (1.4) Capturar en el archivo virtual la información que corresponda desde el envío de la información por parte de la Subdirección de Gestión de Recursos Financieros - Coordinación de Sentencias y Devoluciones, y que está relacionada con el término de los cuatro (4) meses previsto en el artículo 3 del Decreto 1167 de 2016, fecha de presentación del asunto al Comité, decisión del Comité, fecha de entrega a la Coordinación de Secretaría y fecha de presentación de la demanda, cuando a ello hubiere lugar._x000a_"/>
    <m/>
    <s v="Archivo actualizado_x000a_                                                                                                                                                                                                                                                                                                                                                         "/>
    <n v="1"/>
    <d v="2017-09-01T00:00:00"/>
    <d v="2017-12-31T00:00:00"/>
    <s v="NC-PJ _x000a_Jefe de la Coordinación de Conciliación y Defensa Judicial_x000a_ "/>
    <n v="1"/>
    <x v="0"/>
  </r>
  <r>
    <x v="9"/>
    <x v="1"/>
    <m/>
    <m/>
    <s v="1.3. Demora en la aprobación y envío de actas._x000a_                                                                                                                                                                                                                                                                                                                                                                                                                                                                                                                                                                                                                                                                                                                                                                                                                                                                                                                                                                                                                                                                                                                                                                                                                       En 11 actas del Comité de Conciliación se pudo evidenciar que se aprueban varias en una misma sesión, superando el término de los 5 días establecido en la norma y en 2 de ellas excede su aprobación en varios meses; así: del 2015 Nos: En la 4 del 27 de enero se aprobaron 3 actas, superando el término en la No. 1 del 14 de enero; en la No. 8 del 17 de febrero se aprobaron 2 actas, superando el término en la No. 6 del 6 de febrero; 13 del 17 de marzo se aprobaron 3 actas, superando el término en la No. 10 del 3 de marzo; 29 del 16 de junio se aprobaron 3 actas, superando el término en la No. 26 del 2 de junio; 43 del 4 de agosto se aprobaron 3 actas, superando el término en las Nos. 36 y 37 del 21 y 22 de julio y en la 58 del 8 de septiembre se aprobaron 6 actas, superando el término en las Nos 51 del 18 de agosto y 53 del 25 de agosto.  _x000a__x000a_Actas del 2016 Nos: 4 del 21 de enero se aprobaron 5 actas, superando el término en las Nos 31 del 30 de junio de 2015, 34 del 14 de julio de 2015, 43 del 4 de agosto de 2015, 61 del 15 de septiembre de 2015 y 77 del 30 de septiembre de 2015; 11 del 1 de marzo se aprobaron 2 actas, superando el término en la No 9 del 18 de febrero; 15 del 29 de marzo se aprobaron 2 actas, superando el término en la No 2 del 19 de enero;  23 del 10 de mayo se aprobaron 3 actas, superando el término en la No 5 del 26 de enero y 48 del 11 de octubre donde se aprobaron  9 actas superando el término en 7 de ellas las Nos 39 y 40 del 23 y 30 de agosto, 41, 42, 43, 44 y 45  del  6, 13, 20, 27 y 28 de septiembre respectivamente.  _x000a__x000a_Como se puede observar en el acta 4 del 21 de enero de 2016 se aprobaron 5 actas del año anterior cuyas sesiones se realizaron entre 3 y 6 meses antes de su aprobación y  en el acta 48 del 11 de octubre de 2016 fueron aprobadas 9 actas de sesiones realizadas dentro de los 2 meses anteriores.                                                                                                                                                                                                                                                                                                                                                                                         _x000a_Las actas deben estar debidamente elaboradas y suscritas por el Presidente y Secretario del Comité que hayan asistido, dentro de los 5 días a la correspondiente sesión._x000a_"/>
    <m/>
    <s v="(1.3)  Revisión aleatoria trimestral de cuatro actas de comité con el fin de verificar que están aprobadas, firmadas, foliadas y con los documentos de soporte correspondientes.  La revisión incluirá los oficios que fueron remitidos a la Procuraduría con el fin de verificar que están completos, y que la información fue correctamente diligenciada."/>
    <m/>
    <s v="Acta de revisión aleatoria"/>
    <n v="1"/>
    <d v="2017-09-01T00:00:00"/>
    <d v="2017-12-31T00:00:00"/>
    <s v="NC-PJ _x000a_Jefe de la Coordinación de Conciliación y Defensa Judicial"/>
    <n v="1"/>
    <x v="0"/>
  </r>
  <r>
    <x v="9"/>
    <x v="1"/>
    <m/>
    <m/>
    <s v="1.4. Demora en la presentación de la demanda por parte de la Subdirección de Gestión de Representación Externa en los casos en que se ordenó repetir.  _x000a__x000a_Analizados los 11 casos en los cuales se ordenó repetir por parte del Comité de Conciliación durante el periodo auditado 2015-2016 se evidenció lo siguiente: _x000a_En 7 casos, a la fecha de la auditoría, no se ha presentado la demanda correspondiente, estableciéndose que excede el término dispuesto en el decreto; en 3 casos se presentó la demanda fuera de término y solo 1 cumplió con el término establecido._x000a__x000a_Adicionalmente, en 3 casos fue presentado al Comité de Conciliación para su estudio excediendo el término en 188, 49 y 29 días lo que implica una reducción implícita del término para la presentación de la demanda.  (Ver anexos 4 C y 5C).                      _x000a_                                                                                                                                                                                                                                                                                                                                                                                                                                                Con lo anterior se incumple el término establecido en el artículo 26 del Decreto 1716 del 14 de mayo de 2009, compilado por el artículo 2.2.4.3.1.2.12 del Decreto 1069 del 26 de mayo de 2015, Único Reglamentario del Sector Justicia y del Derecho, relacionado con el término de los 6 meses que se tiene para adoptar la decisión por parte del Comité de Conciliación de iniciar o no la acción de repetición. La misma norma señala el término de 3 meses siguientes a la decisión para presentar la respectiva demanda, cuando la misma resulte procedente según la decisión adoptada por parte del Comité de Conciliación. _x000a__x000a_Estos términos se redujeron a 4 meses para el estudio y a 2 meses para la presentación de la demanda, con el actual Decreto 1167 de 2016._x000a_Igualmente, se incumple el término señalado en el artículo 20 del Decreto 1716 de 2009 compilado por el artículo 2.2.4.3.1.2.6 del Decreto 1069 del 26 de mayo de 2015, Único reglamentario del Sector Justicia y del Derecho, relacionado con el término de 5 días que se tiene para la elaboración y suscripción del acta del Comité por parte del Presidente y Secretario del mismo, al igual que el PR-GJ 0118. _x000a__x000a_"/>
    <m/>
    <s v="(1.4)  Presentar trimestralmente al Comité de Conciliación y Defensa Judicial  un estado de la presentación de las acciones de repetición ordenadas por el Comité.                                                                                                                                                                                                                  "/>
    <s v="Se presentará cada tres meses al Comité de Conciliación una relación de las acciones de repetición que han sido ordenadas, donde se identifique como mínimo la fecha y acta donde se dispuso repetir, fecha de presentación de demanda, fecha de admisión demanda,  etapa actual, dependencia responsable."/>
    <s v="Acta sesión de Comité con presentación de informe sobre  acciones de repetición _x000a_"/>
    <n v="4"/>
    <d v="2019-01-01T00:00:00"/>
    <d v="2019-12-31T00:00:00"/>
    <s v="NC-PJ _x000a_Jefe de la Coordinación de Conciliación y Defesna Judicial Reformulasa correo remitido por el proceso el 11 de diciembre de 2018 sin número "/>
    <n v="0"/>
    <x v="1"/>
  </r>
  <r>
    <x v="9"/>
    <x v="1"/>
    <m/>
    <m/>
    <m/>
    <m/>
    <s v="(1.2) (1.4) Capturar en el archivo virtual la información que corresponda desde el envío de la información por parte de la Subdirección de Gestión de Recursos Financieros - Coordinación de Sentencias y Devoluciones, y que está relacionada con el término de los cuatro (4) meses previstos en el artículo 3 del Decreto 1167 de 2016, fecha de presentación del asunto al Comité, decisión del Comité, fecha de entrega a la Coordinación de Secretaría y fecha de presentación de la demanda, cuando a ello hubiere lugar._x000a_"/>
    <m/>
    <s v="Archivo actualizado_x000a_                                                                                                                                                                                                                                                                                                                                                         "/>
    <n v="1"/>
    <d v="2017-09-01T00:00:00"/>
    <d v="2017-12-31T00:00:00"/>
    <s v="NC-PJ _x000a_Jefe de la Coordinación de Conciliación y Defensa Judicial_x000a_ "/>
    <n v="1"/>
    <x v="0"/>
  </r>
  <r>
    <x v="9"/>
    <x v="1"/>
    <s v="Auditoría a la Definición de Situación Jurídica de Mercancías ASJ2018003_x000a__x000a_Periodo_x000a_01/01/2017 al 31/12/2017_x000a__x000a_H3"/>
    <s v="ASJ 2018003"/>
    <s v="Deficiencias en la aplicación del procedimiento de Recursos en sede administrativa del Proceso de Gestión Jurídica en la definición de situación jurídica de la mercancía._x000a_De una muestra de 56 expedientes de recursos de reconsideración y solicitudes de revocatoria directa, se encontró:_x000a__x000a_• Dirección Seccional de Aduanas de Barranquilla_x000a_En el expediente AD16162223 con Resolución 2244 de 30/12/2016, se estudiaron argumentos diferentes a los del recurrente, se practicaron pruebas de oficio sin proferir el  auto que las decrete, ni suspender el término de decisión, tampoco se  profirió el auto de cierre probatorio ni se dio traslado para alegar al recurrente, se sometió a reunión de unificación de criterio jurídico con un día de antelación a la fecha de expedición de la resolución que decidió revocar el acta de aprehensión y decomiso directo y restituir el término de almacenamiento sustentada en las pruebas recaudadas sin auto que las decretara. A su vez esta resolución fue objeto de solicitud de revocatoria directa, la cual, la Dirección Seccional de Aduanas de Barranquilla erróneamente trasladó por competencia a la Subdirección de Gestión de Recursos Jurídicos para su conocimiento, quien la devolvió a la seccional y ésta decidió no acceder a esta solicitud por improcedente, dicho asunto ya está en conocimiento de la Subdirección de Gestión de Control Disciplinario Expediente Administrativo Disciplinario No. 213-304-2017-125 mediante oficio No. 1-87-201-236-155 del 13/07/2017 aportado al equipo auditor por la Dirección Seccional con ocasión de la visita realizada. _x000a__x000a_• Dirección Seccional de Impuestos y Aduanas de Bucaramanga_x000a_a. En el expediente DP20172017326, no obra auto de cierre probatorio y se expidió la Resolución 594 del 19/05/2017 que resolvió el recurso de reconsideración revocando el decomiso, estando suspendido el término para fallar con ocasión del periodo probatorio decretado._x000a_b. En el expediente DP-20172017-00262, no se expidió auto para decretar periodo probatorio para realizar verificación física en el depósito._x000a_c. En los expedientes DP-2017-2017-00262 y DP-2017-2017-00626 con Autos Admisorios de los recursos de reconsideración No. 000718 de 15/03/2017 y 0001274 de 03/05/2017, respectivamente, se utilizaron erróneamente para vincular a los interesados. _x000a_d. En el expediente DP-2017-2017-00262, se presentó incongruencia en las 2 resoluciones de fallos de recursos de reconsideración, así: En la Resolución No. 000556 del 08/05/2017, ejecutoriada el 11/05/2017, se revocó en su integridad el acta de aprehensión 00256 del 14/02/2017 y en la Resolución No. 000565 de 11/05/2017, se mantuvo la vinculación del administrador del establecimiento en la referida acta de aprehensión sin tener en cuenta la revocatoria decretada._x000a__x000a_• Dirección Seccional de Aduanas de Medellín _x000a_a. En 3 expedientes: Expediente PF 2017 2017 1708 y DP 2017 2017 3209 aparecen relacionado en la planilla del 7 de diciembre, sin sentido de fallo, más no en el acta y finalmente respecto del Expediente DD 2017 2017 3595 reposa planilla de asistencia con sentido de fallo en el despacho sin acta. _x000a_b. En 13 expedientes: PF201620160004362, DP201620160005007, DD201620170000004, DP201720170000776, DD201720170000933, DT201720170100021, DP201720170002182, DP201720170001872, DM201720170001213, DP201720170002353, DP201720170002963, DP201720170003336 y DD201720170100077, se observó que en las actas de Comité Seccional de Recursos Jurídicos con fundamento en el artículo 26 de la Resolución 204 del 23 de octubre de 2014, no se registra la asistencia de la Directora Seccional o su delegado, únicamente, la de la Jefe de GIT de Vía Gubernativa y abogados de este grupo._x000a_c. En 4 expedientes DP201720170002182; DP201720170002937; DP201720170003209 y DP201720170003336; los Autos Admisorios de los recursos Nos. 106-1069 del 13/06/2017; 106-1766 del 06/09/2017; 106-1824 del 15/09/2017 y 106-2047 del 09/10/2017, fueron utilizados para vincular a los interesados, plantilla incluida en el listado maestro y referida como registro en el procedimiento PR-GJ-0117. _x000a_d. En el expediente DP201720170003336, el 9/10/2017 se expidieron 2 actos administrativos para la admisión del recurso de reconsideración previamente inadmitido por extemporaneidad y no se expidió el auto admisorio por reposición del recurso de reconsideración, plantilla incluida en el listado maestro y referida como registro en el procedimiento PR-GJ-0117._x000a_Lo anterior incumple los artículos 601, 604, 605, 606, 608 y 610 del Decreto 390 de 2016, artículos 44, 46, 49 y 51 de la Resolución 00064 de septiembre 28 de 2016, Resolución 000078 de diciembre 13 de 2016, artículo 26 de la Resolución 204 de 2014, Circular Externa -DIAN- 003 de marzo 22 de 2016, los numerales 3 “Condiciones Generales “y 7.2 “Descripción de actividades” desde las actividades 6 a 15, 19 a 40, 47 a 51 del Procedimiento PR-GJ-0117 Recursos en Sede Administrativa._x000a_"/>
    <s v="Estos hechos obedecen a la falla en el control de revisión en relación con el periodo probatorio, la no utilización de plantillas del auto admisorio, auto inadmisorio y auto confirmatorio del inadmisorio de los recursos de reconsideración que se encuentran en el listado maestro de documentos, así mismo, en los sentidos de fallo de los actos administrativos por aplicación del procedimiento mencionado._x000a__x000a__x000a__x000a_"/>
    <s v="1. Capacitar  a los funcionarios de la División de Gestión Jurídica (Sede Administrativa) en Pruebas, Resolución 204 de octubre 23 de 2014, Decreto 349 de 20-02-2018 que modifica el Decreto 390  de 2016  Capítulo X Recurso de Reconsideración. y PR-GJ-0117."/>
    <m/>
    <s v="Listado de asistencia "/>
    <n v="1"/>
    <d v="2018-08-01T00:00:00"/>
    <d v="2018-12-30T00:00:00"/>
    <s v="AMED-ABAR-ABUC-PJ _x000a_Jefe de Grupo Vía Gubernativa/Jefe División de Gestión Jurídica de las Direcciones Seccionales de Aduanas de Barranquilla, Aduanas de Medellín, Impuestos y Aduanas de Bucaramanga"/>
    <n v="0"/>
    <x v="1"/>
  </r>
  <r>
    <x v="9"/>
    <x v="1"/>
    <m/>
    <m/>
    <m/>
    <m/>
    <s v="_x000a__x000a_2. Estandarizar el acta de reuniones de unificación de criterio, las cuales no contendrán mas la indicación de resolución 204 de 2014, pues no corresponden a Comité de Dirección Seccional, sino a Reunión de Unificación de criterios y se incluirá una casilla standar que indique el sentido del fallo, acompañadas de las correspondientes planillas de asistencia en las cuales tambien se indicarán los procesos estudiados y el sentido de fallo. _x000a__x000a__x000a__x000a__x000a_"/>
    <m/>
    <s v=" Modelo de Acta  "/>
    <n v="1"/>
    <d v="2018-07-30T00:00:00"/>
    <d v="2018-08-30T00:00:00"/>
    <s v="AMED-PJ _x000a_A) Jefe División de Gestión Jurídica y Jefe GIT Vía Gubernativa de la Dirección Seccional de Aduanas de Medellín"/>
    <n v="0"/>
    <x v="1"/>
  </r>
  <r>
    <x v="9"/>
    <x v="1"/>
    <s v="Auditoría a la Definición de Situación Jurídica de Mercancías ASJ2018003_x000a__x000a_Periodo_x000a_01/01/2017 al 31/12/2017_x000a__x000a_H6"/>
    <s v="ASJ 2018003"/>
    <s v="Deficiencia en la completitud, consistencia y oportunidad de la información registrada en el Registro Único de Procesos de Gestión Jurídica (RUGPJ) en relación con la definición de situación jurídica de la mercancía._x000a_• Dirección Seccional de Aduanas de Barranquilla _x000a_De una muestra de 22 registros de expedientes de la División de Gestión Jurídica, en el RUGPJ, se observó que en los 22 no registran el número ni fecha de la unificación de criterios; en 10 registros no se cuenta con la fecha de notificación del acto recurrido; en 2 hay inconsistencia de valores recurridos y fallados; 2 son registrados como recursos de reconsideración siendo solicitudes de revocatoria directa y un expediente no figura su registro. (Ver anexo No. 2)._x000a__x000a_• Dirección Seccional de Impuestos y Aduanas de Bucaramanga_x000a_De una muestra de 20 registros del RUGPJ, se observó lo siguiente:_x000a_a. Los 20 registros no contienen número ni fecha del acta o reunión de la unificación de criterios: DP-2016-2016-03010; DP-2016-2016-02778; DP 2016 2016 02399; DP-2017-2017-00291; DP-2017-2017-00300; DP-2017-2017-00326; DP-2017-2017-00262; DP-2017-2017-00375; PF 2011 2011 01699; DP-2017-2017-00626; DP-2017-2017-00605; DP-2017-2017-00622; DP-2017-2017-00801; DD-2017-2017-00749; DP-2017-2017-00942; DP-2017-2017-00927; DP-2017-2017-00325; DP-2017-2017-01113; DP-2017-2017-01354; DD-2017-2017-01437._x000a_b. En el registro del expediente DP-2017-2017-00262, se generó incongruencia en el sentido de fallo de los 2 recursos interpuestos._x000a_c. En el registro del DP-2017-2017-00325, se diligenció como recurso de reconsideración siendo una solicitud de revocatoria directa._x000a_d. En 3 registros de los expedientes DP-2017-2017-00377, PF-2017-2017-00227 y DP-2017-2017-00817, no se reportaron las fechas de notificación de los actos recurridos._x000a_e. En el registro del expediente el DP-2017-2017-01113 se consignó en la casilla de “código No. fallo (gestor)” el número 43076, siendo el correcto el código “601”. _x000a__x000a_• Dirección Seccional de Aduanas de Medellín_x000a_De una muestra de 20 registros del RUGPJ, se observó lo siguiente:_x000a_a. En 15 registros hay inconsistencia en las fechas de recepción de los expedientes físicos por parte de la División de Gestión Jurídica, frente a las consignadas en las casillas del RUGPJ, de los expedientes: _x000a_DP201620160005007; DD201620170000004; DP201720170000776; DD201720170000933; DP201720170002182; DP201720170001872; PF201720170001708; DP201720170002353; DP201720170002937; DP201720170002963; DP201720170003209; DP201720170003336; DP201720170003333;        DD201720170100077    y    DP201720170004471._x000a_b. En 2 registros no figura la fecha de notificación del acto recurrido, de los expedientes: DT201720170100021 y DD201720170100077. _x000a_c. En el registro del expediente DP201620160005007, se evidencia inconsistencia entre el sentido del fallo de “revocar” consignado en la casilla del RUGPJ frente al sentido del fallo de “confirmar” que reposa en el expediente físico y acta de reunión de unificación._x000a_d. En el registro del expediente DP201720170002937 las fechas de notificación y ejecutoria del RUGPJ no coinciden con las del expediente físico._x000a_e. En 3 registros de los expedientes DP201720170003333; DP201720170004267 y DP2017201700044711, no figuran en el RUGPJ las fechas de reunión de unificación de criterio._x000a_f. En el registro del expediente DD201720170003595 en la casilla del RUGPJ se escribió número de acta de reunión de unificación de criterio en la cual no se analizó el mismo._x000a_g. En el registro del expediente DP201720170003209 la casilla del RUGPJ presenta error en el número de fallo frente al acto administrativo físico._x000a_Con lo anterior se incumple el numeral 3° del PR-GJ-0117 “Recursos en Sede Administrativa”, Memorando 009 de 19/01/2016 de la Subdirección de Gestión de Recursos Físicos y Subdirección de Gestión de Fiscalización Aduanera._x000a_"/>
    <s v="Estos hechos obedecen a fallas en el control al registro de datos en el RUGPJ durante la ejecución del Procedimiento PR-GJ-117._x000a__x000a__x000a__x000a__x000a__x000a__x000a_"/>
    <s v="1. Actualizar completamente la información del Registro Único de Procesos de Gestión Jurídica._x000a__x000a__x000a_"/>
    <m/>
    <s v="1. Informe Mensual de la revisión a la información incluída en el Registro Único de Procesos de Gestión Jurídica "/>
    <n v="12"/>
    <d v="2018-08-01T00:00:00"/>
    <d v="2019-08-01T00:00:00"/>
    <s v="AMED-ABAR-IABUC-PJ _x000a_Jefe G.I.T. Vía Gubernativa/Jefe División de Gestión Jurídica de las Direcciones Seccionales de Impuestos y Aduanas de Bucaramanga, de Aduanas de Medellín y Barranquilla "/>
    <n v="0"/>
    <x v="1"/>
  </r>
  <r>
    <x v="9"/>
    <x v="1"/>
    <m/>
    <m/>
    <m/>
    <m/>
    <s v="2. Efectuar autocontrol mensual  a la información incluída en el Registro Único de Procesos de Gestión Jurídica."/>
    <m/>
    <s v="Informe Mensual de la revisión a ala información incluída en el Registro Único de Procesos de aGestión Jurídica "/>
    <n v="12"/>
    <d v="2018-08-01T00:00:00"/>
    <d v="2019-07-01T00:00:00"/>
    <s v="AMED-ABAR-IABUC-PJ _x000a_Jefe G.I.T. Vía Gubernativa/Jefe División de Gestión Jurídica de alas Direcciones Seccionales de Impuestos y Aduanas de Bucaramanga, de Aduanas de Barranquilla y de Medellín "/>
    <n v="0"/>
    <x v="1"/>
  </r>
  <r>
    <x v="9"/>
    <x v="1"/>
    <s v="Auditoría a la Definición de Situación Jurídica de Mercancías ASJ2018003_x000a__x000a_Periodo_x000a_01/01/2017 al 31/12/2017_x000a__x000a_H11"/>
    <s v="ASJ 2018003"/>
    <s v="_x000a_Fallas en Gestión Documental de los expedientes de Recursos en Sede Administrativa. _x000a_• Dirección Seccional de Aduanas de Medellín_x000a__x000a_En 3 expedientes se evidenciaron fallas en la gestión documental, referentes a la cronología, omisión de foliación y de verificación de requisitos de radicación de recursos y/o revocatorias directas por el GIT de Documentación, en la definición de situación jurídica de la mercancía, así: _x000a__x000a_a. El expediente DP201620160005007, no está ordenado cronológicamente._x000a__x000a_b. En el expediente DP201720170002937, se observan errores en la foliación encontrando documentos sin foliar y sin registro en la hoja de ruta (actas de hechos y de aprehensión, 33 folios). Adicionalmente, las hojas de ruta no corresponden al Formato FT-FI-2339 “Hoja de Control Unidad Documental” del Listado Maestro de la entidad._x000a__x000a_c. La solicitud de revocatoria directa, radicada con No. 08379 en el GIT de Documentación el 22/06/2017, sin firma del interesado, no fue verificado ni se dejó constancia de esta inconsistencia; no obstante, fue remitido por competencia a la Dirección Seccional de Impuestos y Aduanas de Bucaramanga el 1/09/2017, lo que generó que dicha Dirección Seccional rechazara la referida solicitud. (Expediente DD20172017325)._x000a__x000a_Lo anterior incumple los Procedimientos PR-FI-0163 “Organización de Documentos en los archivos de gestión”, actividades 2, 3 y 12 del PR-FI-0156 “Comunicaciones Oficiales de Entrada” y el Instructivo IN-FI-0132 “ORGANIZACIÓN DE UNIDADES DOCUMENTALES EN DEPENDENCIAS DE GESTIÓN”._x000a__x000a__x000a_"/>
    <s v="Estos hechos obedecen a deficiencias en las actividades de control en el orden cronológico y de foliación de las actuaciones de los expedientes, en la verificación de requisitos legales para la presentación de recursos para darle cumplimiento a los procedimientos mencionados._x000a__x000a_ _x000a_"/>
    <s v="_x000a_1. Realizar control mensual respecto de la foliación de los expedientes previo a la firma del fallo de recurso de reconsideración o revocatoria directa, por parte de la Jefe GIT  Vía Gubernativa y/o División de Gestión Jurídica._x000a__x000a_"/>
    <m/>
    <s v="Plantilla de control de foliación dentro de los expedientes fallados en sede administrativa._x000a_"/>
    <s v="_x000a_ 5_x000a_"/>
    <d v="2018-08-01T00:00:00"/>
    <d v="2018-12-30T00:00:00"/>
    <s v="AMED-PJ _x000a_Jefe de División de Gestión Jurídica y jefe del GIT Vía Gubernativa de la Dirección Seccional de Aduanas de Medellín  "/>
    <n v="0"/>
    <x v="1"/>
  </r>
  <r>
    <x v="9"/>
    <x v="1"/>
    <m/>
    <m/>
    <m/>
    <m/>
    <s v="2. Socializar el procedimiento PR-FI-0163 “Organización de Documentos en los archivos de gestión” como también el instructivo IN-FI-0123, “Organización de unidades documentales en dependencias de la UAE DIAN”"/>
    <m/>
    <s v="_x000a_ Acta de reunión socializacion y el instructivo IN-FI-0123, “Organización de unidades documentales en dependencias de la UAE DIAN.”_x000a_(Se adicionó la evidencia) _x000a_"/>
    <n v="1"/>
    <d v="2018-07-13T00:00:00"/>
    <d v="2018-12-30T00:00:00"/>
    <s v="AMED-PJ _x000a_Directores Seccional de Aduanas de  Medellin y jefe GIT Documentación Administrativa y Financiara de Medellin"/>
    <n v="0"/>
    <x v="1"/>
  </r>
  <r>
    <x v="9"/>
    <x v="1"/>
    <s v="Auditoría a la Definición de Situación Jurídica de Mercancías ASJ2018003_x000a__x000a_Periodo_x000a_01/01/2017 al 31/12/2017_x000a__x000a_H13"/>
    <s v="ASJ 2018003"/>
    <s v="_x000a_Indebida aplicación de los Procedimientos de Aprehensión y Definición de Situación Jurídica de Mercancías y de Recursos en Sede Administrativa. (D)_x000a_• Dirección Seccional de Aduanas de Medellín_x000a__x000a_En el expediente PF201720170001708 con Acta de Aprehensión No. 1715 de 03/05/2017 se evidenció:_x000a_a. En el Auto Aclaratorio No. 1992 de 2/10/2017 de la referida acta, expedido por la División de Gestión de Control Operativo, se presentaron las siguientes inconsistencias:_x000a_-No se fundamentó en el artículo 565 del Decreto 390 de 2016, ni en el artículo 40 de la Resolución 64 de 2016, por cuanto modificó de oficio el avalúo inicial de la mercancía aprehendida; adicionalmente, no se registró la fuente de consulta de la base de precios DIAN para determinar el nuevo valor de la mercancía. No se justificó, ni se efectuó el soporte técnico previo con revisión de la mercancía, no obstante, que el acervo probatorio obrante en el expediente evidenciaba diferencias en subpartida arancelaria, descripción de la mercancía y país de origen, entre lo consignado en el acta de aprehensión, la consulta inicial de base precios y la declaración de importación aportada al momento de la aprehensión._x000a_-El referido auto, se notificó indebidamente por estado y no se informó el recurso de reposición que procedía contra éste, conforme a lo señalado en el artículo 76 del Código de Procedimiento Administrativo y de lo Contencioso Administrativo. _x000a_-El Jefe de División de Gestión de Control Operativo de la DSA de Medellín, no remitió el caso a la Subdirección de Gestión de Fiscalización Aduanera, para que se evaluara la pertinencia de remitir los antecedentes a la Subdirección de Gestión de Control Disciplinario Interno, según lo dispuesto en el parágrafo del referido artículo 40 de la Resolución 64 de 2016, teniendo en cuenta que el nuevo avalúo generaba una diferencia de más del 25% del valor de la mercancía en el acta de aprehensión._x000a_b. Las Divisiones de Gestión de Control Operativo, Fiscalización y Jurídica no detectaron las inconsistencias mencionadas en el literal a)._x000a_c. En la Resolución 0002547 del 14/12/2017 que falló el recurso de reconsideración contra la resolución que ordenó el decomiso, se incurrió en fallas de índole probatorio, al revocar el decomiso y ordenar la entrega de la mercancía, con base en el auto aclaratorio ya referido y documentos con inconsistencias en país de origen, visto bueno del ICA No. 9845-MV folio 37, subpartida arancelaria casilla 59 de las declaraciones de importación._x000a_Con lo anterior se incumplieron los artículos 554, 559, 565 del Decreto 390 de 2016, artículos 19, 29, 32 y 40 de la Resolución 64 de 2016, las actividades 12, 15, 19, 25, 32, 35 del PR-FI-0225 y 24 y 44 del PR-GJ-0117. _x000a__x000a__x000a__x000a_"/>
    <s v="Estos hechos obedecen a fallas en los controles: “Realizar jornadas de retroalimentación dentro del proceso, interactuando con otros procesos e interinstitucionalmente”, “Realizar la retroalimentación  periódica de la norma con el fin de resolver los vacíos normativos, conflictos de normas, jurisprudencia y análisis de casos etc.”; “Revisar según parámetros establecidos los Actos Administrativos tanto de trámite como definitivos” del Proceso de Fiscalización y Liquidación y de los controles “Realizar los comités establecidos en la Resolución 204 de octubre 23 de 2014” y “Divulgar a los funcionarios los procedimientos vigentes según listado maestro de documentos”, en el Proceso de Gestión Jurídica."/>
    <s v="1. Retroalimentacion trimestral entre los funcionarios de unidades aprehensoras  y la División Jurídica  sobre el procedimiento establecido para el avaluo de las mercancías   establecido en la Resolución 64 de 2016"/>
    <m/>
    <s v="Planilla de asistencia"/>
    <n v="2"/>
    <d v="2018-08-01T00:00:00"/>
    <d v="2019-01-31T00:00:00"/>
    <s v="AMED-PJ _x000a_Dirección Seccional de Aduanas de Medellín y jefes de División Jurídica y Unidades aprehensoras"/>
    <n v="0"/>
    <x v="1"/>
  </r>
  <r>
    <x v="9"/>
    <x v="1"/>
    <m/>
    <m/>
    <m/>
    <m/>
    <s v="_x000a_2. a-Revisar mensualmente los procesos que hayan tenido reavalúo  o que lo requieran,  en Reunión de Unificación de Criterios y remitir a la Subdirección de Gestión de Fiscalización Aduanera aquellos casos en los que se presente la situación establecida en el paragrafo del artículo 40 de la Resolución 64 de 2016._x000a__x000a_b. - Remitir copia del caso concreto detectado en la auditoria a la Subdirección de Gestión de Fiscalización Aduanera para su evaluación "/>
    <m/>
    <s v="Acta de Reunión de Unificación de criterio y evidencia de envio de casos a subdirección cuando se requiera_x000a_-copia del caso e informe del caso_x000a_"/>
    <s v="5_x000a_"/>
    <d v="2018-08-01T00:00:00"/>
    <d v="2018-12-30T00:00:00"/>
    <s v="AMED-PJ _x000a_Dirección Seccional de Aduanas de Medellín y jefe de División Jurídica _x000a_Subdirección de Fiscalización"/>
    <n v="0"/>
    <x v="1"/>
  </r>
  <r>
    <x v="9"/>
    <x v="1"/>
    <m/>
    <m/>
    <m/>
    <m/>
    <s v="3.) Realizar  capacitación sobre valoración probatoria. _x000a__x000a_"/>
    <m/>
    <s v=" Planilla de asistencia "/>
    <n v="1"/>
    <d v="2018-08-01T00:00:00"/>
    <d v="2018-12-30T00:00:00"/>
    <s v="AMED-PJ _x000a_Direccitor Seccional de Aduanas de Medellín y jefe de División Jurídica_x000a__x000a__x000a_Directores de Seccionales del pais con competencia aduanera "/>
    <n v="0"/>
    <x v="1"/>
  </r>
  <r>
    <x v="10"/>
    <x v="0"/>
    <s v="9 Aud Vig  2011 Reg Imptos Bta y Grandes_x000a__x000a_AEF - Seguimiento PM 2014"/>
    <s v="19 00 002"/>
    <s v="Hallazgo No. 9_x000a_Mapas de Riesgo: la DIAN no cuenta con mapas de riesgo ajustados a la realidad de los diferentes procesos misionales y de soporte que en la actualidad se generan en la institución, por cuanto los riesgos identificados son iguales para todos los procesos."/>
    <s v="Por deficiencias en el sistema de control interno, "/>
    <s v="_x000a__x000a_Realizar el levantamiento de las matrices de riesgos de los pocesos de la entidad ajustados a la realidad "/>
    <s v="Actividad 1: Culminar el levantamiento de los Mapas de Riesgos aplicando la metodología establecida por la Dian, en desarrollo de estrategia de capacitación, apoyo metodológico y aprobación, para los procesos: Control Interno, Fiscalización y Liquidación, Servicios Informáticos e Información de Recaudo. "/>
    <s v="Matriz de Riesgo levantada para los procesos: Control Interno, Fiscalización y Liquidación, Servicios Informáticos e Información de Recaudo."/>
    <n v="4"/>
    <d v="2015-08-01T00:00:00"/>
    <d v="2015-12-31T00:00:00"/>
    <s v="NC-PIC Dirección de Gestión Organizacional, Subdirección de Gestión de Análisis Operacional y_x000a_Coordinación de Administración y Perfilamiento de Riesgos y Responsables de los procesos (Director, Jefe de Oficina, Subdirector)"/>
    <n v="1"/>
    <x v="0"/>
  </r>
  <r>
    <x v="10"/>
    <x v="0"/>
    <m/>
    <m/>
    <m/>
    <m/>
    <m/>
    <s v=" Actividad 2: Culminar el levantamiento de los Mapas de Riesgos aplicando la metodología establecida por la Dian, en desarrollo de estrategia de capacitación, apoyo metodológico y aprobación,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
    <s v="Matriz de Riesgo que se  levantadas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
    <n v="7"/>
    <d v="2016-01-01T00:00:00"/>
    <d v="2016-12-31T00:00:00"/>
    <s v="NC-PIC Dirección de Gestión Organizacional, Subdirección de Gestión de Análisis Operacional y_x000a_Coordinación de Administración y Perfilamiento de Riesgos y Responsables de los procesos (Director, Jefe de Oficina, Subdirector)_x000a_REFORMULADO _x000a_30/04/2016_x000a_30/09/2016"/>
    <n v="1"/>
    <x v="0"/>
  </r>
  <r>
    <x v="10"/>
    <x v="0"/>
    <m/>
    <m/>
    <m/>
    <m/>
    <m/>
    <s v="Actividad 3: Culminar el levantamiento de los Mapas de Riesgos aplicando la metodología establecida por la Dian, en desarrollo de estrategia de capacitación, apoyo metodológico y aprobación, para los procesos:                               1. Recursos Físicos, 2. Gestión Humana, 3. Comercialización, 4. Recursos Financieros, 5. Inteligencia Corporativa (Subproceso Nivel 1  Defensoría de los Derechos_x000a_del Contribuyente y del Usuario Aduanero, 6. Inteligencia CorporativaSubproceso Nivel 1 Gestión de la Planeación _x000a_Institucional."/>
    <s v="Matriz de riesgos que se levanta para el año 2017 para los procesos de: 1. Recursos Físicos, 2. Gestión Humana, 3. Comercialización, 4.  Recursos Financieros, 5. Inteligencia Corporativa (Subproceso Nivel 1  Defensoría de los Derechos del Contribuyente y del Usuario Aduanero 6. Inteligencia CorporativaSubproceso Nivel 1 Gestión de la Planeación Institucional."/>
    <n v="6"/>
    <d v="2017-01-01T00:00:00"/>
    <d v="2017-12-31T00:00:00"/>
    <s v="NC-PIC Dirección de Gestión Organizacional, Subdirección de Gestión de Análisis Operacional y_x000a_Coordinación de Administración y Perfilamiento de Riesgos y Responsables de los procesos (Director, Jefe de Oficina, Subdirector)_x000a__x000a_REFORMULADO _x000a_30/04/2016_x000a_30/09/2016_x000a_30/09/2017"/>
    <n v="1"/>
    <x v="0"/>
  </r>
  <r>
    <x v="10"/>
    <x v="0"/>
    <m/>
    <m/>
    <m/>
    <m/>
    <m/>
    <s v="Actividad 4: Culminar el levantamiento de los Mapas de Riesgos aplicando la metodología establecida por la Dian, en desarrollo de estrategia de capacitación, apoyo metodológico y aprobación, para los procesos: 1. Gestión Masiva, 2. Operación Aduanera"/>
    <s v="Matriz de riesgos que se levanta para el año 2018 para los procesos de: 1. Gestión Masiva, 2. Operación Aduanera"/>
    <n v="2"/>
    <d v="2017-09-30T00:00:00"/>
    <d v="2018-09-30T00:00:00"/>
    <s v="NC-PIC Dirección de Gestión Organizacional, Subdirección de Gestión de Análisis Operacional y_x000a_Coordinación de Administración y Perfilamiento de Riesgos y Responsables de los procesos (Director, Jefe de Oficina, Subdirector)_x000a__x000a__x000a_REFORMULADO _x000a_30/09/2017"/>
    <n v="1"/>
    <x v="0"/>
  </r>
  <r>
    <x v="10"/>
    <x v="0"/>
    <s v="22 Aud Funcion Pagadora y Recaudadora Vig  2015"/>
    <s v="11 02 100"/>
    <s v="Hallazgo No. 22  Riesgos y Controles_x000a_&quot;Al realizar la evaluación y seguimiento a la estructuración de los procesos, incluyendo la identificación de riesgos y controles; se evidenció que el 60% de los procesos  aún no cuentan con riesgos estructurados y controles implementados  por la DIAN (...) &quot;_x000a_"/>
    <s v="Lo anterior, debido a una gestión ineficiente para la implementación de la metodología entregada por el contratista; situación que conlleva a la ausencia de  herramientas y controles, para mitigar los riesgos sobrevinientes de los procesos  de la DIAN; adicionalmente, los recursos invertidos en el diagnóstico y la metodología desde el año 2013, podrían afectarse por la no implementación, los cambios normativos y la actualización o ajuste de los procedimientos."/>
    <s v="Realizar el levantamiento de las matrices de riesgos de los procesos de la entidad ajustados a la realidad "/>
    <s v=" Actividad 1: Culminar el levantamiento de los Mapas de Riesgos aplicando la metodología establecida por la Dian, en desarrollo de estrategia de capacitación, apoyo metodológico y aprobación,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
    <s v="Matriz de Riesgo que se  levantadas para los procesos                            1, Administración de Cartera.                             2, Recaudacion subproceso de Devoluciones y/o Compensaciones,                    3. Asistencia al Cliente,                     4, Gestión Jurídica,                5, Inteligencia Corporativa ( Subproceso Nivel 1 Análisis de Operaciones y Gestión del Riesgo Soluciones                            6, Inteligencia Corporativa Subproceso Nivel 1  Comunicaciones.                 7, Recursos Fisicos Subproceso Nivel 1 Adquisición de Bienes muebles,"/>
    <n v="7"/>
    <d v="2016-01-01T00:00:00"/>
    <d v="2016-12-31T00:00:00"/>
    <s v="NC-PIC Dirección de Gestión Organizacional, Subdirección de Gestión de Análisis Operacional y_x000a_Coordinación de Administración y Perfilamiento de Riesgos y Responsables de los procesos (Director, Jefe de Oficina, Subdirector)_x000a_REFORMULADO_x000a_30/09/20"/>
    <n v="1"/>
    <x v="0"/>
  </r>
  <r>
    <x v="10"/>
    <x v="0"/>
    <m/>
    <m/>
    <m/>
    <m/>
    <m/>
    <s v="Actividad 2: Culminar el levantamiento de los Mapas de Riesgos aplicando la metodología establecida por la Dian, en desarrollo de estrategia de capacitación, apoyo metodológico y aprobación, para los procesos:                               1. Recursos Físicos, 2. Gestión Humana, 3. Comercialización, 4. Recursos Financieros, 5. Inteligencia Corporativa (Subproceso Nivel 1  Defensoría de los Derechos_x000a_del Contribuyente y del Usuario Aduanero, 6. Inteligencia CorporativaSubproceso Nivel 1 Gestión de la Planeación _x000a_Institucional."/>
    <s v="Matriz de riesgos que se levanta para el año 2017 para los procesos de: 1. Recursos Físicos, 2. Gestión Humana, 3. Comercialización, 4.  Recursos Financieros, 5. Inteligencia Corporativa (Subproceso Nivel 1  Defensoría de los Derechos del Contribuyente y del Usuario Aduanero 6. Inteligencia CorporativaSubproceso Nivel 1 Gestión de la Planeación Institucional."/>
    <n v="6"/>
    <d v="2017-01-01T00:00:00"/>
    <d v="2017-12-31T00:00:00"/>
    <s v="NC-PIC Dirección de Gestión Organizacional, Subdirección de Gestión de Análisis Operacional y_x000a_Coordinación de Administración y Perfilamiento de Riesgos y Responsables de los procesos (Director, Jefe de Oficina, Subdirector)_x000a_REFORMULADO_x000a_30/09/2016_x000a_30/09/2017"/>
    <n v="1"/>
    <x v="0"/>
  </r>
  <r>
    <x v="10"/>
    <x v="0"/>
    <m/>
    <m/>
    <m/>
    <m/>
    <m/>
    <s v="Actividad 3: Culminar el levantamiento de los Mapas de Riesgos aplicando la metodología establecida por la Dian, en desarrollo de estrategia de capacitación, apoyo metodológico y aprobación, para los procesos: 1. Gestión Masiva, 2. Operación Aduanera"/>
    <s v="Matriz de riesgos que se levanta para el año 2018 para los procesos de: 1. Gestión Masiva, 2. Operación Aduanera"/>
    <n v="2"/>
    <d v="2017-09-30T00:00:00"/>
    <d v="2018-09-30T00:00:00"/>
    <s v="NC-PIC Dirección de Gestión Organizacional, Subdirección de Gestión de Análisis Operacional y_x000a_Coordinación de Administración y Perfilamiento de Riesgos y Responsables de los procesos (Director, Jefe de Oficina, Subdirector)_x000a__x000a__x000a_REFORMULADO_x000a_30/09/2017"/>
    <n v="1"/>
    <x v="0"/>
  </r>
  <r>
    <x v="10"/>
    <x v="0"/>
    <s v="24 Aud Funcion Pagadora recaudadora vig 2015"/>
    <s v="11 02 100"/>
    <s v="Hallazgo No. 24 Seguimiento iniciativas &quot;Al realizar el seguimiento al cumplimiento de los objetivos Estratégicos y por ende a las iniciativas y metas definidas en el Plan Táctico de la DIAN, se observó que no se realiza seguimiento a los reportes y cifras enviados en documento Excel por los responsables de éstas, la coordinación de planeación se limita a la consolidación de la información, situación que genera riesgo en la veracidad y confiabilidad de la información reportada (...)  Adicionalmente, de acuerdo con la clasificación presupuestal y con la estructura de la información financiera, la DIAN no posee cifras o valores de asignación y ejecución de recursos discriminados según el Plan Táctico, mediante el cual se definen las iniciativas de cumplimiento de los Objetivos Estratégicos.(...)&quot;"/>
    <s v="Lo anterior, debido a que la DIAN dentro de su estructura orgánica tiene aprobada una coordinación de Planeación, la cual no tiene la categoría para dar lineamientos acordes a los objetivos estratégicos de la DIAN y por ende contribuir directamente al cumplimiento del Plan Nacional de Desarrollo. _x000a_La DIAN  no cuenta con información disponible, respecto a la asignación presupuestal para el desarrollo, ejecución o cumplimiento de las actividades descritas por iniciativa en el Plan Táctico, desconociéndose los costos generados por iniciativa y la fuente de recursos para su cumplimiento. "/>
    <s v="Definir la metodología para la presupuestación del plan estratégico institucional."/>
    <s v="Revisar la normatividad y las metodologías aplicables al sector público para escoger la opción más adecuada para presupuestar el plan estratégico institucional."/>
    <s v="Metodología de presupuestación del plan estratégico institucional aprobada"/>
    <n v="1"/>
    <d v="2016-09-01T00:00:00"/>
    <d v="2016-10-31T00:00:00"/>
    <s v="NC-PIC _x000a_Subdirección de Gestión de Recursos Financieros_x000a_Subdirección de Gestión de Análisis Operacional_x000a__x000a_REFORMULADO _x000a_30/09/2016"/>
    <n v="1"/>
    <x v="0"/>
  </r>
  <r>
    <x v="10"/>
    <x v="0"/>
    <m/>
    <m/>
    <m/>
    <m/>
    <s v="Elaborar la reglamentación y documentación."/>
    <s v="Emitir la reglamentación interna, el protocolo, instructivos o cartillas y los formatos necearios para la presupuestación del plan estratégico institucional."/>
    <s v="Documentación interna con el procedimiento para la presupuestación del plan estratégico institucional (instructivo, cartillas o protocolos necesarios para realizar la presupuestación del Plan Estratégico Institucional."/>
    <n v="1"/>
    <d v="2016-10-03T00:00:00"/>
    <d v="2016-10-31T00:00:00"/>
    <s v="NC-PIC _x000a_Subdirección de Gestión de Recursos Financieros_x000a_Subdirección de Gestión de Análisis Operacional_x000a__x000a__x000a_REFORMULADO _x000a_30/09/2016"/>
    <n v="1"/>
    <x v="0"/>
  </r>
  <r>
    <x v="10"/>
    <x v="0"/>
    <m/>
    <m/>
    <m/>
    <m/>
    <s v="Realizar el ejercicio de la presupuestación del Plan Estratégico Institucional."/>
    <s v="Orientar y asesorar a los directivos del Nivel Central responsables de estimar los costos del plan estratégico institucional."/>
    <s v="Documento con la estimación de los costos de inversión y de funcionamiento por componentes del plan estratégico institucional."/>
    <n v="1"/>
    <d v="2016-11-01T00:00:00"/>
    <d v="2016-11-30T00:00:00"/>
    <s v="NC-PIC _x000a_Subdirección de Gestión de Recursos Financieros _x000a_Subdirección de Gestión de Análisis Operacional y_x000a_Directores de Gestión; Subdirectores de Gestión y Jefes de Oficina_x000a__x000a__x000a_REFORMULADO _x000a_30/09/2016"/>
    <n v="1"/>
    <x v="0"/>
  </r>
  <r>
    <x v="10"/>
    <x v="0"/>
    <m/>
    <m/>
    <m/>
    <m/>
    <s v="Adelantar el proceso de retroalimentación del ejercicio de presupuestación del plan estratégico institucional."/>
    <s v="Verificar y ajustar la reglamentación y ajuste interna, el protocolo, instructivos o cartillas y los formatosutilizados para la presupuestación del plan estratégico institucional."/>
    <s v="Documentación interna transitoria con el procedimiento para la presupuestación del plan estratégico institucional (instructivo, cartillas o protocolos necesarios para realizar la presupuestación del Plan Estratégico Institucional) revisado y ajustado."/>
    <n v="1"/>
    <d v="2016-12-01T00:00:00"/>
    <d v="2017-01-27T00:00:00"/>
    <s v="NC-PIC Dirección de Gestión de Recursos y Administración Económica_x000a_Dirección de Gestión Organizacional_x000a_Subdirección de Gestión de Recursos Financieros_x000a_Subdirección de Gestión de Análisis Operacional_x000a__x000a__x000a_REFORMULADO _x000a_30/09/2016"/>
    <n v="1"/>
    <x v="0"/>
  </r>
  <r>
    <x v="10"/>
    <x v="0"/>
    <s v="3 Aud  Laboratorio de Aduanas con corte 30/06/2016"/>
    <s v="11 03 002"/>
    <s v="Hallazgo No.3 Información del Proyecto_x000a_No fue posible establecer las modificaciones, ajustes y cambios efectuados al proyecto; por cuanto la DIAN, según oficio 100210227-0296 del 23/08/2016, informa que no cuenta con las fichas técnicas correspondientes a los años 2004 a 2008 y el 2011. Adicionalmente, dentro, de la información no se anexa la ficha correspondiente a los años 2009 y 2010._x000a_(…) situación que genera incertidumbre en la información del proyecto correspondiente a las vigencias 2004 al 2009_x000a_"/>
    <s v="falta de seguimiento, monitoreo y debilidades en gestión documental del proyecto de inversión"/>
    <s v="Incluir en los sistemas de seguimiento la gestión y avances en los indicadores del proyecto"/>
    <s v="Revisar los informes mensuales de la Interventoría a la construcción del laboratorio frente a los avances de los indicadores del proyecto (metros cuadrados construidos e informes de interventoria) reflejando en el Sistema de Seguimiento de Proyectos de Inversión SPI los avances de dichos indicadores."/>
    <s v="Registros mensuales en el sistema SPI y en las carpetas documentales"/>
    <n v="12"/>
    <d v="2017-02-28T00:00:00"/>
    <d v="2018-02-28T00:00:00"/>
    <s v="NC-PIC _x000a_Dirección de Gestión Organizacional- Subdirección de Gestión de Análisis Operacional, Dirección de Gestión de Administración Económica-Subdirección de Gestión de Recursos Físicos. Dirección de Gestión de Aduanas-Subdirección de Gestión Técnica Aduanera"/>
    <n v="1"/>
    <x v="0"/>
  </r>
  <r>
    <x v="10"/>
    <x v="0"/>
    <m/>
    <m/>
    <m/>
    <m/>
    <s v="Realizar seguimiento físico y  financiero al Proyecto de Inversión &quot;Construcción, diseño, contratación normalización, adecuación, dotación e implantación del  Laboratorio Nacional de Aduanas en un predio propiedad de la DIAN&quot; "/>
    <s v="Realizar reuniones bimestrales de seguimiento al Proyecto de Inversión &quot;Construcción, diseño, contratación normalización, adecuación, dotación e implantación del  Laboratorio Nacional de Aduanas en un predio propiedad de la DIAN&quot; conjuntamente con la Subdirección de Gestión de Recursos Financieros, con la participación del Formulador-Responsable del proyecto de inversión"/>
    <s v="Ayuda Memoria Reunión bimestral de Seguimiento al proyecto de inversión &quot;Construcción, diseño, contratación, normalización, adecuación, dotación e implantación del Laboratorio Nacional de Aduanas ...&quot; y _x000a_Formato 1674 &quot;Control Registro de Asistencia Reuniones&quot;   (febrero, abril, junio, agosto, octubre y diciembre de 2017)  "/>
    <n v="12"/>
    <d v="2017-02-28T00:00:00"/>
    <d v="2017-12-31T00:00:00"/>
    <s v="NC-PIC _x000a_Dirección de Gestión Organizacional- Subdirección de Gestión de Análisis Operacional, Dirección de Gestión de Administración Económica-Subdirección de Gestión de Recursos Financieros_x000a_Dirección de Gestión de Aduanas-Subdirección de Gestión Técnica Aduanera_x000a__x000a_REFORMULADO_x000a_30/09/2017"/>
    <n v="1"/>
    <x v="0"/>
  </r>
  <r>
    <x v="10"/>
    <x v="0"/>
    <s v="4 Aud  Laboratorio de Aduanas con corte 30/06/2016"/>
    <s v="11 03 001"/>
    <s v="Hallazgo No.4 Cumplimiento de Metas e Indicadores_x000a_El indicador de Producto correspondiente al área Construida y dotada para el mismo periodo (2007-2010), proyectó una meta total de 3.800 metros cuadrados; al realizar el seguimiento a la misma hasta la vigencia 2015, se observa que la Dian no registra avance ni cumplimiento de este indicador, situación que concluye que el área construida con cargo al convenio suscrito con FONADE, no se registró porque el cumplimiento es del 0%. (…)Sin embargo, en el informe consolidado de consultoría (…), registra un área construida de 3.690  metros cuadrados, correspondiente a cimentación y estructura; situación que no se refleja en el avance del. Indicador para la fecha respectiva._x000a_(…) la DIAN desde el inicio del mismo a la fecha, no ha cumplido de manera oportuna y eficaz, con las metas programadas y las mediciones correspondientes a la ejecución y avance del Proyecto._x000a_"/>
    <s v="Deficiencias en la planeación y debilidades en la gestión del proyecto "/>
    <s v="Inclusión en los sistemas de seguimiento la gestión y avances en los indicadores del proyecto"/>
    <s v="Revisar los informes mensuales de la Interventoría a la construcción del laboratorio frente a los avances de los indicadores del proyecto (metros cuadrados construidos e informes de interventoria) reflejando en el Sistema de Seguimiento de Proyectos de Inversión SPI los avances de dichos indicadores."/>
    <s v="Registros en el sistema SPI e informes de inteventora"/>
    <n v="12"/>
    <d v="2017-02-28T00:00:00"/>
    <d v="2018-02-28T00:00:00"/>
    <s v="NC-PIC _x000a_Dirección de Gestión de Administración Económica-Subdirección de Gestión de Recursos Físicos-Dirección de Gestión de Aduanas-Subdirección de Gestión Técnica Aduanera"/>
    <n v="1"/>
    <x v="0"/>
  </r>
  <r>
    <x v="10"/>
    <x v="0"/>
    <m/>
    <m/>
    <m/>
    <m/>
    <m/>
    <s v="Presentar al Comité Institucional de Desarrollo Administrativo los compromisos y las alertas resultado de las reuniones de seguimiento a los proyectos de inversión."/>
    <s v="Acta Comité Institucional de Desarrollo Administrativo (Abril, Agosto y Diciembre de 2017)_x000a_El Acta del Comité deberá consignar todas las decisiones y/o medidas adoptadas referentes al seguimiento y control de la ejecución de los proyectos de inversión. Así mismo, deberá incluir las observaciones y recomendaciones resultantes del comité."/>
    <n v="3"/>
    <d v="2017-04-30T00:00:00"/>
    <d v="2018-02-28T00:00:00"/>
    <s v="NC-PIC _x000a_Dirección de Gestión Organizacional- Subdirección de Gestión de Análisis Operacional, Dirección de Gestión de Administración Económica-Subdirección de Gestión de Recursos Financieros_x000a_Dirección de Gestión de Aduanas-Subdirección de Gestión Técnica Aduanera_x000a__x000a_REFORMULADO _x000a_30/03/2018"/>
    <n v="1"/>
    <x v="0"/>
  </r>
  <r>
    <x v="10"/>
    <x v="3"/>
    <s v="INSP. 17-07-02-24-07 _x000a__x000a_H 1,2,3,4,5,6,7"/>
    <s v="RG1"/>
    <s v="ID del hallazgo I. Aplicación errada de las decisiones de control administrativo en los sistemas de información que procesan y ejecutan el control de perfilamiento aduanero_x000a__x000a_ID del hallazgo II. Desconocimiento frente al versionamiento de los archivos base – código fuente, del web Service que traduce la información del SIE Siglo XXI a MUISCA Modulo Selectividad_x000a__x000a_ID del hallazgo III. Fallas de integridad en la información y vulnerabilidad en las seguridades implementadas en el aplicativo Syga Importaciones y en el Web Service que no son detectadas por el sistema, así como falta de validaciones en el sistema Muisca para el rechazo de información inconsistente._x000a__x000a_ID del hallazgo IV. Errores en los controles de validación del SIE Muisca Selectividad_x000a__x000a_ID del hallazgo V. La herramienta IMPERVA se encuentra subutilizada y no es tenida en cuenta para apoyar los controles de monitoreo y seguimiento sobre las transacciones de bases de datos del SIE Muisca Selectividad._x000a__x000a_ID del hallazgo VI. Posibilidad de cambios de información que no son detectados por los aplicativos Syga Importaciones, ni por Muisca Selectividad que abren la posibilidad a inyección de datos, por el desconocimiento técnico por parte de la Subdirección de Gestión de Tecnología de Información y Telecomunicaciones, en la funcionalidad, almacenamiento y mantenimiento de los archivos y el software desarrollado para la transmisión de declaraciones de importación mediante la opción de EDIFAC del aplicativo Syga Importaciones._x000a__x000a_ID del hallazgo VII. Existe el perfil denominado “Nuevo Perfil Causales Generales”, con incidencia en la administración de validaciones Syga Importaciones, que están relacionadas directamente en el perfilamiento de riesgos."/>
    <s v="ID del Riesgo de Gestión  : N/A_x000a__x000a_ID del Riesgo de Corrupción :  RFC 1.  Alteración a los sistemas de información, para obtener beneficio propio o de terceros, evidenciado en la modificación de la información de las declaraciones de importación para suplantar la identidad de usuarios aduaneros y afectar el control de la DIAN a través del perfilamiento de riesgo aduanero (selectividad importaciones)."/>
    <s v="HI. Solicitar Ajustes al software de selectividad Aduanera relacionado con el tema del nivel de riesgo."/>
    <s v="Ajustar las validaciones de los porcentajes relacionados con levante automático"/>
    <s v="Oficio N°100219354-00171 de 24/10/2016.Informando la situación presentada."/>
    <n v="1"/>
    <d v="2018-01-30T00:00:00"/>
    <d v="2018-03-10T00:00:00"/>
    <s v="NC-PIC _x000a_Coordinación de Administración y Perfilamiento de Riesgos"/>
    <n v="1"/>
    <x v="0"/>
  </r>
  <r>
    <x v="10"/>
    <x v="3"/>
    <m/>
    <m/>
    <m/>
    <m/>
    <s v="HI. Realizar los ajustes a selectividad Aduanera, de acuerdo a los requerimientos del área de Riesgos."/>
    <s v="Implementar los ajustes relacionados con controles en  selectividad aduanera"/>
    <s v="Formato de Aceptación de pruebas de funcionalidad y salida a aproducción"/>
    <n v="1"/>
    <d v="2017-04-01T00:00:00"/>
    <d v="2017-07-15T00:00:00"/>
    <s v="NC-PIC _x000a_Subdirección de Gestión de Tecnologías de Información y Telecomunicaciones_x000a_Coordinación de Administración y Perfilamiento de Riesgos"/>
    <n v="1"/>
    <x v="0"/>
  </r>
  <r>
    <x v="10"/>
    <x v="3"/>
    <m/>
    <m/>
    <m/>
    <m/>
    <s v="HI. Desplegar en producción el software ajustado del sistema de información selectividad aduanera."/>
    <s v="Implementar los ajustes relacionados con el tema del nivel de riesgo,"/>
    <s v="Acta de Comité de Gestión de Cambios de Tecnología"/>
    <n v="1"/>
    <d v="2017-09-01T00:00:00"/>
    <d v="2017-10-31T00:00:00"/>
    <s v="NC-PIC _x000a_Subdirección de Gestión de Tecnologías de Información y Telecomunicaciones"/>
    <n v="1"/>
    <x v="0"/>
  </r>
  <r>
    <x v="10"/>
    <x v="3"/>
    <m/>
    <m/>
    <m/>
    <m/>
    <s v="HI. Realizar los ajustes necesarios para implementar el módulo de selectividad en el nuevo sistema de información LUCIA."/>
    <s v="Adecuar el nuevo sistema de información LUCIA a las necesidades de la DIAN en el tema de selectividad aduanera"/>
    <s v="Formato de Aceptación de pruebas de funcionalidad y salida a aproducción"/>
    <n v="1"/>
    <d v="2016-11-01T00:00:00"/>
    <d v="2016-11-30T00:00:00"/>
    <s v="NC-PIC _x000a_Subdirección de Gestión de Tecnologías de Información y Telecomunicaciones_x000a_Coordinación de Administración y Perfilamiento de Riesgos"/>
    <n v="1"/>
    <x v="0"/>
  </r>
  <r>
    <x v="10"/>
    <x v="3"/>
    <m/>
    <m/>
    <m/>
    <m/>
    <s v="HI. Desplegar en producción el nuevo sistema de selectividad LUCIA"/>
    <s v="Implementar los ajustes en el sistema LUCIA."/>
    <s v="Formato de Aceptación de pruebas de funcionalidad y salida a aproducción"/>
    <n v="1"/>
    <d v="2016-11-01T00:00:00"/>
    <d v="2016-11-30T00:00:00"/>
    <s v="NC-PIC _x000a_Subdirección de Gestión de Tecnologías de Información y Telecomunicaciones"/>
    <n v="1"/>
    <x v="0"/>
  </r>
  <r>
    <x v="10"/>
    <x v="3"/>
    <m/>
    <m/>
    <m/>
    <m/>
    <s v="HI. Definir los controles que debe tener el sistema LUCÏA para Selectividad _x000a__x000a_Nota: Con ésta acción se cierra la acción 7 descrita en la Inspección 7._x000a_"/>
    <s v="Migrar los 14 NIT relacionados con el hallazgo al sistema de selectividad aduanera LUCIA para que sus operraciones sean seleccionadas para inspección física._x000a__x000a_Nota: Con ésta acción se cierra la acción 7 descrita en la Inspección 7._x000a_"/>
    <s v="Migración de los NIT (14) denunciados con declaraciones automáticas al sistema Lucia "/>
    <n v="1"/>
    <d v="2017-10-19T00:00:00"/>
    <d v="2017-10-19T00:00:00"/>
    <s v="NC-PIC _x000a_Coordinación de Administración y Perfilamiento de Riesgos"/>
    <n v="1"/>
    <x v="0"/>
  </r>
  <r>
    <x v="10"/>
    <x v="3"/>
    <m/>
    <m/>
    <m/>
    <m/>
    <s v="HII. Levantar el inventarIo del web service que permita conocer e identificar el versionamiento actual."/>
    <s v="Mantener debidamente referenciada la información del web service."/>
    <s v="Documento del Inventario del web service actualizado."/>
    <s v="Depende del número de actualizaciones realizadas al web service"/>
    <d v="2018-01-01T00:00:00"/>
    <d v="2018-12-31T00:00:00"/>
    <s v="NC-PIC _x000a_Coordinación para el Apoyo a los Sistemas de Información"/>
    <n v="1"/>
    <x v="0"/>
  </r>
  <r>
    <x v="10"/>
    <x v="3"/>
    <m/>
    <m/>
    <m/>
    <m/>
    <s v="HII. Generar el manual técnico del sistema de información SXXI importaciones."/>
    <s v="Mantener debidamente documentado el sistema de información con un enfoque técnico."/>
    <s v="Manual técnico del sistema de información Siglo XXI."/>
    <n v="1"/>
    <d v="2018-01-01T00:00:00"/>
    <d v="2018-12-31T00:00:00"/>
    <s v="NC-PIC _x000a_Coordinación para el Apoyo a los Sistemas de Información"/>
    <n v="1"/>
    <x v="0"/>
  </r>
  <r>
    <x v="10"/>
    <x v="3"/>
    <m/>
    <m/>
    <m/>
    <m/>
    <s v="HIII R12 y R13 - Depuración del ambiente de pruebas que soporta el Sistema de Información Siglo XXI con énfasis en las vulnerabilidades tales como SQL, Injection."/>
    <s v="Optimizar el ambiente de pruebas"/>
    <s v="Informe de Actividades"/>
    <n v="1"/>
    <d v="2018-01-02T00:00:00"/>
    <d v="2018-10-31T00:00:00"/>
    <s v="NC-PIC _x000a_Coordinación para el Apoyo a los Sistemas de Información"/>
    <n v="1"/>
    <x v="0"/>
  </r>
  <r>
    <x v="10"/>
    <x v="3"/>
    <m/>
    <m/>
    <m/>
    <m/>
    <s v="HIII R12 y R13 - Depuración del ambiente de producción que soporta el Sistema de Información Siglo XXI con énfasis en las vulnerabilidades tales como SQL, Injection."/>
    <s v="Optimizar el ambiente de producción"/>
    <s v="Informe de Actividades"/>
    <n v="1"/>
    <d v="2018-01-02T00:00:00"/>
    <d v="2018-10-31T00:00:00"/>
    <s v="NC-PIC _x000a_Coordinación de Infraestructura Técnológica"/>
    <n v="1"/>
    <x v="0"/>
  </r>
  <r>
    <x v="10"/>
    <x v="3"/>
    <m/>
    <m/>
    <m/>
    <m/>
    <s v="HII - R28. Definir las validaciones que permitan establecer la completitud, veracidad y exactitud de la información inicialmente ingresada a las bases de datos que soportan Siglo XXI, SYGA IMPORTACIONES Y WEB SERVICES."/>
    <s v="Evitar modificaciones y alteraciones en las Bases de Datos."/>
    <s v="Informe de Implementación"/>
    <n v="1"/>
    <d v="2018-01-02T00:00:00"/>
    <d v="2018-06-30T00:00:00"/>
    <s v="NC-PIC _x000a_Coordinación para el apoyo a los sistemas de información_x000a_Coordinación de Administración y Perilamiento de Riesgos_x000a_Subdirección de Gestión de Comercio Exterior"/>
    <n v="0"/>
    <x v="2"/>
  </r>
  <r>
    <x v="10"/>
    <x v="3"/>
    <m/>
    <m/>
    <m/>
    <m/>
    <s v="HIII - Definir un cronograma de trabajo con el fin de implementar en producción las validaciones establecidas en las bases de datos que soportan Siglo XXI, SYGA IMPORTACIONES Y WEB SERVICES."/>
    <s v="Evitar modificaciones y alteraciones en las Bases de Datos."/>
    <s v="Cronograma de trabajo"/>
    <n v="1"/>
    <d v="2018-07-01T00:00:00"/>
    <d v="2018-08-30T00:00:00"/>
    <s v="NC-PIC _x000a_Coordinación para el apoyo a los sistemas de información_x000a_Coordinación de Administración y Perilamiento de Riesgos_x000a_Subdirección de Gestión de Comercio Exterior"/>
    <n v="0"/>
    <x v="2"/>
  </r>
  <r>
    <x v="10"/>
    <x v="3"/>
    <m/>
    <m/>
    <m/>
    <m/>
    <s v="HIII - HV - Implementar las políticas definidas con la agencia ITRC, parametrizadas en la herramienta IMPERVA y hacerlo extensivo a todas las bases de datos que soportan Siglo XXI del orden Nacional."/>
    <s v="Auditar el sistema de selectividad."/>
    <s v="Informe de Implementación"/>
    <n v="1"/>
    <d v="2018-01-02T00:00:00"/>
    <d v="2018-05-31T00:00:00"/>
    <s v="NC-PIC _x000a_Coordinación de Infraestructura"/>
    <n v="0"/>
    <x v="2"/>
  </r>
  <r>
    <x v="10"/>
    <x v="3"/>
    <m/>
    <m/>
    <m/>
    <m/>
    <s v="HV - Contextualizar a los usuarios sobre los resultados y políticas generadas por la herramienta IMPERVA."/>
    <s v="Optimizar la usabilidad de la herramienta IMPERVA"/>
    <s v="Formato_1674_Control registro asistencia reuniones diligenciado "/>
    <n v="1"/>
    <d v="2018-02-01T00:00:00"/>
    <d v="2018-02-28T00:00:00"/>
    <s v="NC-PIC _x000a_Coordinación de Infraestructura Tecnológica"/>
    <n v="1"/>
    <x v="0"/>
  </r>
  <r>
    <x v="10"/>
    <x v="3"/>
    <m/>
    <m/>
    <m/>
    <m/>
    <s v="HV- R28. Definir con el área usuaria y el oficial de seguridad las transacciones que deben quedar registradas en la Heramienta IMPERVA"/>
    <s v="Configuración efectiva  de la Herrramienta IMPERVA"/>
    <s v="Formato_1674_Control registro asistencia reuniones diligenciado "/>
    <n v="1"/>
    <d v="2018-03-01T00:00:00"/>
    <d v="2018-05-31T00:00:00"/>
    <s v="NC-PIC _x000a_Coordinación de Riesgos._x000a_Subdirección de Comercio Exterior._x000a_Coordinación para el apoyo a los sistemas de información_x000a_Oficial de Seguridad de la Información_x000a_Coordinación de Infraestructura tecnológica._x000a_"/>
    <n v="0"/>
    <x v="2"/>
  </r>
  <r>
    <x v="10"/>
    <x v="3"/>
    <m/>
    <m/>
    <m/>
    <m/>
    <s v="HV - Definir un cronograma de trabajo con el fin de implementar las transacciones que deben quedar registradas en la Heramienta IMPERVA."/>
    <s v="Auditar el sistema de selectividad."/>
    <s v="Cronograma de trabajo"/>
    <n v="1"/>
    <d v="2018-06-01T00:00:00"/>
    <d v="2018-06-30T00:00:00"/>
    <s v="NC-PIC _x000a_Coordinación de Riesgos._x000a_Subdirección de Comercio Exterior._x000a_Coordinación para el apoyo a los sistemas de información_x000a_Oficial de Seguridad de la Información_x000a_Coordinación de Infraestructura tecnológica._x000a_"/>
    <n v="0"/>
    <x v="2"/>
  </r>
  <r>
    <x v="10"/>
    <x v="3"/>
    <m/>
    <m/>
    <m/>
    <m/>
    <s v="HV- Realizar análisis de los reportes generados por la herramienta IMPERVA,  de manera ergonómica y  entendible para el usuario."/>
    <s v="Monitorear las transacciones registradas en la herramienta IMPERVA."/>
    <s v="Informes periódicos semestrales &quot;Análisis de los reportes generados por la herramienta IMPERVA&quot;"/>
    <n v="2"/>
    <d v="2018-08-01T00:00:00"/>
    <d v="2019-07-31T00:00:00"/>
    <s v="NC-PIC _x000a_Coordinación de Administración y Perfilamiento de Riesgos._x000a_Subdirección de Comercio Exterior._x000a_ _x000a_Oficial de Seguridad de la Información_x000a_"/>
    <n v="0"/>
    <x v="1"/>
  </r>
  <r>
    <x v="10"/>
    <x v="3"/>
    <m/>
    <m/>
    <m/>
    <m/>
    <s v="HVI - Realizar un estudio de diagnóstico para determinar las posibles modificaciones en los datos de los archivos EDIFAC, y en las transacciones de datos que soportan Siglo XXI, Web Service y LUCIA. Así mismo, considerar la viabilidad de eliminar la digitación por parte del usuario externo respecto a la información como número y fecha de la declaración y número del autoadhesivo generado por el banco al momento de solicitar el levante y definir un cronograma de trabajo."/>
    <s v="Evitar modificaciones no autorizadas a los datos del archivo EDIFAC."/>
    <s v="Informe del diagnóstico_x000a__x000a_Cronograma de trabajo"/>
    <n v="2"/>
    <d v="2018-02-01T00:00:00"/>
    <d v="2019-07-31T00:00:00"/>
    <s v="NC-PIC _x000a_Coordinación para el Apoyo a los Sistemas de Información"/>
    <n v="0"/>
    <x v="1"/>
  </r>
  <r>
    <x v="10"/>
    <x v="3"/>
    <m/>
    <m/>
    <m/>
    <m/>
    <s v="R14. Realizar análisis de la información registrada en Siglo XXI versús la información registrada en el sistema de  de selectividad aduanera. _x000a__x000a_Nota: Esta acción se traslada de la accion 6 descrita en la inspección 7 "/>
    <s v="Determinar la consistencia de la información registrada en Siglo XXI con la información registrada en el sistema de selectividad aduanera._x000a__x000a_Nota: Esta acción se traslada de la accion 6 descrita en la inspección 7_x000a_"/>
    <s v="Informe Semestral"/>
    <n v="2"/>
    <d v="2018-01-01T00:00:00"/>
    <d v="2019-01-31T00:00:00"/>
    <s v="NC-PIC _x000a_Coordinación de Administración y Perfilamiento de Riesgos"/>
    <n v="1"/>
    <x v="0"/>
  </r>
  <r>
    <x v="10"/>
    <x v="3"/>
    <m/>
    <m/>
    <m/>
    <m/>
    <s v="HVII. Solicitar la no usabilidad del perfil &quot;Nuevo perfil causales generales&quot;, en el sistema de información Siglo XXI a efectos de no permitir la modificación de las reglas procedimentales."/>
    <s v="No permitir modifiaciones de las reglas procedimentales programas dentro del sistema de información Sglo XXI"/>
    <s v="Requerimiento"/>
    <n v="1"/>
    <d v="2018-01-01T00:00:00"/>
    <d v="2018-02-28T00:00:00"/>
    <s v="NC-PIC _x000a_Subdirección de Gestión de Comercio Exterior"/>
    <n v="1"/>
    <x v="0"/>
  </r>
  <r>
    <x v="10"/>
    <x v="3"/>
    <m/>
    <m/>
    <m/>
    <m/>
    <s v="R24,Revisar los procedimientos del subproceso de Construcción de los  Sistemas de Información para verificar que se contemple el tema de seguridad de la información."/>
    <s v="Involucrar temas de seguridad de la información en el desarrollo de sofware"/>
    <s v="Informe resultado de la revisión. "/>
    <n v="1"/>
    <d v="2018-01-01T00:00:00"/>
    <d v="2019-07-31T00:00:00"/>
    <s v="NC-PIC _x000a_Subdirección de Gestión de Tecnologías de Información y Telecomunicaciones_x000a__x000a_Coordinación para el apoyo a los sistemas de información"/>
    <n v="0.6"/>
    <x v="1"/>
  </r>
  <r>
    <x v="10"/>
    <x v="1"/>
    <s v="Auditoría de Seguimiento Estrategia de Gobierno Digital, antes Gobierno en Línea (GEL) - ASG2017011_x000a__x000a_Período 01/06/2016 al 31/07/2017_x000a__x000a_H1"/>
    <s v="ASG 2017011"/>
    <s v="Hallazgo No. 1_x000a__x000a_Alcance parcial de la Estrategia de Gobierno Digital._x000a__x000a_Verificado y evaluado el 100% del cumplimiento de las actividades de los Componentes de TIC para Gobierno Abierto y TIC para Servicios, al término de la vigencia del año 2016, se evidenció que la UAE-DIAN alcanzó un porcentaje parcial dentro de la Estrategia de Gobierno Digital, del 75,2% y 50% respectivamente. _x000a__x000a_El resultado es producto del análisis realizado por el grupo auditor, sustentado en la información aportada por los auditados en el desarrollo de la auditoría y en los resultados publicados en la página web del Ministerio de Tecnologías de la Información y las Comunicaciones (MINTIC), en el “Índice de Gobierno en línea de las entidades del orden nacional que han reportado a través del Formulario Único de Reporte de Avances en la Gestión (FURAG)”, con corte a 31 de diciembre de 2016. _x000a__x000a_La situación descrita contraviene lo dispuesto en la Ley 1712 de 2014 y el artículo 2.2.9.1.3.2 del Decreto Único Sectorial 1078 de 2015, en el cual se establece la implementación del 100% de las actividades de los componentes mencionados anteriormente para el año 2016._x000a_ _x000a_"/>
    <s v="El hecho de no alcanzar el cumplimiento del 100% en las actividades de los componentes mencionados, puede obstruir el logro del Objetivo Estratégico OE 4. &quot;Desarrollar las mejores prácticas de la gestión de Buen Gobierno para incrementar los niveles de confianza y credibilidad&quot;, relacionado con la acción táctica TG1. “Desarrollar y mantener la tecnología de la información y las telecomunicaciones para optimizar la gestión institucional y la Estrategia de Gobierno Digital, en función de un mejor servicio al ciudadano”."/>
    <s v="1, Aplicar el esquema de evaluación a los clientes de la entidad , para determinar Satisfacción con los trámites y servicios en línea"/>
    <m/>
    <s v="Encuesta realizada"/>
    <n v="1"/>
    <d v="2018-01-01T00:00:00"/>
    <d v="2018-12-31T00:00:00"/>
    <s v="NC-PIC _x000a_Subdirección de Gestión de Asistencia al Cliente"/>
    <n v="0.8"/>
    <x v="1"/>
  </r>
  <r>
    <x v="10"/>
    <x v="1"/>
    <m/>
    <m/>
    <m/>
    <m/>
    <s v="2, Innovación  Identificar, definir y ejecutar las politicas, estandares y mejores practicas que faciliten la gestión, uso y gobernabilidad de TI,  en función  de  un  mejor  servicio  al  ciudadano. Modernización de la definicion, visualizacion y validación  de formularios , con el fin de mejorar la interface grafica del usuario para la visualización de los mismos evidenciada por medio del  avance de cronograma ejecutado/planeado"/>
    <m/>
    <s v="Informe mensual de avance del cronograma"/>
    <n v="11"/>
    <d v="2018-02-01T00:00:00"/>
    <d v="2018-12-31T00:00:00"/>
    <s v="NC-PIC _x000a_Subdirección de Gestión de Tecnología de la Información y Telecomunicaciones. Coordinación Para el Apoyo a los Sistemas de Información - "/>
    <n v="0.6"/>
    <x v="1"/>
  </r>
  <r>
    <x v="10"/>
    <x v="1"/>
    <m/>
    <m/>
    <m/>
    <m/>
    <s v="3 Arquitectura empresarial. Optimizar la arquitectura y servicios Muisca para la ejecución de procesos masivos Arquitectura y servicios sobre Muisca optimizados para la ejecución de procesos masivos (Batch), apalancándose características actuales de la arquitectura y aplicando mejores prácticas del mercado y reduciendo la complejidad para los programadores."/>
    <m/>
    <s v="Entrega cuatrimestral  de las actividades desarrolladas para la implementación de procesos masivos - Bach."/>
    <n v="3"/>
    <d v="2018-01-01T00:00:00"/>
    <d v="2018-12-31T00:00:00"/>
    <s v="NC-PIC _x000a_Subdirección de Gestion de tecnología de información y telecomunicaciones"/>
    <n v="0.6"/>
    <x v="1"/>
  </r>
  <r>
    <x v="10"/>
    <x v="1"/>
    <m/>
    <m/>
    <m/>
    <m/>
    <s v="4 Arquitectura empresarial. Presentación  al Departamento Nacional de Planeacion el Plan de Modernización Tecnológica de la DIAN en el cual se incluye la Arquitectura Empresarial como una de las actividades de Capacidad Transformacional. Este plan se llevará a cabo en cinco años y en el presente año se realizaran las actividades básicas, entre las cuales se encuentra priorizado el levantamiento de información necesario de este componente particular"/>
    <m/>
    <s v="Informe Semestral de avance"/>
    <n v="2"/>
    <d v="2018-01-01T00:00:00"/>
    <d v="2018-12-31T00:00:00"/>
    <s v="NC-PIC _x000a_Dirección de Gestión Organizacional"/>
    <n v="0.5"/>
    <x v="1"/>
  </r>
  <r>
    <x v="10"/>
    <x v="1"/>
    <m/>
    <m/>
    <m/>
    <m/>
    <s v="5 Promoción de trámites y servicios esta acción se contiuará realizando para mantener el porcentaje de trámites y servicios en línea que fueron promocionados"/>
    <m/>
    <s v="Informe de trámites promocionados presentado por cada una de las áreas de que tienen trámites a cargo, en el mes de noviemnbre según  Plan Operativo"/>
    <n v="1"/>
    <d v="2018-01-01T00:00:00"/>
    <d v="2018-12-31T00:00:00"/>
    <s v="NC-PIC _x000a_Areas con trámites a cargo y  la Dirección de Gestión organizacional"/>
    <n v="0"/>
    <x v="1"/>
  </r>
  <r>
    <x v="10"/>
    <x v="1"/>
    <m/>
    <m/>
    <m/>
    <m/>
    <s v="6, Redes Sociales Publicar contenidos en las redes sociales oficiales de la Entidad"/>
    <m/>
    <s v="Contenidos publicados en las redes sociales de la Entidad"/>
    <n v="12"/>
    <d v="2018-01-01T00:00:00"/>
    <d v="2018-12-31T00:00:00"/>
    <s v="NC-PIC _x000a_Oficina de Comunicaciones y Subdirección de Gestión Tecnologia"/>
    <n v="0"/>
    <x v="1"/>
  </r>
  <r>
    <x v="10"/>
    <x v="1"/>
    <m/>
    <m/>
    <m/>
    <m/>
    <s v="7. Racionalización de trámites Implementar el plan de racionalización de trámites para los servicios contenidos en el proyecto D390, según cronograma establecido Aecuación de los sistema de información aduaneros Garantias, Carga Importaciones , Tráfico Postal , tránsito aduanero, perfeccionamiento activo, Desaduanamiento, RUT, Endosos y Poderes, Reparto y carga de trabajo , Declaración Andina de Valor, Certificados de Origen, Control Zonas Francas, Operaciones Especiales de Ingrteso y Salida, Obligación Financiera,Gestión Masiva y Carga Masiva. "/>
    <m/>
    <s v="Informe presentado de avance"/>
    <n v="1"/>
    <d v="2018-01-01T00:00:00"/>
    <d v="2018-12-31T00:00:00"/>
    <s v="NC-PIC _x000a_Dirección de Gestión de Aduanas, Coordinación Proyecto D390"/>
    <n v="0"/>
    <x v="1"/>
  </r>
  <r>
    <x v="10"/>
    <x v="1"/>
    <m/>
    <m/>
    <m/>
    <m/>
    <s v="8. Interoperabilidad Implementación del web service con el comando de Reclutamiento del EJército Nacional en el marco de la Ruta de la Excelencia y plataforma de interoperabilidad"/>
    <m/>
    <s v="Web service implementado con el comando de Reclutamiento del Eército Nacional incluendo certificación por parte de  MinTIC la cual será remitirda a la DIAN los en los formatos establecidos para la certificación del servicio"/>
    <n v="1"/>
    <d v="2018-01-01T00:00:00"/>
    <d v="2018-06-30T00:00:00"/>
    <s v="NC-PIC _x000a_Dirección de Gestión Organizacional Subdireccion de Tecnologia, DGO y Dirección de Gestión de Ingresos"/>
    <n v="1"/>
    <x v="0"/>
  </r>
  <r>
    <x v="10"/>
    <x v="1"/>
    <m/>
    <m/>
    <m/>
    <m/>
    <s v="9 Usabilidad y Accesibilidad Renovar la plataforma tecnológica actual  de los portales de la entidad de Lotus Domino a Share Point, implementando herramientas de accesibilidad y usabilidad de acuerdo con la norma técnica 5254y la estratégia de Gobierno en Línea"/>
    <m/>
    <s v="Portal web implementado en Share Point_x000a__x000a_Formato FT-SI-1851 Aceptación de pruebas de funcionalidad y salida a producción"/>
    <s v="DOS"/>
    <d v="2017-08-22T00:00:00"/>
    <d v="2018-03-15T00:00:00"/>
    <s v="NC-PIC _x000a_Subdirector de Tecnología de Información y Comunicaciones_x000a__x000a_Coordinador de Apoyo a los Sistemas de Información_x000a__x000a_Jefe Oficina de Comunicaciones_x000a__x000a_"/>
    <n v="1"/>
    <x v="0"/>
  </r>
  <r>
    <x v="10"/>
    <x v="1"/>
    <m/>
    <m/>
    <m/>
    <m/>
    <s v="10 Actualización de información  Gestionar las solicitudes de publicación de la entidad en la página web de acuerdo con lel procedimiento establecido "/>
    <m/>
    <s v="Informe mensual de Solicitudes de publicación de la Entidad en la página Web gestionadas con Información Actualizada en el portal DIAN.gov.co"/>
    <n v="12"/>
    <d v="2018-02-01T00:00:00"/>
    <d v="2018-12-31T00:00:00"/>
    <s v="NC-PIC _x000a_Oficina de Comunicaciones _x000a_Áreas con responsabilidad de actiualización de información_x000a__x000a_"/>
    <n v="0"/>
    <x v="1"/>
  </r>
  <r>
    <x v="11"/>
    <x v="1"/>
    <s v="AUDITORÍA A LA IMPLEMENTACIÓN DE TRÁMITES Y SERVICIOS EN LÍNEA Y SERVICIOS CENTRADOS EN EL USUARIO EXTERNO, EN EL MARCO DE LA ESTRATEGIA DE GOBIERNO EN LÍNEA._x000a__x000a_ATS - 2016004_x000a__x000a_H3_x000a__x000a_Periodo _x000a_01/01/2015 a 31/03/2016"/>
    <s v="ATS - 2016004"/>
    <s v="Hallazgo 3 _x000a_Falencias en la  Administración del Sistema integrado de peticiones, quejas,  reclamos y denuncias.(D)_x000a_Verificada la información reportada a la OCI en desarrollo de la Auditoría por la Coordinación de QRS respecto a peticiones, quejas, sugerencias, reclamos y denuncias radicadas entre el 01/01/2015 y el 31/03/2016, se evidenció incumplimiento  en: _x000a__x000a_a. Traslado a la Subdirección de Gestión de Control Disciplinario Interno cuando se presenta  vencimiento en las respuestas dadas  a las PQSR, lo que se evidenció en una muestra de 74 solicitudes que corresponden al 5% del universo auditado (1.486 solicitudes vencidas), que no fueron trasladadas oportunamente a Subdirección de Gestión de Control Disciplinario Interno, incumpliendo con el Numeral 1 del Artículo 34 de la Ley 734 de 2002 y el procedimiento PR-AC-0043. (Presunta incidencia disciplinaria)_x000a_b.  No es visible en la página de inicio del Portal www.dian.gov.co, el número telefónico para recepción de peticiones, quejas y reclamos, ni se evidenció su publicación en la Sección Contáctenos, Asistencia Telefónica, ni en Servicio al Ciudadano, subsección Información al Ciudadano, Servicios de Atención en Línea, Atención telefónico ni en el sitio de PQSR. _x000a_c. La inclusión de la cartilla de PQSR en el listado maestro de documentos, como lo establece el Art. 3 de la Resolución 159  de 2012._x000a_d. La numeración de los consecutivos asignados a las PQSR,   presenta saltos en 198 casos._x000a__x000a_Se observa insuficiencia  del software de PQSR  por inexistencia de alertas sobre fechas de vencimiento, trazabilidad,  y estado de las solicitudes, entre otros, que permitan realizar control y seguimiento de forma más efectiva._x000a__x000a_Las situaciones antes descritas evidencian el incumplimiento del   procedimiento  PR-AC-0043 Administración del sistema de PQRS y denuncias,  de los lineamientos del Manual de Gobierno en Línea sobre Sistema Integrado de Peticiones, Quejas, Reclamos y Denuncias y contravienen lo dispuesto en el Numeral 1 del Artículo 34 de la Ley 734, Código Disciplinario Único, el artículo 31 de la  Ley 1437 de 2011, Código de Procedimiento Administrativo y de lo Contencioso Administrativo y el Art. 16 del Decreto No. 103 de 2015._x000a_"/>
    <s v="Deficiencias_x000a_de los_x000a_controles de_x000a_los Sistemas_x000a_de_x000a_Información_x000a_PQSR_x000a_Omisión por_x000a_parte de los_x000a_responsables_x000a_de las_x000a_diferentes_x000a_actividades_x000a_del_x000a_procedimient_x000a_o."/>
    <s v="a. Realizar una mesa de trabajo entre la Subdirección de Gestión de Control Disciplinario Interno,  y la Subdirección de Gestión de Asistencia al Cliente para definir lineamientos y criterios que se deben tener en cuenta respecto a la revisión que debe efectuar la Coordinación de QRS para realizar el posterior envio a la Subdirección de Gestión de Control Disciplinario Interno según directrices establecidas, asi mismo realizar mesas de trabajo con todas las áreas que se encuentren involucradas en la trazabilildad de las solicitudes previo al envio a la Subdirección de Gestión de Control Disciplinario Interno._x000a_"/>
    <m/>
    <s v="a. Actas de reunión con lineamientos y trabajo previo al envio del insumo a la Subdirección de Gestión de Control Disciplinario Interno.  "/>
    <n v="1"/>
    <d v="2016-06-30T00:00:00"/>
    <d v="2016-12-31T00:00:00"/>
    <s v="NC-PASC a. Subdirección de Gestión de Asistencia al Cliente y  Subdirección de Gestión de Control Disciplinario Interno.  "/>
    <n v="1"/>
    <x v="0"/>
  </r>
  <r>
    <x v="11"/>
    <x v="1"/>
    <m/>
    <m/>
    <m/>
    <m/>
    <s v="b. Solicitar la publicación a la Oficina de Comunicaciones del número telefónico para la recepción de las Solicitudes en el Portal Web DIAN."/>
    <m/>
    <s v="b. Número telefónico publicado en el Portal Web DIAN._x000a_"/>
    <n v="1"/>
    <d v="2016-06-30T00:00:00"/>
    <d v="2016-09-30T00:00:00"/>
    <s v="NC-PASC b. Subdirección de Gestión de Asistencia al Cliente y Oficina de Comunicaciones._x000a_"/>
    <n v="1"/>
    <x v="0"/>
  </r>
  <r>
    <x v="11"/>
    <x v="1"/>
    <m/>
    <m/>
    <m/>
    <m/>
    <s v="c.  Revisar con la Coordinación de Canales del Servicio para que el Contact Center recepcione las PQRSF, a excepción de las Denuncias que por reserva de la información."/>
    <m/>
    <s v="c. Recepción de las PQRSF por parte del Contact Center._x000a_"/>
    <n v="1"/>
    <d v="2016-08-31T00:00:00"/>
    <d v="2017-06-30T00:00:00"/>
    <s v="NC-PASC c. Coordinación del Sistema de QRS y Coordinación de Gestión de Canales de Servicio._x000a_"/>
    <n v="1"/>
    <x v="0"/>
  </r>
  <r>
    <x v="11"/>
    <x v="1"/>
    <m/>
    <m/>
    <m/>
    <m/>
    <s v="d. Realizar la actualizacion de la cartilla del SIE de  PQSR  y su envio a la Subdirección de Gestión de Procesos y Competencias Laborales para su aprobacion y publicacion  en el listado maestro de documentos, como lo establece el Art. 3 de la Resolución 159  de 2012."/>
    <m/>
    <s v="d. cartilla del SIE de  PQSR  enviada para publiccaion en el listado maestro de documentos"/>
    <n v="1"/>
    <d v="2016-06-30T00:00:00"/>
    <d v="2019-03-01T00:00:00"/>
    <s v="NC-PASC d.  Subdirección de Gestión de Asistencia al Cliente y la  Subdirección de Gestión de Procesos y Competencias Laborales REFORMULACION CORREO 11/10/2018_x000a_"/>
    <n v="0"/>
    <x v="1"/>
  </r>
  <r>
    <x v="11"/>
    <x v="1"/>
    <m/>
    <m/>
    <m/>
    <m/>
    <s v="e. Hacer seguimiento al pst 225262 del 15 de abril de 2016,  para que las solicitudes que ingresan al servicio en línea no presenten saltos entre los consecutivos. _x000a_"/>
    <m/>
    <s v="e. De acuerdo con la respuesta del PST por parte de la Subdirección de Gestión de Tecnología de Información y Telecomunicaciones:_x000a_Solicitudes de ajustes remitidas a  Subdirección de Gestión de Tecnología de Información y Telecomunicaciones. "/>
    <n v="1"/>
    <d v="2016-09-30T00:00:00"/>
    <d v="2017-06-30T00:00:00"/>
    <s v="NC-PASC e. Subdirección de Gestión de Asistencia al Cliente_x000a_"/>
    <n v="1"/>
    <x v="0"/>
  </r>
  <r>
    <x v="11"/>
    <x v="1"/>
    <m/>
    <m/>
    <m/>
    <m/>
    <s v="a. Evaluar junto con la DGRAE y la  DGO  la adquisición de un nuevo sistema de QRS, que cumpla con el número único de identificación de las solicitudes que ingresan a la entidad o la posibilidad del ajuste del actual, siempre y cuando cumpla con los lineamientos de gobierno en linea,  directrices presidenciales y necesidades del ciudadano y la entidad._x000a__x000a__x000a_"/>
    <m/>
    <s v="A.  Actas de reunión, correos electrónicos citando a las areas competentes."/>
    <n v="1"/>
    <d v="2016-09-30T00:00:00"/>
    <d v="2017-09-30T00:00:00"/>
    <s v="NC-PASC Subdirección de Gestión de Asistencia al Cliente, Subdirección de Gestión de Tecnologia y Subdirección de Gestión de Recursos Fisicos"/>
    <n v="1"/>
    <x v="0"/>
  </r>
  <r>
    <x v="11"/>
    <x v="1"/>
    <s v="Auditoría de Seguimiento Estrategia de Gobierno Digital, antes Gobierno en Línea (GEL) - ASG2017011_x000a__x000a_Período 01/06/2016 al 31/07/2017_x000a__x000a_H3"/>
    <s v="ASG 2017011"/>
    <s v="Hallazgo No. 3_x000a__x000a_INEFECTIVIDAD EN LA MITIGACIÓN DE LOS RIESGOS ASOCIADOS A LOS HALLAZGOS DE LOS PLANES DE MEJORAMIENTO EVALUADOS DE LA CGR, ITRC Y OCI. _x000a__x000a_Realizadas pruebas de auditoría frente a los hallazgos, se observó que las situaciones descritas no fueron subsanadas y que los controles implementados y su seguimiento no fueron efectivos para prevenir la ocurrencia de los mismos, lo que implica el establecimiento de nuevas acciones de mejora para mitigar la materialización del riesgo asociado. Con lo anterior se desatiende la implementación de los componentes de Administración de Riesgo, Información y Comunicación y Monitoreo o supervisión continua del MECI, en los siguientes casos de la Auditoría OCI ATS2016004, &quot;Auditoría a la Implementación de Trámites y Servicios en Línea y Servicios Centrados en el Usuario Externo, en el Marco de la Estrategia de Gobierno en Línea&quot;:_x000a__x000a_Hallazgo 3: _x000a_-Literal “d.) La numeración de los consecutivos asignados a las PQSR, presenta saltos en 198 casos”. _x000a__x000a_Prueba de Auditoría: Análisis del reporte de PQRS generado para el primer semestre del año 2017._x000a__x000a_De acuerdo con lo anterior se estableció que el hallazgo persiste, dado que la situación de saltos de numeración de la PQRS se presenta nuevamente. _x000a__x000a_-La situación “insuficiencia del software de PQSR por inexistencia de alertas sobre fechas de vencimiento, trazabilidad, y estado de las solicitudes, entre otros, que permitan realizar control y seguimiento de forma más efectiva”._x000a__x000a_Prueba de Auditoría: Verificación de las solicitudes de ajuste del software de PQSR presentadas al Centro de Despacho por la Subdirección de Gestión de Asistencia al Cliente _x000a__x000a_Pese a los ajustes que se han realizado al software, se encuentran pendientes de evacuar desarrollos al subsistema de PQRS. Por lo anterior el hallazgo persiste._x000a__x000a_Lo anterior obedece a la inefectividad de las acciones formuladas, las cuales no subsanaron las situaciones evidenciadas en anteriores auditorías._x000a__x000a_No ejercer un control continuo sobre la numeración generada a las solicitudes radicadas en el subsistema de PQSR y la insuficiencia en la gestión para realizar las adecuaciones requeridas en el software del subsistema de PQRS, pueden incrementar la probabilidad de materialización de los siguientes riesgos: _x000a_R1. Deficiencias en el hardware y/o en el software Base (Posibilidad de que se presenten fallas en el hardware y/o en el software que destina la entidad como apoyo tecnológico en sus operaciones)._x000a_R. 12. Manipulación o adulteración o pérdida de la información incorporada en las Bases de datos o aplicativos propios._x000a__x000a_Y no alcanzar el logro de la acción táctica TG1. “Desarrollar y mantener la tecnología de la información y las telecomunicaciones para optimizar la gestión institucional y la Estrategia de Gobierno Digital, en función de un mejor servicio al ciudadano”. "/>
    <s v="Lo anterior obedece a la inefectividad de las acciones formuladas, las cuales no subsanaron las situaciones evidenciadas en anteriores auditorías."/>
    <s v="1. Realizar el levantamiento de requerimientos funcionales como ajustes a realizar en el Sistema de Información Solicitudes Externas - PQRS, en concordancia con los términos establecidos en la Ley 1755 de 2015 e incluidas las alertas sobre fechas de vencimiento, trazabilidad y estado de las solicitudes."/>
    <m/>
    <s v="1.  Un (01) Formato FT-SI-2007_Especificación Funcional Detallada, debidamente formalizado"/>
    <n v="1"/>
    <d v="2018-03-01T00:00:00"/>
    <d v="2018-06-30T00:00:00"/>
    <s v="NC-PASC _x000a_Subdirección de Gestión de Asistencia al Cliente."/>
    <n v="1"/>
    <x v="0"/>
  </r>
  <r>
    <x v="11"/>
    <x v="1"/>
    <m/>
    <m/>
    <m/>
    <m/>
    <s v="2. Elaborar y entregar la especificacion funcional   con las actividades a ejecutar para  la puesta en producción de los ajustes requeridos en el Servicio Informatico Electronico de - PQRS, en concordancia con los términos establecidos en la Ley 1755 de 2015 e incluidas las  alertas sobre fechas de vencimiento, trazabilidad  y estado de las solicitudes,  en el Marco del Subproceso &quot;Construcción de Sistemas de Información&quot; del Proceso &quot;Servicios Informáticos&quot;  y acorde con los siguientes Procedimientos:_x000a__x000a_a. PR-SI-0148_Análisis de Requerimientos de los Sistemas de Información._x000a_b. PR-SI-0149_Análisis y Diseño de los Sistemas de Información _x000a_c. PR-SI-0150_Codificación de los Sistemas de Información_x000a_d. PR-SI-0151_Ejecución de Pruebas de los Sistemas de Información_x000a_e. PR-SI-0152_Implantación de los Sistemas de Información"/>
    <m/>
    <s v="1. Documento con especificaciones funcionales  de los ajustes requeridos en el SIE de  PQRS."/>
    <n v="1"/>
    <d v="2018-07-01T00:00:00"/>
    <d v="2018-10-31T00:00:00"/>
    <s v="NC-PASC _x000a_Subdirección de Gestión de Asistencia al Cliente_x000a__x000a_Subdirección  de Gestión de Tecnologia Información y Telecomunicaciones . REFORMULACION CORREO 11/10/2018"/>
    <n v="0"/>
    <x v="1"/>
  </r>
  <r>
    <x v="11"/>
    <x v="1"/>
    <m/>
    <m/>
    <m/>
    <m/>
    <s v="1. Realizar la revisión técnica de diagnóstico para establecer los factores que afectan lla numeración consecutiva del reporte a  generar de las Solicitudes Externas - PQRS  presentadas."/>
    <m/>
    <s v="1. Un (01) Informe de diagnóstico"/>
    <n v="1"/>
    <d v="2018-03-01T00:00:00"/>
    <d v="2018-06-30T00:00:00"/>
    <s v="NC-PASC _x000a_Subdirección de Gestión de Asistencia al Cliente_x000a__x000a_Subdirección de Gestión de Tecnología Información y Telecomunicaciones.  "/>
    <n v="1"/>
    <x v="0"/>
  </r>
  <r>
    <x v="11"/>
    <x v="1"/>
    <m/>
    <m/>
    <m/>
    <m/>
    <s v="2. Elaborar y entregar la especificacion funcional   con las actividades a ejecutar para  la puesta en producción de los ajustes requeridos en el Servicio Informatico Electronico de - PQRS, en concordancia con los términos establecidos en la Ley 1755 de 2015 e incluidas las  alertas sobre fechas de vencimiento, trazabilidad  y estado de las solicitudes,  en el Marco del Subproceso &quot;Construcción de Sistemas de Información&quot; del Proceso &quot;Servicios Informáticos&quot;  y acorde con los siguientes Procedimientos:_x000a__x000a_a. PR-SI-0148_Análisis de Requerimientos de los Sistemas de Información._x000a_b. PR-SI-0149_Análisis y Diseño de los Sistemas de Información _x000a_c. PR-SI-0150_Codificación de los Sistemas de Información_x000a_d. PR-SI-0151_Ejecución de Pruebas de los Sistemas de Información_x000a_e. PR-SI-0152_Implantación de los Sistemas de Información"/>
    <m/>
    <s v="1. Documento con especificaciones funcionales  de los ajustes requeridos en el SIE de  PQRS."/>
    <n v="1"/>
    <d v="2018-07-01T00:00:00"/>
    <d v="2018-10-31T00:00:00"/>
    <s v="NC-PASC _x000a_Subdirección de Gestión de Asistencia al Cliente_x000a__x000a_Subdirección de Gestión de Tecnología Información y Telecomunicaciones. REFORMULACION CORREO 11/10/2018"/>
    <n v="0"/>
    <x v="1"/>
  </r>
  <r>
    <x v="11"/>
    <x v="1"/>
    <s v="AUDITORIA ASISTENCIA AL CLIENTE _x000a_AAC-2018004_x000a__x000a__x000a_Período_x000a_01/01/2017 al 30/04/2018_x000a__x000a_H1"/>
    <s v="AAC-2018004"/>
    <s v="Inconsistencia en la información para el seguimiento a la atención de PQSRF y D_x000a__x000a_Revisados los informes: “Registro Público de Información QRS y Denuncias”, “Comisión Mixta” y las bases de datos remitidas a la Oficina de Control interno, para la elaboración del “Informe de Ley de PQRS” correspondientes a la vigencia 2017, se establecieron inconsistencias así:_x000a__x000a_a. En el “Registro Público de Información QRS y Denuncias” se reportaron 81.292 solicitudes (2.270 repetidas), recibidas y terminadas en la vigencia, de las cuales 1.784 no se incluyeron en el Informe de “Comisión Mixta” (Anexo 1-1) y 289 no se encontraron en las bases de datos remitidas a la OCI para elaborar los informes de Ley. (Anexo 1-2) _x000a_b. En el informe de “Comisión Mixta” se reportaron 79.093 solicitudes (1.818 repetidas), recibidas y terminadas en la vigencia, de las cuales 281 no fueron incluidas en la base de datos entregado a la OCI, para efectos del elaborar el informe de Ley, una de las cuales no fue relacionada en el Registro Público de Información QRS y Denuncias. (Anexo 1-3)_x000a_c. En las bases entregadas a la OCI, para los seguimientos semestrales de ley, se reportaron 82.173 solicitudes recibidas en la vigencia, de las cuales 17 no se encuentran en el registro público (Anexo 1-4) y 1.761 recibidas y terminadas en 2017 no se encuentran en los informes a la Comisión Mixta (Anexo 1-5)._x000a__x000a_Lo anterior contraviene el principio rector de la transparencia y del derecho de acceso a la información pública referido a la calidad de la misma, desvirtuándose el cumplimiento de lo previsto en el literal h del artículo 11 de la Ley 1712 de 2014._x000a__x000a_En el marco del MIPG , se afecta la adecuada implementación de la dimensión de Información y Comunicación, aspecto “5.2.3. Política de Transparencia, acceso a la información pública y lucha contra la corrupción”, 5.3 atributos “Sistema de información documentado, que permite monitorear periódicamente la gestión de la entidad y realizar los ajustes necesarios, para alcanzar los resultados esperados”,  “Información disponible, integra y confiable para el análisis, la identificación de causas, la generación de acciones de mejora y la toma de decisiones” y “La información que se soporta en el uso de las TIC, se genera, procesa y transmite de manera segura, garantizando su disponibilidad, integridad y veracidad”, así como de la dimensión de Control Interno, aspecto 7.2.4 Información y comunicación, 7.3 atributo “Información comunicada a nivel interno y externo que facilita la gestión de la entidad”. _x000a_"/>
    <s v="Insuficiencia de controles, que garanticen la completitud de la información que refiere la trazabilidad en la atención de las PQSR y Denuncias en la DIAN."/>
    <s v="a.  Generar  una base de datos para  el “Registro Público de Información QRS y Denuncias” ;  dada la dinámica de las solicitudes ingresadas al PQSR y el objetivo de este informe contendra: Fecha de generación, campos contenidos, parámetros de consulta, fuente de la información y objetivo del mismo con el fin de garantizar su calidad y oportunidad._x000a_b. Generar una base de datos para el Informe de Comision Mixta;  dada la dinámica de las solicitudes ingresadas al PQSR y el objetivo de este informe  la base contendra: Fecha de generación  campos contenidos, parámetros de consulta, fuente de la informacion y objetivo del mismo con el fin de garantizar su calidad y oportunidad. Adicionalmente en las bases soporte de cada uno de los items del informe,  las hojas de excel seran etiquetadas permitiendo identificar los datos correspondientes._x000a_c. Generar  un informe que contendra los datos de: Fecha de generacion, campos contenidos, parámetros de consulta, fuente de la información y objetivo del mismo con el fin facilitar la indentificación de la información que se pretende analizar y así garantizar su calidad y oportunidad."/>
    <m/>
    <s v=" Informes generados y entregados / Soliictados   "/>
    <n v="1"/>
    <d v="2018-08-10T00:00:00"/>
    <d v="2019-02-01T00:00:00"/>
    <s v="NC-PASC _x000a_Jefe  Coordinacion de  QRS"/>
    <n v="0"/>
    <x v="1"/>
  </r>
  <r>
    <x v="11"/>
    <x v="1"/>
    <s v="AUDITORIA ASISTENCIA AL CLIENTE _x000a_AAC-2018004_x000a__x000a_Período_x000a_01/01/2017 al 30/04/2018_x000a__x000a_H2"/>
    <s v="AAC-2018004"/>
    <s v="Incumplimiento en los tiempos de respuesta a las solicitudes radicadas y gestionadas en el SIE QRS (D)_x000a__x000a_De una muestra definida de 256 solicitudes radicadas y gestionadas en el SIE QRS en la vigencia 2017, se evidenció que en 90 se incumplieron los términos de respuesta, así: _x000a_a. 18 solicitudes en la Subdirección de Gestión de Recaudo y Cobranzas._x000a_b. 15 solicitudes en la Subdirección de Gestión Normativa y Doctrina._x000a_c. 36 solicitudes en la Dirección Seccional de Impuestos Grandes Contribuyentes._x000a_d. 7 solicitudes en la Dirección Seccional de Impuestos y Aduanas de Santa Marta_x000a_e. 14 solicitudes en la Dirección Seccional de Impuestos Cali._x000a__x000a_Con lo anterior se incumple lo establecido en los artículos 13 y 14 de la Ley 1437 de 2011, sustituidos por el artículo 1 de la ley 1755 de 2015._x000a__x000a_Cabe señalar que frente a este tema la Oficina de Control Interno se pronunció en los informes de ley presentados el 31/07/2017 y el 19/02/2018._x000a__x000a_En el marco del MIPG, se afecta la adecuada implementación de la dimensión de Gestión con Valores para Resultados, aspecto “3.2.2 Relación Estado Ciudadano”, 3.3 atributo “La entidad responde de manera clara, pertinente y oportuna, las PQRSD y son insumo para la mejora continua en sus procesos”, así como de la dimensión de Control Interno, aspecto 7.2.3 Actividades de Control, 7.3 atributo “Controles diseñados, que aseguran la gestión de los procesos”."/>
    <s v="Error en el direccionamiento al competente de dar respuesta e inadecuado control sobre el cumplimiento de los términos previstos en la ley, que deben ser calculados desde el día hábil siguiente a la radicación de la solicitud ante la DIAN."/>
    <s v="Retroalimentar con periodicidad trimestral a traves de correo reforzando la importancia del correcto direccionamiento de las PQSR y su efecto en los términos de respuesta."/>
    <m/>
    <s v="correo electronico con informe del seguimiento efectuado"/>
    <n v="2"/>
    <d v="2018-08-01T00:00:00"/>
    <d v="2019-02-01T00:00:00"/>
    <s v="NC-PASC _x000a_ Jefe  Coordinacion de  QRS"/>
    <n v="0"/>
    <x v="1"/>
  </r>
  <r>
    <x v="11"/>
    <x v="1"/>
    <m/>
    <m/>
    <m/>
    <m/>
    <s v="Mantener actualizada la Hoja de excel de control de PQRS asignadas al buzón de la Dirección Seccional de Impuestos de Grandes Contribuyentes.. Aunque para el año 2017 se procedió a la Implementación de un cuadro de control de las PQRS asignadas al buzón de  la DSIGC , durante el año 2018 ese recurso se mejoró con una hoja de cálculo con sistema de alertas y colores, para facilitar el seguimiento de las PQRS, lo cual fue motivado entre otros aspectos,  por el conflicto que genera la inactivación y activación de roles por situaciones administrativas registradas en el Kactus, "/>
    <m/>
    <s v="Hoja de excel mejorada, con seguimiento mensual implementada como herramienta de ayuda para el seguimiento en 3 dependencias ( Cobranzas, Asistencia al Cliente y Documentación) y que se implementara  todas las áreas de la DSIGC ."/>
    <n v="5"/>
    <d v="2018-08-01T00:00:00"/>
    <d v="2018-12-31T00:00:00"/>
    <s v="NC-IGRA-PASC _x000a_Jefe G.I.T Gestión de Asistencia al Cliente_x000a_Dirección Seccional de Impuestos de Los Grandes Contribuyentes_x000a_"/>
    <n v="0"/>
    <x v="1"/>
  </r>
  <r>
    <x v="11"/>
    <x v="1"/>
    <m/>
    <m/>
    <m/>
    <m/>
    <s v="Solicitar roles para varios funcionarios de la División de Gestión de Cobranzas y otras dependencias que lo requieran y las competencias lo permitan, a fin de minimizar el riesgo de eventuales vencimientos dado el volumen de PQRS que se reciben en dicha área."/>
    <m/>
    <s v="Solicitudes de roles para funcionarios del área de cobranzas, de acuerdo con lo que permiten las competencias, a través de la herramienta Aranda. 100% de cumplimiento por parte del área de Cobranzas quien reallizó la solicitud de los roles pertientes. "/>
    <n v="1"/>
    <d v="2018-08-01T00:00:00"/>
    <d v="2018-12-31T00:00:00"/>
    <s v="NC-IGRA-PASC _x000a_Jefe G.I.T Gestión de Asistencia al Cliente_x000a_Dirección Seccional de Impuestos de Los Grandes Contribuyentes"/>
    <n v="0"/>
    <x v="1"/>
  </r>
  <r>
    <x v="11"/>
    <x v="1"/>
    <m/>
    <m/>
    <m/>
    <m/>
    <s v="Realizar seguimiento a la asignación de PQRS mediante la hoja de excel mejorada, con el fin de emitir correos para nformar la asignación, recordar días antes el próximo vencimiento y alertar cuando una PQRS se venció y debe ser resuelta en forma inmediata. "/>
    <m/>
    <s v="1. Reportes de seguimiento generados de la hoja excel de control._x000a_2. Correos remitidos informando asignación de PQRS a las áreas y funcionarios responsables de su gestión._x000a_3. Correos remitidos informando próximo vencimiento de PQRS asignadas a las áreas y funcionarios responsables de su gestión._x000a_4. Correos remitidos informando PQRS vencidas para respuesta inmediata por parte de las áreas y funcionarios responsables de su gestión.Cumplimiento permanente pues el seguimiento es diario. "/>
    <s v="1_x000a_100%_x000a_100%_x000a_100%"/>
    <d v="2018-08-01T00:00:00"/>
    <d v="2018-12-31T00:00:00"/>
    <s v="NC-IGRA-PASC _x000a_Jefe G.I.T Gestión de Asistencia al Cliente_x000a_Dirección Seccional de Impuestos de Los Grandes Contribuyentes"/>
    <n v="0"/>
    <x v="1"/>
  </r>
  <r>
    <x v="11"/>
    <x v="1"/>
    <m/>
    <m/>
    <m/>
    <m/>
    <s v="Poner a disposición de los clientes y peticionarios,  el plegable &quot;Procedimiento para presentar PQRSD&quot;, y de los servidores publicos responsables de dar respuestas a las PQRSD , volantes o diapositivas para recordar término legal, condiciones y calidad de las respuestas."/>
    <m/>
    <s v="1. Plegable del SEL PQRSD para peticionarios, el cual se entrega de forma permanente._x000a_2. Volante o diapositiva con información sobre términos de respuesta. Que se elaborará ._x000a_3. Lista CLON de calidad. _x000a_4. Durante lo corrido de los años 2017 y 2018, se han realizado consultas, reuniones y retroalimentaciones con servidores de la Coordinación PQRS , en las cuales se plantean mejoras al SIE ajustándolo más a los requerimientos técnicos de la labor y a la normatividad que se va generando y  se hicieron propuestas para obtener ajustes al uso de la herramienta que faciliten la administración y uso adecuado y oportuno por usuarios externos e internos._x000a_5. Socializaciones realizadas a los jefes de División y Grupo Interno de Trabajo y funcionarios de la Dirección Seccional de Impuestos de Grandes Contribuyentes, con énfasis en el contéo de los términos , desde la fecha de radicación de la solicitud en cualquier área de la DIAN y no desde la Radicación o creación en el sistema._x000a_6. TIPS remitidos a los funcionarios de la DSIGC con ayuda del GIT de Gestión de Personal. "/>
    <s v="1_x000a_100%_x000a_100"/>
    <d v="2018-08-01T00:00:00"/>
    <d v="2018-12-31T00:00:00"/>
    <s v="NC-IGRA-PASC _x000a_Jefe G.I.T Gestión de Asistencia al Cliente_x000a_Dirección Seccional de Impuestos de Los Grandes Contribuyentes"/>
    <n v="0"/>
    <x v="1"/>
  </r>
  <r>
    <x v="11"/>
    <x v="1"/>
    <m/>
    <m/>
    <m/>
    <m/>
    <s v="Efectuar capacitacion especializada en respuesta a derechos de peticion para  todos los funcionarios encargados de proyectar respuesta a los derechos de petición relativos a los procesos de competencia de la Subdirección de Gestión de Recaudo y Cobranzas."/>
    <m/>
    <s v="Formato 1722  &quot;Registro de asistencia capacitaciones internas"/>
    <n v="1"/>
    <d v="2018-09-01T00:00:00"/>
    <d v="2018-09-30T00:00:00"/>
    <s v="NC-PASC _x000a_Jefe Coordinacion de administracion de aplicativos de Recaudo y Cobranzas"/>
    <n v="0"/>
    <x v="1"/>
  </r>
  <r>
    <x v="11"/>
    <x v="1"/>
    <m/>
    <m/>
    <m/>
    <m/>
    <s v="Efectuar seguimiento y evaluacion mensual a respuestas a  los PQRS verificando su calidad y oportunidad."/>
    <m/>
    <s v="Informes mensuales de seguimiento indicando el período evaluado."/>
    <n v="6"/>
    <d v="2018-09-01T00:00:00"/>
    <d v="2019-03-31T00:00:00"/>
    <s v="NC-PASC _x000a_Jefe Coordinacion de administracion de aplicativos de Recaudo y Cobranzas"/>
    <n v="0"/>
    <x v="1"/>
  </r>
  <r>
    <x v="11"/>
    <x v="1"/>
    <m/>
    <m/>
    <m/>
    <m/>
    <s v="Capacitar a los funcionarios con rol PQSR, por cambios y/o situaciones administrativas, haciendo énfasis en los términos legales de respuesta según el tipo de solicitud."/>
    <m/>
    <s v="Formato 1722  &quot;Registro de asistencia capacitaciones internas"/>
    <n v="1"/>
    <d v="2018-07-16T00:00:00"/>
    <d v="2018-08-15T00:00:00"/>
    <s v="NC-ICAL-PASC _x000a_Jefe  Division  Gestion  de  Asistencia al Cliente Direccion Seccional de Impuestos y Aduanas de Cali"/>
    <n v="0"/>
    <x v="1"/>
  </r>
  <r>
    <x v="11"/>
    <x v="1"/>
    <m/>
    <m/>
    <m/>
    <m/>
    <s v="Realizar seguimiento a la oportunidad en las respuestas de PQSR."/>
    <m/>
    <s v="Informe mensual de revisión aleatoria"/>
    <n v="6"/>
    <d v="2018-08-15T00:00:00"/>
    <d v="2019-01-15T00:00:00"/>
    <s v="NC-ICAL-PASC _x000a_Jefe  Division  Gestion  de  Asistencia al Cliente Direccion Seccional de Impuestos y Aduanas de Cali"/>
    <n v="0"/>
    <x v="1"/>
  </r>
  <r>
    <x v="11"/>
    <x v="1"/>
    <m/>
    <m/>
    <m/>
    <m/>
    <s v="Realizar  reunion para el 5 de julio de 2018  con los jefes de división y delegados de cada area, donde se les hará enfasis en la obligación de atender y tramitar en forma oportuna y eficaz las peticiones, quejas, sugerencia, reclamos, felicitaciones y denuncias interpuestas por los ciudadanos, de acuerdo con los requisitos legales vigentes y en atencion al PR-AC-0043.  "/>
    <m/>
    <s v="Formato 1722  &quot;Registro de asistencia capacitaciones internas."/>
    <n v="3"/>
    <d v="2018-07-05T00:00:00"/>
    <d v="2018-12-31T00:00:00"/>
    <s v="NC-IASMA-PASC _x000a_Jefe Division de Gestion de Asiistencia al Cliente  Direccion Seccional de Impuestos y Aduanas de Santa Marta "/>
    <n v="0"/>
    <x v="1"/>
  </r>
  <r>
    <x v="11"/>
    <x v="1"/>
    <m/>
    <m/>
    <m/>
    <m/>
    <s v="Realizar  control en las reuniones programadas para  socializacion del IGR con jefes de Division y jefes de grupo.  "/>
    <m/>
    <s v="Formato 1722  &quot;Registro de asistencia capacitaciones internas"/>
    <n v="3"/>
    <d v="2018-07-05T00:00:00"/>
    <d v="2018-12-31T00:00:00"/>
    <s v="NC-IASMA-PASC _x000a_Jefe Division de Gestion de Asiistencia al Cliente  Direccion Seccional de Impuestos y Aduanas de Santa Marta "/>
    <n v="0"/>
    <x v="1"/>
  </r>
  <r>
    <x v="11"/>
    <x v="1"/>
    <m/>
    <m/>
    <m/>
    <m/>
    <s v="Recordar a los funcionarios de la Subdirección  mediante correo electrónico  tener en cuenta la lista clon  para la emisión en calidad de las respuestas   a consultas."/>
    <m/>
    <s v="Correo electrónico enviado a los funcionarios y formato de control de asistencia mensual a las reuniones de retroalimentación."/>
    <n v="1"/>
    <d v="2018-08-15T00:00:00"/>
    <d v="2018-12-30T00:00:00"/>
    <s v="NC-PASC _x000a_Subdirector de Gestión Normativa y Doctrina_x000a_Dirección de Gestión Jurídica_x000a_"/>
    <n v="0"/>
    <x v="1"/>
  </r>
  <r>
    <x v="11"/>
    <x v="1"/>
    <m/>
    <m/>
    <m/>
    <m/>
    <s v=" Realizar  mensualmente una reunión de retroalimentación para evidenciar los posibles riesgos  en  el manejo de PQSR ."/>
    <m/>
    <s v="Formato 1722  &quot;Registro de asistencia capacitaciones internas"/>
    <n v="1"/>
    <d v="2015-08-15T00:00:00"/>
    <d v="2018-12-30T00:00:00"/>
    <s v="NC-PASC _x000a_Subdirector de Gestión Normativa y Doctrina_x000a_Dirección de Gestión Jurídica_x000a_"/>
    <n v="0"/>
    <x v="1"/>
  </r>
  <r>
    <x v="11"/>
    <x v="1"/>
    <s v="AUDITORIA ASISTENCIA AL CLIENTE _x000a_AAC-2018004_x000a__x000a_Período_x000a_01/01/2017 al 30/04/2018_x000a__x000a_H3"/>
    <s v="AAC-2018004"/>
    <s v="Deficiencia en la calidad de las respuestas a las solicitudes registradas y atendidas a través del SIE QRS._x000a__x000a_Verificadas las respuestas finales de una muestra de 256 solicitudes se evidenciaron deficiencias en la calidad en 249, frente a los 16 requisitos de forma y 8 aspectos de fondo establecidos en la lista Cliente, Legales, Organizacionales y de la Norma – CLON definida por la Subdirección de Gestión de Asistencia al Cliente, para un incumplimiento del 97%. _x000a__x000a_Con lo anterior se contraviene lo previsto en los artículos 13 y 14 de la Ley 1437 de 2011, sustituido por el artículo 1° de la Ley 1755, en los casos en que se respondió inoportunamente y/o no se respondió de fondo; las políticas de calidad frente al servicio al ciudadano contempladas en el Código de Buen Gobierno y de Ética y recomendaciones contenidas en el Memorando 097 de 2016._x000a__x000a_En el marco del MIPG, se afecta la adecuada implementación de la dimensión de Gestión con Valores para Resultados, aspecto “3.2.2 Relación Estado Ciudadano”, 3.3 atributo “La entidad responde de manera clara, pertinente y oportuna, las PQRSD y son insumo para la mejora continua en sus procesos”, de la dimensión Evaluación de resultados, aspecto 4.2.1. Seguimiento y evaluación del desempeño institucional, 4.3 atributo “Evaluación del cumplimiento de los atributos de calidad en el desempeño institucional para garantizar la satisfacción de los grupos de valor” así como de la dimensión de Control Interno, aspecto 7.2.3 Actividades de Control, 7.3 atributo “Controles diseñados, que aseguran la gestión de los procesos”."/>
    <s v="Falta de control en las respuestas emitidas por los funcionarios y desconocimiento de lo establecido frente a requisitos de la lista CLON."/>
    <s v="Retroalimentar con periodicidad trimestral a traves de correo reforzando la importancia del  uso y aplicacion de la Lista Clon en las respuestas a las PQSR ."/>
    <m/>
    <s v="correo electronico con informe del seguimiento efectuado"/>
    <n v="2"/>
    <d v="2018-08-01T00:00:00"/>
    <d v="2018-12-31T00:00:00"/>
    <s v="NC-PASC_x000a_ Jefe Coordinacion de  QRS"/>
    <n v="0"/>
    <x v="1"/>
  </r>
  <r>
    <x v="11"/>
    <x v="1"/>
    <m/>
    <m/>
    <m/>
    <m/>
    <s v="Realizar socializaciones de los resultados de las revisiones de calidad,  para reforzar el cumplimiento de la totalidad de los ítems evaluados por la lista CLON. Pese a que la lista es de conocimiento de los servidores con rol para dar respuesta a las PQRS, es necesario enfatizar que debido  a que los ítems no están ponderados y el incumplimiento de cualquiera de ellos da una calificación negativa, cada uno es de obligatorio cumplimiento y merece igual cuidado._x000a__x000a__x000a__x000a_. "/>
    <m/>
    <s v="Reporte del SIE PQRS generado mensualmente en cumplimiento del Plan Operativo, revisando aleatoriamente de acuerdo con el porcentaje de muestra establecido por el Memorando, la calidad de las respuestas entregadas por las áreas. _x000a__x000a__x000a_"/>
    <n v="5"/>
    <d v="2018-08-01T00:00:00"/>
    <d v="2018-12-31T00:00:00"/>
    <s v="NC-IGRA-PASC _x000a_Jefe G.I.T Gestión de Asistencia al Cliente_x000a_Dirección Seccional de Impuestos de Los Grandes Contribuyentes"/>
    <n v="0"/>
    <x v="1"/>
  </r>
  <r>
    <x v="11"/>
    <x v="1"/>
    <m/>
    <m/>
    <m/>
    <m/>
    <s v="Enviar mensualmente a los jefes de las áreas un listado con las PQRS que adolecen de los requisitos de la lista CLON, a fin de controlar y mejorar la calidad de las respuestas. "/>
    <m/>
    <s v="1. Reuniones operativas de jefes en  las cuales se propuso socializar con los jefes de las áreas, las PQRS con errores de calidad, para que adelanten las acciones de mejora a que haya lugar._x000a_2. Taller para los responsables de dar respuesta a las PQRS debido a inquietudes de la Seccional sobre este y otros temas relacionados con la PQRS, a fin de revisar información  que se encuentra en la Web sobre la calidad en las respuestas a las peticiones por el SIE de PQSRD ubicada en la carpeta pública: _x000a__x000a_Y:\DG_Ingresos\SG_Asistencia_Cliente\C_Quejas_Reclamos_Sugerencias\3. Documentos Ténicos_Temas de interés\3.1 Normatividad\Calidad de la respuesta_x000a_"/>
    <s v="1_x000a__x000a__x000a__x000a__x000a_1"/>
    <d v="2018-08-01T00:00:00"/>
    <d v="2018-12-31T00:00:00"/>
    <s v="NC-IGRA-PASC _x000a_Jefe G.I.T Gestión de Asistencia al Cliente_x000a_Dirección Seccional de Impuestos de Los Grandes Contribuyentes"/>
    <n v="0"/>
    <x v="1"/>
  </r>
  <r>
    <x v="11"/>
    <x v="1"/>
    <m/>
    <m/>
    <m/>
    <m/>
    <s v="Insistir con la Coordinación QRS para que se estudie la posibilidad de ponderar los ítems de la lista de acuerdo con la importancia o gravedad de los mismos."/>
    <m/>
    <s v="Reunión a programar en el trimestre "/>
    <n v="1"/>
    <d v="2018-07-05T00:00:00"/>
    <d v="2018-12-31T00:00:00"/>
    <s v="NC-IGRA-PASC _x000a_Jefe G.I.T Gestión de Asistencia al Cliente_x000a_Dirección Seccional de Impuestos de Los Grandes Contribuyentes"/>
    <n v="0"/>
    <x v="1"/>
  </r>
  <r>
    <x v="11"/>
    <x v="1"/>
    <m/>
    <m/>
    <m/>
    <m/>
    <s v="Efectuar capacitacion especializada en respuesta a derechos de peticion para  todos los funcionarios encargados de proyectar respuesta a los derechos de petición relativos a los procesos de competencia de la Subdirección de Gestión de Recaudo y Cobranzas."/>
    <m/>
    <s v=" Formato 1722  &quot;Registro de asistencia capacitaciones internas&quot;."/>
    <n v="1"/>
    <d v="2018-09-01T00:00:00"/>
    <d v="2018-09-30T00:00:00"/>
    <s v="NC-PASC _x000a_Jefe Coordinacion de administracion de aplicativos de Recaudo y Cobranzas"/>
    <n v="0"/>
    <x v="1"/>
  </r>
  <r>
    <x v="11"/>
    <x v="1"/>
    <m/>
    <m/>
    <m/>
    <m/>
    <s v="Efectuar seguimiento y evaluacion mensual a respuestas a  los PQRS verificando su calidad y oportunidad."/>
    <m/>
    <s v="Informes mensuales de seguimiento indicando el período evaluado."/>
    <n v="6"/>
    <d v="2018-09-01T00:00:00"/>
    <d v="2019-03-31T00:00:00"/>
    <s v="NC-PASC _x000a_Jefe Coordinacion de administracion de aplicativos de Recaudo y Cobranzas"/>
    <n v="0"/>
    <x v="1"/>
  </r>
  <r>
    <x v="11"/>
    <x v="1"/>
    <m/>
    <m/>
    <m/>
    <m/>
    <s v="Capacitar a los  funcionarios que proyectan respuestas a las QRS sobre el cumplimiento de los requisitos establecidos en la lista CLON_x000a__x000a_"/>
    <m/>
    <s v=" Formato 1722  &quot;Registro de asistencia capacitaciones internas&quot;._x000a__x000a_"/>
    <s v="1_x000a__x000a__x000a_"/>
    <d v="2018-07-16T00:00:00"/>
    <d v="2018-08-15T00:00:00"/>
    <s v="NC-ICAL-PASC _x000a_Jefe  Division  Gestion  de  Asistencia al Cliente Direccion Seccional de Impuestos y Aduanas de Cali"/>
    <n v="0"/>
    <x v="1"/>
  </r>
  <r>
    <x v="11"/>
    <x v="1"/>
    <m/>
    <m/>
    <m/>
    <m/>
    <s v="Proyectar respuesta de PQR con tres dias de anticipación al vencimiento con el fin de garantizar los requisitos establecidos en la lista CLON "/>
    <m/>
    <s v="Respuesta con anotación del funcionario que proyectó y revisó "/>
    <n v="1"/>
    <d v="2018-07-16T00:00:00"/>
    <d v="2018-08-15T00:00:00"/>
    <s v="NC-ICAL-PASC _x000a_Jefe  Division  Gestion  de  Asistencia al Cliente Direccion Seccional de Impuestos y Aduanas de Cali"/>
    <n v="0"/>
    <x v="1"/>
  </r>
  <r>
    <x v="11"/>
    <x v="1"/>
    <m/>
    <m/>
    <m/>
    <m/>
    <s v="Enviar  correo electrónico se recordó y solicitó a los funcionarios de la Subdirección tener en cuenta la lista clon para la emisión en calidad de las respuestasa consultas._x000a__x000a__x000a_"/>
    <m/>
    <s v="Correo electrónico enviado a los funcionarios y formato de control de asistencia mensual a las reuniones de retroalimentación."/>
    <n v="1"/>
    <d v="2018-07-16T00:00:00"/>
    <d v="2018-12-31T00:00:00"/>
    <s v="NC-PASC Subdirector de Gestión Normativa y Doctrina_x000a_Dirección de Gestión Jurídica_x000a_"/>
    <n v="0"/>
    <x v="1"/>
  </r>
  <r>
    <x v="11"/>
    <x v="1"/>
    <m/>
    <m/>
    <m/>
    <m/>
    <s v="Realizar  mensualmente una reunión de retroalimentación para evidenciar los posibles riesgos  en  el manejo de PQSR y lista clón."/>
    <m/>
    <s v=" Formato 1722  &quot;Registro de asistencia capacitaciones internas&quot;._x000a_"/>
    <n v="1"/>
    <d v="2018-07-16T00:00:00"/>
    <d v="2018-12-31T00:00:00"/>
    <s v="NC-PASC _x000a_Subdirector de Gestión Normativa y Doctrina_x000a_Dirección de Gestión Jurídica_x000a_"/>
    <n v="0"/>
    <x v="1"/>
  </r>
  <r>
    <x v="11"/>
    <x v="1"/>
    <m/>
    <m/>
    <m/>
    <m/>
    <s v="Realizar   reunion para el 5 de julio de 2018 con jefes de division y delegados de cada area ,  con el fin de recordarles la obligación que tienen en el sentido que las respuestas a las peticiones realizadas deben atender los estandares de calidad de acuerdo con la lista de requisitos del Cliente, Legales, Organizacionales y de la Norma. (CLON).  "/>
    <m/>
    <s v=" Formato 1722  &quot;Registro de asistencia capacitaciones internas"/>
    <n v="4"/>
    <d v="2018-07-16T00:00:00"/>
    <d v="2018-12-31T00:00:00"/>
    <s v="NC-IASMA-PASC Jefe Division de Gestion de Asistencia al Cliente  Direccion Seccional de Impuestos y Aduanas de Santa Marta "/>
    <n v="0"/>
    <x v="1"/>
  </r>
  <r>
    <x v="11"/>
    <x v="1"/>
    <s v="AUDITORIA ASISTENCIA AL CLIENTE _x000a_AAC-2018004_x000a__x000a_Período_x000a_01/01/2017 al 30/04/2018_x000a__x000a_H4"/>
    <s v="AAC-2018004"/>
    <s v="Desistimientos tácitos improcedentes y resoluciones de desistimientos tácito no expedidas. _x000a__x000a_En la revisión de 46 solicitudes de PQRS tramitadas en el año 2017 en la Coordinación de Administración de Aplicativos de Recaudo y Cobranzas de la Subdirección de Gestión de Recaudo y Cobranzas, se encontró lo siguiente:_x000a__x000a_a) Se profirieron 7 desistimientos tácitos improcedentes sobre las peticiones: 201782140100019409,  201782140100019794, 201782140100032839, 201782140100032862, 201782140100032865, 201782140100073779 y 201782140100035340, que no resolvieron de fondo la petición, ya que la solicitud de ampliación de información  fue realizada por fuera del término inicial de  10 días hábiles a la fecha de radicación; contraviniendo lo establecido en los artículos 14 y  17 de la Ley 1437 de 2011 sustituidos por el artículo 1 de la Ley 1755 de 2015._x000a_b) No se expidieron las resoluciones de desistimiento tácito anunciadas a los peticionarios en la respuesta final de las solicitudes   201782140100019409 y 201782140100019794, incumpliendo lo establecido en el artículo 17 de la ley 1437 de 2011 sustituido por el artículo 1 de la Ley 1755 del 30 de 2015._x000a__x000a_En el marco del MIPG, se afecta la adecuada implementación de la dimensión de Gestión con Valores para Resultados, aspecto “3.2.2 Relación Estado Ciudadano”, 3.3 atributo “La entidad responde de manera clara, pertinente y oportuna, las PQRSD y son insumo para la mejora continua en sus procesos”, así como de la dimensión de Control Interno, aspecto 7.2.3 Actividades de Control, 7.3 atributo “Controles diseñados, que aseguran la gestión de los procesos”."/>
    <s v="Inadecuado control sobre el cumplimiento de los términos establecidos para la solicitud de ampliación de información y para la expedición de los actos administrativos donde se decreta el desistimiento tácito."/>
    <s v="Retroalimentar con periodicidad trimestral a traves de correo reforzando la importancia de dar cumplimiento a la normatividad frente al desistimiento tacito ."/>
    <m/>
    <s v="correo electronico enviado "/>
    <n v="2"/>
    <d v="2018-08-01T00:00:00"/>
    <d v="2018-12-31T00:00:00"/>
    <s v="NC-PASC _x000a_ Jefe Coordinacion QRS"/>
    <n v="0"/>
    <x v="1"/>
  </r>
  <r>
    <x v="11"/>
    <x v="1"/>
    <m/>
    <m/>
    <m/>
    <m/>
    <s v="Efectuar capacitacion especializada en respuesta a derechos de peticion para  todos los funcionarios encargados de proyectar respuesta a los derechos de petición relativos a los procesos de competencia de la Subdirección de Gestión de Recaudo y Cobranzas."/>
    <m/>
    <s v="Formato 1722  &quot;Registro de asistencia capacitaciones internas&quot;."/>
    <n v="1"/>
    <d v="2018-09-01T00:00:00"/>
    <d v="2018-09-30T00:00:00"/>
    <s v="NC-PASC _x000a_Jefe Coordinacion de administracion de aplicativos de Recaudo y Cobranzas"/>
    <n v="0"/>
    <x v="1"/>
  </r>
  <r>
    <x v="11"/>
    <x v="1"/>
    <m/>
    <m/>
    <m/>
    <m/>
    <s v="Efectuar seguimiento y evaluacion mensual a respuestas a  los PQRS verificando su calidad y oportunidad."/>
    <m/>
    <s v="Informe mensual de seguimiento"/>
    <n v="6"/>
    <d v="2018-09-01T00:00:00"/>
    <d v="2019-03-31T00:00:00"/>
    <s v="NC-PASC _x000a_Jefe Coordinacion de administracion de aplicativos de Recaudo y Cobranzas"/>
    <n v="0"/>
    <x v="1"/>
  </r>
  <r>
    <x v="11"/>
    <x v="1"/>
    <s v="AUDITORIA ASISTENCIA AL CLIENTE_x000a_ AAC-2018004_x000a__x000a_Período_x000a_01/01/2017 al 30/04/2018_x000a__x000a_H5"/>
    <s v="AAC-2018004"/>
    <s v="Insuficiencia en el registro de las PQSRF y D en el SIE dispuesto para su trámite_x000a__x000a_En las Direcciones Seccionales de Impuestos de Grandes Contribuyentes, Impuestos y Aduanas de Santa Marta e Impuestos de Cali, se evidenció que no todas las solicitudes radicadas por correspondencia, clasificadas como PQSRF y D, se incluyeron en el SIE QRS._x000a_ _x000a_En la revisión de una muestra de 199 radicados físicos del último trimestre de 2017, identificados como solicitudes y/o peticiones se evidenció que el 45% no se gestionaron en el SIE QRS: 47 en la DSI de Grandes Contribuyentes, 29 en la DSIA de Santa Marta y 14 en la DSI de Cali. _x000a__x000a_Con lo anterior se incumple la condición general del Procedimiento Administración del sistema de peticiones, quejas, sugerencias, reclamos, felicitaciones y denuncias PR AC 0043 , que establece  “… si un Ciudadano entrega en forma física o envía su solicitud a otro correo electrónico o buzón de la Entidad, el Servidor Público que la reciba, deberá ingresarla directamente en el Servicio Informático Electrónico de Peticiones, Quejas, Sugerencias, Reclamos, Felicitaciones y Denuncias, en forma inmediata.”_x000a__x000a_En el marco del MIPG, se afecta la adecuada implementación de la dimensión de Gestión con Valores para Resultados, aspecto 3.2.1 De la ventanilla hacia adentro, 3.3 atributos “La gestión de la entidad se soporta en El uso de las TIC para tener una comunicación fluida con la ciudadanía y atendiendo las políticas de Gobierno Digital y Seguridad” y “Una estructura organizacional articulada con los procesos y que facilita su interacción, en función de los resultados institucionales”, así como de la dimensión de Control Interno, aspectos 7.2.3 Actividades de Control y 7.2.4 Información y Comunicación, 7.3 atributos “Controles diseñados, que aseguran la gestión de los procesos” y “Información comunicada a nivel interno y externo que facilita la gestión de la entidad”."/>
    <s v="Falta de control sobre el deber de incluir y tramitar la totalidad de las PQSRF y D a través del SIE QRS adoptado como instrumento para la administración, control y seguimiento centralizado de las solicitudes."/>
    <s v="Revisar  memorando conjunto con el area de gestion documental mediante el cual se establecen lineamientos para la inclucion de las solictudes en del SIE de PQSR ."/>
    <m/>
    <s v="Formato 1674 Planilla de asistencia a reuniones con los compromisos adquiridos"/>
    <n v="1"/>
    <d v="2018-08-01T00:00:00"/>
    <d v="2018-12-31T00:00:00"/>
    <s v="NC-PASC _x000a_ Jefe  Coordinacion de  QRS"/>
    <n v="0"/>
    <x v="1"/>
  </r>
  <r>
    <x v="11"/>
    <x v="1"/>
    <m/>
    <m/>
    <m/>
    <m/>
    <s v="Realizar por parte del GIT de Documentación, una revisión diaria de la totalidad de los documentos recibidos a través de la ventanilla única de correspondencia, que deben ser ingresados al SEL PQRS, a fin de implementar un filtro que impida que los documentos que corresponden a PQRS dejen de ser radicados en el SIE. "/>
    <m/>
    <s v="1. Registro elaborado por  la División de Gestión de Documentación, sobre documentos ingresados  en el SEL PQRS._x000a_Imposición del número de Asunto con que se registra el documento en el SEL en el documento físico enviado al área pertinente para su gestión a través del SEL PQRSD. _x000a__x000a_2. Acompañamiento del  GIT de Gestión de Asistencia al Cliente, Formato 1722  &quot;Registro de asistencia capacitaciones internas"/>
    <s v="1_x000a__x000a__x000a__x000a__x000a__x000a_1"/>
    <d v="2018-07-05T00:00:00"/>
    <d v="2018-12-31T00:00:00"/>
    <s v="NC-IGRA-PASC _x000a_Jefe Grupo Interno de Trabajo  Gestion  de Documentacion _x000a_Dirección Seccional de Impuestos de Los Grandes Contribuyentes_x000a_"/>
    <n v="0"/>
    <x v="1"/>
  </r>
  <r>
    <x v="11"/>
    <x v="1"/>
    <m/>
    <m/>
    <m/>
    <m/>
    <s v="Realizar periódicamente una revisión aleatoria de al menos el 5% de las PQRS no radicadas a través del SIE, creando una variable de medición que garantice que la totalidad de las PQRS radicadas por la ventanilla, sean ingresadas a traves del SIE PQRSD. "/>
    <m/>
    <s v=" Informe de seguimiento "/>
    <n v="2"/>
    <d v="2018-07-05T00:00:00"/>
    <d v="2018-12-31T00:00:00"/>
    <s v="NC-IGRA-PASC _x000a_Jefe Grupo Interno de Trabajo de  Documentacion Dirección Seccional de Impuestos de Los Grandes Contribuyentes_x000a_"/>
    <n v="0"/>
    <x v="1"/>
  </r>
  <r>
    <x v="11"/>
    <x v="1"/>
    <m/>
    <m/>
    <m/>
    <m/>
    <s v="Efectuar capacitacion especializada en respuesta a derechos de peticion para  todos los funcionarios encargados de proyectar respuesta a los derechos de petición relativos a los procesos de competencia de la Subdirección de Gestión de Recaudo y Cobranzas."/>
    <m/>
    <s v="planilla de asistencia a capacitacion "/>
    <n v="1"/>
    <d v="2018-09-01T00:00:00"/>
    <d v="2018-09-30T00:00:00"/>
    <s v="NC-PASC _x000a_Jefe Coordinacion de administracion de aplicativos de Recaudo y Cobranzas"/>
    <n v="0"/>
    <x v="1"/>
  </r>
  <r>
    <x v="11"/>
    <x v="1"/>
    <m/>
    <m/>
    <m/>
    <m/>
    <s v="Efectuar seguimiento y evaluacion mensual a respuestas a  los PQRS verificando su calidad y oportunidad."/>
    <m/>
    <s v="informes   de  seguimiento y evaluacion mensual a respuestas a  los PQRS verificando su calidad y oportunidad."/>
    <n v="6"/>
    <d v="2018-09-01T00:00:00"/>
    <d v="2019-03-31T00:00:00"/>
    <s v="NC-PASC _x000a_Jefe Coordinacion de administracion de aplicativos de Recaudo y Cobranzas"/>
    <n v="0"/>
    <x v="1"/>
  </r>
  <r>
    <x v="11"/>
    <x v="1"/>
    <m/>
    <m/>
    <m/>
    <m/>
    <s v="Revisar la Inclusion por el SIE de QSR de todas las   solicitudes radicadas en ventanilla con sus respectivos anexos  a excepción de las solicitudes que tengan procedimientos regulados en leyes especiales. _x000a__x000a__x000a_"/>
    <m/>
    <s v="Informe trimestral de revisión  de solictudes radicadas en ventanilla unica e incluidas en el SIE QRS y Libro radicador de casos de procedimientos regualdos en leyes especiales"/>
    <n v="2"/>
    <d v="2018-07-30T00:00:00"/>
    <d v="2018-12-30T00:00:00"/>
    <s v="NC-ICAL-PASC  _x000a_ Jefe Grupo Interno de Trabajo de  Documentacion Dirección Seccional de Impuestos y Aduanas de Cali_x000a_"/>
    <n v="0"/>
    <x v="1"/>
  </r>
  <r>
    <x v="11"/>
    <x v="1"/>
    <m/>
    <m/>
    <m/>
    <m/>
    <s v="Gestionar a traves a través del SIE de PQSR todas las solicitudes catalogadas como peticiones y que sean recibidas por la ventanilla de correspondencia a excepcion  de las solicitudes que tengan procedimientos regulados en leyes especiales.  "/>
    <m/>
    <s v="libro radicador de solicitudes Vs SIE DE PQSR "/>
    <n v="1"/>
    <d v="2018-07-05T00:00:00"/>
    <d v="2018-12-31T00:00:00"/>
    <s v="NC-IASMA-PASC  _x000a_Jefe Grupo Interno de Trabajo de  Documentacion Dirección Seccional de Impuestos y Aduanas de Santa Marta"/>
    <n v="0"/>
    <x v="1"/>
  </r>
  <r>
    <x v="11"/>
    <x v="1"/>
    <s v="AUDITORIA ASISTENCIA AL CLIENTE _x000a_AAC-2018004_x000a__x000a_Período_x000a_01/01/2017 al 30/04/2018_x000a__x000a_H6"/>
    <s v="AAC-2018004"/>
    <s v="Deficiencia en el desarrollo de tareas específicas previstas para monitorear oportunidad y calidad en la atención de solicitudes._x000a_ _x000a_Las Subdirecciones de Gestión de: Recursos Jurídicos, Normativa y Doctrina y Recaudo y Cobranzas, no cumplieron con lo previsto en el Memorando 19 de 2017, en cuanto a publicar las evidencias en la carpeta definida para ello, frente a la actividad 14. “Revisar (…) vencidas interpuestas por el SIE de PQSR y Denuncias”._x000a__x000a_Así mismo frente a la actividad de “Evaluar la calidad de la respuesta (…)”, revisada una muestra de 20 respuestas evaluadas en los lugares administrativos auditados, en 19 de ellas, 95%, se encontró que no se calificó con el rigor exigido, lo que se detalla en el Anexo No. 5   _x000a__x000a_De igual manera, en la DSIA de Santa Marta, se registraron observaciones frente a la evaluación de calidad en los soportes publicados, presentándose inconsistencia con las cifras capturadas en el SIE de planeación que muestran un indicador del 125%._x000a__x000a_Lo anterior contraviene lo dispuesto en los Memorandos 97 de 2016 y 19 de 2017 respecto de la forma como participan las áreas responsables del seguimiento y evaluación de la calidad de las respuestas a las PQSRF y D, en el marco del Procedimiento PR-CI-0339 Autoevaluación del Control y Gestión.   _x000a__x000a_En el marco del MIPG, se afecta la adecuada implementación de la dimensión Evaluación de resultados, aspectos 4.2.1. Seguimiento y evaluación del desempeño institucional y 4.2.2. Evaluación de indicadores y metas de gobierno de entidades nacionales, 4.3 atributos “Indicadores validados que brindan la información suficiente y pertinente para establecer el grado de avance o el logro de los objetivos y resultados esperados”, “Evaluación del cumplimiento de los   atributos de calidad en el desempeño institucional para garantizar la satisfacción de los grupos de valor”  y “Seguimiento y evaluación efectuados por los servidores que tienen a su cargo cada proyecto, plan, programa o estrategia, en sus diferentes etapas de desarrollo”, así como de la dimensión de Control Interno, aspectos 7.2.3 Actividades de Control y 7.2.5 Monitoreo o supervisión continua, 7.3 atributo “Actividades de control establecidas que permiten mitigación de los riesgos a niveles aceptables.”"/>
    <s v="Inadecuada implementación de controles previstos dentro del Sistema de PQSRF y D e insuficiencia en el autocontrol."/>
    <s v="Continuar con el seguimiento a  la oportunidad en la respuesta de las solcitudes radicadas  en el SIE  de acuerdo con lineamientos establecidos por la Subdireccion. "/>
    <m/>
    <s v=" Informes publicados/informes requeridos según lienamientos"/>
    <n v="1"/>
    <d v="2018-08-01T00:00:00"/>
    <d v="2018-12-31T00:00:00"/>
    <s v="NC-PASC  _x000a_Jefe Coordinacion de QRS"/>
    <n v="0"/>
    <x v="1"/>
  </r>
  <r>
    <x v="11"/>
    <x v="1"/>
    <m/>
    <m/>
    <m/>
    <m/>
    <s v="Efectuar capacitacion especializada en respuesta a derechos de peticion para  todos los funcionarios encargados de proyectar respuestas  relativas a los procesos de competencia de la Subdirección de Gestión de Recaudo y Cobranzas."/>
    <m/>
    <s v=" Formato 1722  &quot;Registro de asistencia capacitaciones internas&quot;"/>
    <n v="1"/>
    <d v="2018-09-01T00:00:00"/>
    <d v="2018-09-30T00:00:00"/>
    <s v="NC-PASC  _x000a_Jefe Coordinacion de administracion de aplicativos de Recaudo y Cobranzas"/>
    <n v="0"/>
    <x v="1"/>
  </r>
  <r>
    <x v="11"/>
    <x v="1"/>
    <m/>
    <m/>
    <m/>
    <m/>
    <s v="Efectuar seguimiento y evaluacion mensual a respuestas a  los PQRS verificando su calidad y oportunidad."/>
    <m/>
    <s v="Informes mensuales de seguimiento"/>
    <n v="6"/>
    <d v="2018-08-01T00:00:00"/>
    <d v="2019-03-31T00:00:00"/>
    <s v="NC-PASC  _x000a_Jefe Coordinacion de administracion de aplicativos de Recaudo y Cobranzas"/>
    <n v="0"/>
    <x v="1"/>
  </r>
  <r>
    <x v="11"/>
    <x v="1"/>
    <m/>
    <m/>
    <m/>
    <m/>
    <s v="Socializar con los jefes de division y  delegados del area, la lista de requsitos del Cliente,Legales,Organizacionales,y de la Norma (CLON), y calificar con el rigor exigido en dicha lista"/>
    <m/>
    <s v=" Formato 1722  &quot;Registro de asistencia capacitaciones internas&quot;"/>
    <n v="2"/>
    <d v="2018-07-15T00:00:00"/>
    <d v="2018-12-31T00:00:00"/>
    <s v=" NC-IASMA-PASC  _x000a_ Director Seccional de Impuestos y Aduanas de  Santa  Marta "/>
    <n v="0"/>
    <x v="1"/>
  </r>
  <r>
    <x v="11"/>
    <x v="1"/>
    <m/>
    <m/>
    <m/>
    <m/>
    <s v="Efectuar seguimiento y evaluacion mensual a respuestas a  los PQRS verificando su calidad y oportunidad."/>
    <m/>
    <s v="Informes mensuales de seguimiento"/>
    <n v="1"/>
    <d v="2018-08-01T00:00:00"/>
    <d v="2018-12-31T00:00:00"/>
    <s v="NC-PASC  _x000a_Subdirector de Gestión Normativa y Doctrina_x000a_Dirección de Gestión Jurídica_x000a_"/>
    <n v="0"/>
    <x v="1"/>
  </r>
  <r>
    <x v="11"/>
    <x v="1"/>
    <s v="AUDITORIA ASISTENCIA AL CLIENTE _x000a_AAC-2018004_x000a__x000a_Período_x000a_01/01/2017 al 30/04/2018_x000a__x000a_H7"/>
    <s v="AAC-2018004"/>
    <s v="Incumplimiento de la promesa de servicio_x000a__x000a_Revisada la información del reporte Campos Adicionales (A18) del aplicativo DIGITURNO 5 para el mes de abril de 2018, excluyendo los días en que se declaró contingencia operativa (10, 11 y 30), se evidenció frente a la promesa del servicio lo siguiente:_x000a__x000a_a. Tiempo de espera para agendados: en el 40% de los turnos agendados finalizados a nivel nacional (36.449 de 91.164), se sobrepasó el tiempo de espera establecido en 15 minutos así:_x000a_- 17.720 (49%) registra espera entre 15 y 30 minutos con promedio de 21:51 minutos, _x000a_- 14.546 (40%) entre 30 minutos y 1 hora de espera con promedio de 41:21 minutos y _x000a_- 4.183 (11%) más de 1 hora de espera con promedio de 1:21:05. _x000a__x000a_b. Tiempo de atención: en el 29% de los turnos finalizados a nivel nacional (54.296 de 185.419) se sobrepasó el tiempo de atención establecido en 10 minutos así:_x000a_- 28.136 (52%) registran atención entre 10 y 15 minutos con promedio de 12:07 minutos, _x000a_- 20.604 (38%) entre 15 y hasta 30 minutos en atención con promedio de 20:07 minutos; _x000a_- 4.643 (8%) entre 30 y hasta 1 hora en atención con promedio de 39:05 minutos_x000a_- 913 (2%) más de 1 hora en atención con promedio de 1:32:52. _x000a__x000a_Con lo anterior se incumple lo establecido en la Circular 10 del 21 de abril de 2017 que define la promesa de servicio como &quot;un tiempo máximo de espera para agendados de 15 minutos y de atención de 10 minutos&quot;._x000a__x000a_En el marco del MIPG, se afecta la adecuada implementación de la dimensión de Gestión con Valores para Resultados, aspecto “3.2.2 Relación Estado Ciudadano”, 3.3 atributo “La gestión de la entidad se soporta en: El uso de las TIC para tener una comunicación fluida con la ciudadanía y atendiendo las políticas de Gobierno Digital y Seguridad”, así como de la dimensión de Control Interno, aspectos 7.2.2 Gestión de los riesgos institucionales y 7.2.3 Actividades de Control, 7.3 atributos “Riesgos identificados y gestionados que permiten asegurar el cumplimiento de los objetivos” y “Actividades de control establecidas que permiten mitigación de los riesgos a niveles aceptables”."/>
    <s v="Falta de capacidad de respuesta en los puntos de contacto y en los aplicativos de la Entidad, frente a un aumento en la demanda de atención, previsible por vencimientos dispuestos en la norma"/>
    <s v="Actualizar el procedimiento PR-AC-0265 Atención en Canales, la cartilla CT-AC-0056 Atención presencial asociada al procedimiento, la Cartilla CT-AC-0057 Evaluación del Servicio y la Atención al Ciudadano Cliente y la Circular Externa 10 de 2017, contemplando las siguientes actividades:_x000a__x000a_1. Complementar el flujograma del procedimiento PR-AC-0265 Atención en Canales, integrando las actividades de escalamiento y reporte de fallas, errores y/o incidentes técnicos de la infraestructura informática y los servicios en línea de la DIAN, mediante los procedimientos definidos para tal efecto. _x000a__x000a_2.  Realizar mesas de trabajo con la Subdirección de Gestión de Tecnología, con el objetivo de revisar los niveles de servicio aplicables a la atención y solución de incidentes por parte del Proceso de Servicios Informáticos, generados en desarrollo de la atención en canales. _x000a_Lo anterior, con el propósito de contar con un criterio objetivo  sobre las fallas, errores y/o incidentes que generan no disponibilidad parcial o total de la infraestructura informática y/o los servicios en línea de la DIAN, que mejoren la capacidad de respuesta y toma de decisiones gerencial frente a este tipo de situaciones e,  independientemente de la eventual declaratoria formal de contingencia, permita justificar resultados no satisfactorios de los indicadores de operación de los canales y el consecuente no cumplimiento de la promesa de servicio.  _x000a__x000a_3.  Definir los indicadores que componen la promesa de servicio, identificando sus niveles de evaluación (por ejemplo: satisfactorio, aceptable, insatisfactorio) y especificarlos en la cartilla CT-AC-0057 Evaluación del Servicio y la Atención al Ciudadano Cliente, indicando periodicidad y responsables de la medición, así como las condiciones de fallas en los insumos del procedimiento PR-AC-0265 Atención en Canales y situaciones de contingencia que fungirán como atenuantes en la evaluación. _x000a__x000a_4. Actualizar la Circular Externa 10 de 2017 conforme los ajustes dados en el procedimiento y las cartillas y generar campaña de socialización a la ciudadanía. _x000a__x000a_5.Realizar actividades relacionadas con el análisis del comportamiento histórico del flujo de clientes y los indicadores de operación, así como la estructura de obligaciones del calendario tributario con el fin de dimensionar periódicamente los recursos necesarios para garantizar resultados óptimos de los indicadores de operación y la defensa de la promesa de servicio."/>
    <m/>
    <s v="Documentos actualizados y publicados"/>
    <n v="2"/>
    <d v="2018-07-12T00:00:00"/>
    <d v="2019-05-31T00:00:00"/>
    <s v="_x000a_NC-PASC  _x000a_Jefe Coordinación de Gestión de Canales de Servicio"/>
    <n v="0"/>
    <x v="1"/>
  </r>
  <r>
    <x v="11"/>
    <x v="1"/>
    <s v="AUDITORIA ASISTENCIA AL CLIENTE_x000a_AAC-2018004 _x000a__x000a_Período_x000a_01/01/2017 al 30/04/2018_x000a__x000a_H8"/>
    <s v="AAC-2018004"/>
    <s v="Incumplimiento parcial del procedimiento PR-AC-0266, Control de Calidad en Canales de Atención_x000a__x000a_Al verificar la realización de las actividades definidas en el Procedimiento PR-AC-0266, vigente desde el 6 de julio de 2014 hasta el 31 de mayo de 2018, se observó que para el año 2017 y el primer trimestre de 2018 no se desarrollaron las actividades No. 4 de &quot;monitoreo lado a lado&quot;, No. 6 &quot;monitoreo a la interacción&quot; y No. 17 &quot;Analizar y elaborar informe de acuerdo al resultado obtenido”, en los puntos de contacto de Bogotá Centro y Santa Marta sede principal. _x000a__x000a_En Cali Centro no se registra monitoreo lado a lado o a la interacción en las planillas previstas. _x000a__x000a_Lo anterior contraviene la Política de Calidad de la Entidad y la de Servicio al Ciudadano, en cuanto al principio de calidad en el marco de la estrategia de cumplimiento y experiencia de servicio. _x000a__x000a_En el marco del MIPG, se afecta la adecuada implementación de la dimensión de Gestión con Valores para Resultados, aspecto 3.2.1 De la ventanilla hacia adentro, 3.3 atributos “La gestión de la entidad se soporta en el trabajo por procesos… y… “Una estructura organizacional articulada con los procesos y que facilita su interacción, en función de los resultados institucionales”, así como de la dimensión de Control Interno, aspecto 7.2.3 Actividades de Control, 7.3 atributo “Actividades de control establecidas que permiten mitigación de los riesgos a niveles aceptables”."/>
    <s v="Falta de control y seguimiento de las actividades definidas en el Procedimiento PR-AC-0266, desatendiendo así los insumos previstos para la mejora del servicio"/>
    <s v="Terminar la elaboración del documento transversal: cartilla CT-AC-0057 Evaluación del Servicio y la Atención al Ciudadano Cliente y realizar la respectiva socialización._x000a__x000a_Lo anterior, con el propósito de crear una línea de base del sistema de seguimiento periódico de la percepción de la calidad del servicio dado por la DIAN, planteando  un criterio de evaluación administrativamente más funcional ,  basado en los insumos de los diferentes canales de atención."/>
    <m/>
    <s v="Documento actualizado y publicado"/>
    <n v="1"/>
    <d v="2018-07-12T00:00:00"/>
    <d v="2019-02-28T00:00:00"/>
    <s v="_x000a_NC-PASC _x000a_Jefe Coordinación de Gestión de Canales de Servicio"/>
    <n v="0"/>
    <x v="1"/>
  </r>
  <r>
    <x v="11"/>
    <x v="1"/>
    <s v="AUDITORIA ASISTENCIA AL CLIENTE_x000a_AAC-2018004 _x000a__x000a_Período_x000a_01/01/2017 al 30/04/2018_x000a__x000a_H9"/>
    <s v="AAC-2018004"/>
    <s v="Deficiencia en la prestación del servicio para el oportuno cumplimiento de las obligaciones de los clientes de la DIAN_x000a__x000a_En los meses de abril y mayo del 2018, se presentaron deficiencias en la prestación del servicio con respecto a la facilitación del cumplimiento de las obligaciones de los contribuyentes, evidenciado en la no disposición de los formularios 110 (20 de marzo) y 210 (a la fecha de auditoría no se había adoptado) y de la herramienta SIE Régimen Tributario Especial- RTE que entró en producción el 4 de abril, con vencimientos previstos para el 30 del mismo mes._x000a__x000a_Lo anterior contraviene lo definido respecto a las políticas frente al servicio previstas en el Código de Buen Gobierno y de Ética de la DIAN. _x000a__x000a_En el marco del MIPG, se afecta la adecuada implementación de la dimensión de Gestión con Valores para Resultados, aspecto “3.2.2 Relación Estado Ciudadano”, 3.3 atributos “La gestión de la entidad se soporta en: El trabajo por procesos, el cual tiene en cuenta los requisitos legales, las necesidades de los grupos de valor, las políticas internas de la entidad y los cambios del entorno, para brindar resultados con valor … y … El uso de las TIC para tener una comunicación fluida con la ciudadanía y atendiendo las políticas de Gobierno Digital y Seguridad”, así como de la dimensión de Control Interno, aspectos 7.2.2 Gestión de los riesgos institucionales y 7.2.3 Actividades de Control, 7.3 atributos “Servidores alineados con los objetivos de la entidad, que dan valor agregado en desarrollo de sus funciones” y “Actividades de control establecidas que permiten mitigación de los riesgos a niveles aceptables”."/>
    <s v="Desarticulación en el desarrollo de las acciones previas a la demanda del servicio y la inadecuada implementación de los controles referidos a:_x000a_- El desarrollo y permanencia de la tecnología de la información y las telecomunicaciones para optimizar la gestión institucional y la Política de Gobierno Digital, en función de un mejor servicio al ciudadano._x000a_- El incremento de la eficiencia administrativa mediante la optimización de los procesos, trámites, sistemas internos, riesgos de operación y la gestión documental._x000a_"/>
    <s v="Realizar divulgación interna de los procedimientos: PR-AC-0265 Atención en Canales, PR-AC-0383 Identificación y Cierre de Brechas de Servicio y PR-AC-0325 Ejecución de Campañas a través de los diferentes Canales de Servicio a todos los procesos de la Entidad con el propósito de que las áreas involucradas realicen la aplicación de los mismos para minimizar las deficiencias en la prestación del servicio con respecto al cumplimiento de las obligaciones formales de los ciudadanos clientes. _x000a__x000a_Es de anotar que cada procedimiento tiene una actividad donde se debe realizar un plan de acción y seguimiento al mismo."/>
    <m/>
    <s v="Soportes de la campaña de divulgación interna a través de Dianet, comunicados en link al día, noticias, entre otros._x000a__x000a_Listados de asistencia, evidencias mágneticas de la socialización virtual y/o prencial de los procedimientos con el Proceso de Asistencia al Cliente. "/>
    <n v="1"/>
    <d v="2018-07-12T00:00:00"/>
    <d v="2018-12-31T00:00:00"/>
    <s v="_x000a_NC-PASC _x000a_Jefe Coordinación de Gestión de Canales de Servicio"/>
    <n v="0"/>
    <x v="1"/>
  </r>
  <r>
    <x v="11"/>
    <x v="1"/>
    <s v="AUDITORIA ASISTENCIA AL CLIENTE _x000a_AAC-2018004_x000a__x000a_Período_x000a_01/01/2017 al 30/04/2018_x000a__x000a_H11"/>
    <s v="AAC-2018004"/>
    <s v="Desactualización del Procedimiento PR-AC-0043 “Administración del Sistema de Peticiones, Quejas, Sugerencias, Reclamos, Felicitaciones y Denuncias” _x000a__x000a_Verificado el Procedimiento PR-AC-0043, en su versión 1 de fecha 27/02/2014, se estableció que no ha sido actualizado en concordancia con la normatividad vigente, entre otras lo dispuesto en:_x000a_• La Ley 1755 del 30 de junio de 2015 “Por medio de la cual se regula el Derecho Fundamental de Petición y se sustituye un título del Código de Procedimiento Administrativo y de lo Contencioso Administrativo” entre otros aspectos lo referido a la atención prioritaria de peticiones de grupos vulnerables y la expedición de acto administrativo motivado cuando se presenta desistimiento tácito._x000a_• El Decreto 1166 del 19 de julio de 2016, en cuanto a la presentación, tratamiento y radicación de las peticiones presentadas verbalmente. _x000a__x000a_Lo anterior contraviene lo definido en la política de calidad de la Entidad en el Código de Buen Gobierno y Ética según la cual “La DIAN se gestionará a partir de un enfoque basado en procesos estandarizados, controlados, optimizados y debidamente documentados, que generen el impacto previsto, para la satisfacción de las necesidades de sus clientes, bajo los principios de la mejora continua.”._x000a__x000a_En el marco del MIPG, se afecta la adecuada implementación de la dimensión de Gestión con Valores para Resultados, aspecto 3.2.1 De la ventanilla hacia adentro, 3.3 atributos “La gestión de la entidad se soporta en: El trabajo por procesos, el cual tiene en cuenta los requisitos legales, las necesidades de los grupos de valor, las políticas internas de la entidad y los cambios del entorno, para brindar resultados con valor…” y “…Una estructura organizacional articulada con los procesos y que facilita su interacción, en función de los resultados institucionales”, así como de la dimensión de Control Interno, aspecto 7.2.3 Actividades de Control, 7.3 atributos “Controles diseñados, que aseguran la gestión de los procesos” y “Información comunicada a nivel interno y externo que facilita la gestión de la entidad”."/>
    <s v="Falta de control en la actualización y aplicación de la normatividad vigente."/>
    <s v="Remitir la última actualización del  procedimiento PR 0043 - PQSR y Denuncias, manual y cartilla  mediante  correo electrónico  a la Coordinación de Organización y Gestión de Calidad de la Subdirección de Gestión de Procesos y Competencias Laborales para los trámites de su competencia_x000a__x000a_Coordinar reunion con el area competente para definir acciones requeridas para la publicacion del mismo "/>
    <m/>
    <s v="Correo electronico con documentos enviados _x000a_"/>
    <n v="1"/>
    <s v="31/08/2018_x000a_"/>
    <d v="2018-08-31T00:00:00"/>
    <s v="NC-PASC Jefe Coordinacion de QRS"/>
    <n v="0"/>
    <x v="1"/>
  </r>
  <r>
    <x v="11"/>
    <x v="1"/>
    <m/>
    <m/>
    <m/>
    <m/>
    <m/>
    <m/>
    <s v="Formato 1674 Planilla de asistencia a reuniones con los compromisos adquiridos"/>
    <n v="1"/>
    <d v="2018-09-01T00:00:00"/>
    <d v="2018-12-31T00:00:00"/>
    <s v="NC-PASC Jefe Coordinacion de QRS"/>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6"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N7:O12" firstHeaderRow="1" firstDataRow="1" firstDataCol="1"/>
  <pivotFields count="15">
    <pivotField subtotalTop="0" showAll="0"/>
    <pivotField axis="axisRow" subtotalTop="0" showAll="0">
      <items count="6">
        <item x="2"/>
        <item x="0"/>
        <item x="3"/>
        <item x="1"/>
        <item m="1" x="4"/>
        <item t="default"/>
      </items>
    </pivotField>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howAll="0"/>
    <pivotField dataField="1" subtotalTop="0" showAll="0"/>
  </pivotFields>
  <rowFields count="1">
    <field x="1"/>
  </rowFields>
  <rowItems count="5">
    <i>
      <x/>
    </i>
    <i>
      <x v="1"/>
    </i>
    <i>
      <x v="2"/>
    </i>
    <i>
      <x v="3"/>
    </i>
    <i t="grand">
      <x/>
    </i>
  </rowItems>
  <colItems count="1">
    <i/>
  </colItems>
  <dataFields count="1">
    <dataField name="Total Actividades" fld="14" subtotal="count" baseField="1" baseItem="0"/>
  </dataFields>
  <formats count="41">
    <format dxfId="40">
      <pivotArea type="all" dataOnly="0" outline="0" fieldPosition="0"/>
    </format>
    <format dxfId="39">
      <pivotArea outline="0" collapsedLevelsAreSubtotals="1" fieldPosition="0"/>
    </format>
    <format dxfId="38">
      <pivotArea field="1" type="button" dataOnly="0" labelOnly="1" outline="0" axis="axisRow" fieldPosition="0"/>
    </format>
    <format dxfId="37">
      <pivotArea dataOnly="0" labelOnly="1" outline="0" axis="axisValues" fieldPosition="0"/>
    </format>
    <format dxfId="36">
      <pivotArea dataOnly="0" labelOnly="1" fieldPosition="0">
        <references count="1">
          <reference field="1" count="0"/>
        </references>
      </pivotArea>
    </format>
    <format dxfId="35">
      <pivotArea dataOnly="0" labelOnly="1" grandRow="1" outline="0" fieldPosition="0"/>
    </format>
    <format dxfId="34">
      <pivotArea dataOnly="0" labelOnly="1" outline="0" axis="axisValues" fieldPosition="0"/>
    </format>
    <format dxfId="33">
      <pivotArea type="all" dataOnly="0" outline="0" fieldPosition="0"/>
    </format>
    <format dxfId="32">
      <pivotArea outline="0" collapsedLevelsAreSubtotals="1" fieldPosition="0"/>
    </format>
    <format dxfId="31">
      <pivotArea field="1" type="button" dataOnly="0" labelOnly="1" outline="0" axis="axisRow" fieldPosition="0"/>
    </format>
    <format dxfId="30">
      <pivotArea dataOnly="0" labelOnly="1" outline="0" axis="axisValues" fieldPosition="0"/>
    </format>
    <format dxfId="29">
      <pivotArea dataOnly="0" labelOnly="1" fieldPosition="0">
        <references count="1">
          <reference field="1" count="0"/>
        </references>
      </pivotArea>
    </format>
    <format dxfId="28">
      <pivotArea dataOnly="0" labelOnly="1" grandRow="1" outline="0" fieldPosition="0"/>
    </format>
    <format dxfId="27">
      <pivotArea dataOnly="0" labelOnly="1" outline="0" axis="axisValues" fieldPosition="0"/>
    </format>
    <format dxfId="26">
      <pivotArea collapsedLevelsAreSubtotals="1" fieldPosition="0">
        <references count="1">
          <reference field="1" count="0"/>
        </references>
      </pivotArea>
    </format>
    <format dxfId="25">
      <pivotArea field="1" type="button" dataOnly="0" labelOnly="1" outline="0" axis="axisRow" fieldPosition="0"/>
    </format>
    <format dxfId="24">
      <pivotArea dataOnly="0" labelOnly="1" outline="0" axis="axisValues" fieldPosition="0"/>
    </format>
    <format dxfId="23">
      <pivotArea dataOnly="0" labelOnly="1" fieldPosition="0">
        <references count="1">
          <reference field="1" count="0"/>
        </references>
      </pivotArea>
    </format>
    <format dxfId="22">
      <pivotArea dataOnly="0" labelOnly="1" outline="0" axis="axisValues" fieldPosition="0"/>
    </format>
    <format dxfId="21">
      <pivotArea field="1" type="button" dataOnly="0" labelOnly="1" outline="0" axis="axisRow" fieldPosition="0"/>
    </format>
    <format dxfId="20">
      <pivotArea dataOnly="0" labelOnly="1" outline="0" axis="axisValues" fieldPosition="0"/>
    </format>
    <format dxfId="19">
      <pivotArea dataOnly="0" labelOnly="1" outline="0" axis="axisValues" fieldPosition="0"/>
    </format>
    <format dxfId="18">
      <pivotArea dataOnly="0" labelOnly="1" fieldPosition="0">
        <references count="1">
          <reference field="1" count="0"/>
        </references>
      </pivotArea>
    </format>
    <format dxfId="17">
      <pivotArea type="all" dataOnly="0" outline="0" fieldPosition="0"/>
    </format>
    <format dxfId="16">
      <pivotArea outline="0" collapsedLevelsAreSubtotals="1" fieldPosition="0"/>
    </format>
    <format dxfId="15">
      <pivotArea field="1" type="button" dataOnly="0" labelOnly="1" outline="0" axis="axisRow" fieldPosition="0"/>
    </format>
    <format dxfId="14">
      <pivotArea dataOnly="0" labelOnly="1" outline="0" axis="axisValues" fieldPosition="0"/>
    </format>
    <format dxfId="13">
      <pivotArea dataOnly="0" labelOnly="1" fieldPosition="0">
        <references count="1">
          <reference field="1" count="0"/>
        </references>
      </pivotArea>
    </format>
    <format dxfId="12">
      <pivotArea dataOnly="0" labelOnly="1" grandRow="1" outline="0" fieldPosition="0"/>
    </format>
    <format dxfId="11">
      <pivotArea dataOnly="0" labelOnly="1" outline="0" axis="axisValues" fieldPosition="0"/>
    </format>
    <format dxfId="10">
      <pivotArea collapsedLevelsAreSubtotals="1" fieldPosition="0">
        <references count="1">
          <reference field="1" count="3">
            <x v="1"/>
            <x v="2"/>
            <x v="3"/>
          </reference>
        </references>
      </pivotArea>
    </format>
    <format dxfId="9">
      <pivotArea grandRow="1" outline="0" collapsedLevelsAreSubtotals="1" fieldPosition="0"/>
    </format>
    <format dxfId="8">
      <pivotArea dataOnly="0" labelOnly="1" fieldPosition="0">
        <references count="1">
          <reference field="1" count="3">
            <x v="1"/>
            <x v="2"/>
            <x v="3"/>
          </reference>
        </references>
      </pivotArea>
    </format>
    <format dxfId="7">
      <pivotArea dataOnly="0" labelOnly="1" grandRow="1" outline="0" fieldPosition="0"/>
    </format>
    <format dxfId="6">
      <pivotArea type="all" dataOnly="0" outline="0" fieldPosition="0"/>
    </format>
    <format dxfId="5">
      <pivotArea outline="0" collapsedLevelsAreSubtotals="1" fieldPosition="0"/>
    </format>
    <format dxfId="4">
      <pivotArea field="1" type="button" dataOnly="0" labelOnly="1" outline="0" axis="axisRow" fieldPosition="0"/>
    </format>
    <format dxfId="3">
      <pivotArea dataOnly="0" labelOnly="1" outline="0" axis="axisValues"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4" cacheId="4"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C7:E49" firstHeaderRow="1" firstDataRow="1" firstDataCol="2" rowPageCount="1" colPageCount="1"/>
  <pivotFields count="15">
    <pivotField axis="axisRow" compact="0" showAll="0">
      <items count="15">
        <item x="2"/>
        <item x="4"/>
        <item x="3"/>
        <item x="5"/>
        <item x="6"/>
        <item x="7"/>
        <item x="8"/>
        <item x="9"/>
        <item x="10"/>
        <item x="0"/>
        <item x="1"/>
        <item m="1" x="13"/>
        <item x="11"/>
        <item m="1" x="12"/>
        <item t="default"/>
      </items>
    </pivotField>
    <pivotField axis="axisPage" compact="0" multipleItemSelectionAllowed="1" showAll="0">
      <items count="6">
        <item x="0"/>
        <item x="3"/>
        <item x="1"/>
        <item x="2"/>
        <item h="1" m="1" x="4"/>
        <item t="default"/>
      </items>
    </pivotField>
    <pivotField compact="0" showAll="0"/>
    <pivotField compact="0" showAll="0"/>
    <pivotField compact="0" showAll="0"/>
    <pivotField compact="0" showAll="0"/>
    <pivotField compact="0" showAll="0"/>
    <pivotField compact="0" subtotalTop="0" showAll="0" insertBlankRow="1"/>
    <pivotField compact="0" showAll="0"/>
    <pivotField compact="0" showAll="0"/>
    <pivotField compact="0" showAll="0"/>
    <pivotField compact="0" showAll="0"/>
    <pivotField compact="0" showAll="0"/>
    <pivotField compact="0" subtotalTop="0" showAll="0" insertBlankRow="1"/>
    <pivotField axis="axisRow" dataField="1" compact="0" showAll="0">
      <items count="6">
        <item x="0"/>
        <item x="2"/>
        <item x="1"/>
        <item m="1" x="3"/>
        <item m="1" x="4"/>
        <item t="default"/>
      </items>
    </pivotField>
  </pivotFields>
  <rowFields count="2">
    <field x="0"/>
    <field x="14"/>
  </rowFields>
  <rowItems count="42">
    <i>
      <x/>
    </i>
    <i r="1">
      <x/>
    </i>
    <i r="1">
      <x v="2"/>
    </i>
    <i>
      <x v="1"/>
    </i>
    <i r="1">
      <x/>
    </i>
    <i r="1">
      <x v="2"/>
    </i>
    <i>
      <x v="2"/>
    </i>
    <i r="1">
      <x/>
    </i>
    <i r="1">
      <x v="2"/>
    </i>
    <i>
      <x v="3"/>
    </i>
    <i r="1">
      <x/>
    </i>
    <i r="1">
      <x v="1"/>
    </i>
    <i r="1">
      <x v="2"/>
    </i>
    <i>
      <x v="4"/>
    </i>
    <i r="1">
      <x/>
    </i>
    <i r="1">
      <x v="1"/>
    </i>
    <i r="1">
      <x v="2"/>
    </i>
    <i>
      <x v="5"/>
    </i>
    <i r="1">
      <x/>
    </i>
    <i r="1">
      <x v="1"/>
    </i>
    <i r="1">
      <x v="2"/>
    </i>
    <i>
      <x v="6"/>
    </i>
    <i r="1">
      <x/>
    </i>
    <i r="1">
      <x v="1"/>
    </i>
    <i r="1">
      <x v="2"/>
    </i>
    <i>
      <x v="7"/>
    </i>
    <i r="1">
      <x/>
    </i>
    <i r="1">
      <x v="2"/>
    </i>
    <i>
      <x v="8"/>
    </i>
    <i r="1">
      <x/>
    </i>
    <i r="1">
      <x v="1"/>
    </i>
    <i r="1">
      <x v="2"/>
    </i>
    <i>
      <x v="9"/>
    </i>
    <i r="1">
      <x/>
    </i>
    <i r="1">
      <x v="2"/>
    </i>
    <i>
      <x v="10"/>
    </i>
    <i r="1">
      <x/>
    </i>
    <i r="1">
      <x v="2"/>
    </i>
    <i>
      <x v="12"/>
    </i>
    <i r="1">
      <x/>
    </i>
    <i r="1">
      <x v="2"/>
    </i>
    <i t="grand">
      <x/>
    </i>
  </rowItems>
  <colItems count="1">
    <i/>
  </colItems>
  <pageFields count="1">
    <pageField fld="1" hier="-1"/>
  </pageFields>
  <dataFields count="1">
    <dataField name="Total actividas" fld="14" subtotal="count" baseField="0" baseItem="0"/>
  </dataFields>
  <formats count="66">
    <format dxfId="106">
      <pivotArea type="all" dataOnly="0" outline="0" fieldPosition="0"/>
    </format>
    <format dxfId="105">
      <pivotArea outline="0" collapsedLevelsAreSubtotals="1" fieldPosition="0"/>
    </format>
    <format dxfId="104">
      <pivotArea field="0" type="button" dataOnly="0" labelOnly="1" outline="0" axis="axisRow" fieldPosition="0"/>
    </format>
    <format dxfId="103">
      <pivotArea field="14" type="button" dataOnly="0" labelOnly="1" outline="0" axis="axisRow" fieldPosition="1"/>
    </format>
    <format dxfId="102">
      <pivotArea dataOnly="0" labelOnly="1" outline="0" axis="axisValues" fieldPosition="0"/>
    </format>
    <format dxfId="101">
      <pivotArea dataOnly="0" labelOnly="1" grandRow="1" outline="0" fieldPosition="0"/>
    </format>
    <format dxfId="100">
      <pivotArea dataOnly="0" labelOnly="1" outline="0" axis="axisValues" fieldPosition="0"/>
    </format>
    <format dxfId="99">
      <pivotArea type="all" dataOnly="0" outline="0" fieldPosition="0"/>
    </format>
    <format dxfId="98">
      <pivotArea outline="0" collapsedLevelsAreSubtotals="1" fieldPosition="0"/>
    </format>
    <format dxfId="97">
      <pivotArea field="0" type="button" dataOnly="0" labelOnly="1" outline="0" axis="axisRow" fieldPosition="0"/>
    </format>
    <format dxfId="96">
      <pivotArea field="14" type="button" dataOnly="0" labelOnly="1" outline="0" axis="axisRow" fieldPosition="1"/>
    </format>
    <format dxfId="95">
      <pivotArea dataOnly="0" labelOnly="1" outline="0" axis="axisValues" fieldPosition="0"/>
    </format>
    <format dxfId="94">
      <pivotArea dataOnly="0" labelOnly="1" grandRow="1" outline="0" fieldPosition="0"/>
    </format>
    <format dxfId="93">
      <pivotArea dataOnly="0" labelOnly="1" outline="0" axis="axisValues" fieldPosition="0"/>
    </format>
    <format dxfId="92">
      <pivotArea type="all" dataOnly="0" outline="0" fieldPosition="0"/>
    </format>
    <format dxfId="91">
      <pivotArea outline="0" collapsedLevelsAreSubtotals="1" fieldPosition="0"/>
    </format>
    <format dxfId="90">
      <pivotArea field="0" type="button" dataOnly="0" labelOnly="1" outline="0" axis="axisRow" fieldPosition="0"/>
    </format>
    <format dxfId="89">
      <pivotArea field="14" type="button" dataOnly="0" labelOnly="1" outline="0" axis="axisRow" fieldPosition="1"/>
    </format>
    <format dxfId="88">
      <pivotArea dataOnly="0" labelOnly="1" outline="0" axis="axisValues" fieldPosition="0"/>
    </format>
    <format dxfId="87">
      <pivotArea dataOnly="0" labelOnly="1" grandRow="1" outline="0" fieldPosition="0"/>
    </format>
    <format dxfId="86">
      <pivotArea dataOnly="0" labelOnly="1" outline="0" axis="axisValues" fieldPosition="0"/>
    </format>
    <format dxfId="85">
      <pivotArea type="all" dataOnly="0" outline="0" fieldPosition="0"/>
    </format>
    <format dxfId="84">
      <pivotArea outline="0" collapsedLevelsAreSubtotals="1" fieldPosition="0"/>
    </format>
    <format dxfId="83">
      <pivotArea field="0" type="button" dataOnly="0" labelOnly="1" outline="0" axis="axisRow" fieldPosition="0"/>
    </format>
    <format dxfId="82">
      <pivotArea field="14" type="button" dataOnly="0" labelOnly="1" outline="0" axis="axisRow" fieldPosition="1"/>
    </format>
    <format dxfId="81">
      <pivotArea dataOnly="0" labelOnly="1" outline="0" axis="axisValues" fieldPosition="0"/>
    </format>
    <format dxfId="80">
      <pivotArea dataOnly="0" labelOnly="1" grandRow="1" outline="0" fieldPosition="0"/>
    </format>
    <format dxfId="79">
      <pivotArea dataOnly="0" labelOnly="1" outline="0" axis="axisValues" fieldPosition="0"/>
    </format>
    <format dxfId="78">
      <pivotArea type="all" dataOnly="0" outline="0" fieldPosition="0"/>
    </format>
    <format dxfId="77">
      <pivotArea outline="0" collapsedLevelsAreSubtotals="1" fieldPosition="0"/>
    </format>
    <format dxfId="76">
      <pivotArea field="0" type="button" dataOnly="0" labelOnly="1" outline="0" axis="axisRow" fieldPosition="0"/>
    </format>
    <format dxfId="75">
      <pivotArea field="14" type="button" dataOnly="0" labelOnly="1" outline="0" axis="axisRow" fieldPosition="1"/>
    </format>
    <format dxfId="74">
      <pivotArea dataOnly="0" labelOnly="1" outline="0" axis="axisValues" fieldPosition="0"/>
    </format>
    <format dxfId="73">
      <pivotArea dataOnly="0" labelOnly="1" grandRow="1" outline="0" fieldPosition="0"/>
    </format>
    <format dxfId="72">
      <pivotArea dataOnly="0" labelOnly="1" outline="0" axis="axisValues" fieldPosition="0"/>
    </format>
    <format dxfId="71">
      <pivotArea type="all" dataOnly="0" outline="0" fieldPosition="0"/>
    </format>
    <format dxfId="70">
      <pivotArea outline="0" collapsedLevelsAreSubtotals="1" fieldPosition="0"/>
    </format>
    <format dxfId="69">
      <pivotArea field="0" type="button" dataOnly="0" labelOnly="1" outline="0" axis="axisRow" fieldPosition="0"/>
    </format>
    <format dxfId="68">
      <pivotArea field="14" type="button" dataOnly="0" labelOnly="1" outline="0" axis="axisRow" fieldPosition="1"/>
    </format>
    <format dxfId="67">
      <pivotArea dataOnly="0" labelOnly="1" outline="0" axis="axisValues" fieldPosition="0"/>
    </format>
    <format dxfId="66">
      <pivotArea dataOnly="0" labelOnly="1" grandRow="1" outline="0" fieldPosition="0"/>
    </format>
    <format dxfId="65">
      <pivotArea dataOnly="0" labelOnly="1" outline="0" axis="axisValues" fieldPosition="0"/>
    </format>
    <format dxfId="64">
      <pivotArea type="all" dataOnly="0" outline="0" fieldPosition="0"/>
    </format>
    <format dxfId="63">
      <pivotArea outline="0" collapsedLevelsAreSubtotals="1" fieldPosition="0"/>
    </format>
    <format dxfId="62">
      <pivotArea field="0" type="button" dataOnly="0" labelOnly="1" outline="0" axis="axisRow" fieldPosition="0"/>
    </format>
    <format dxfId="61">
      <pivotArea field="14" type="button" dataOnly="0" labelOnly="1" outline="0" axis="axisRow" fieldPosition="1"/>
    </format>
    <format dxfId="60">
      <pivotArea dataOnly="0" labelOnly="1" outline="0" axis="axisValues" fieldPosition="0"/>
    </format>
    <format dxfId="59">
      <pivotArea dataOnly="0" labelOnly="1" grandRow="1" outline="0" fieldPosition="0"/>
    </format>
    <format dxfId="58">
      <pivotArea dataOnly="0" labelOnly="1" outline="0" axis="axisValues" fieldPosition="0"/>
    </format>
    <format dxfId="57">
      <pivotArea field="0" type="button" dataOnly="0" labelOnly="1" outline="0" axis="axisRow" fieldPosition="0"/>
    </format>
    <format dxfId="56">
      <pivotArea field="14" type="button" dataOnly="0" labelOnly="1" outline="0" axis="axisRow" fieldPosition="1"/>
    </format>
    <format dxfId="55">
      <pivotArea dataOnly="0" labelOnly="1" outline="0" axis="axisValues" fieldPosition="0"/>
    </format>
    <format dxfId="54">
      <pivotArea dataOnly="0" labelOnly="1" outline="0" axis="axisValues" fieldPosition="0"/>
    </format>
    <format dxfId="53">
      <pivotArea field="0" type="button" dataOnly="0" labelOnly="1" outline="0" axis="axisRow" fieldPosition="0"/>
    </format>
    <format dxfId="52">
      <pivotArea field="14" type="button" dataOnly="0" labelOnly="1" outline="0" axis="axisRow" fieldPosition="1"/>
    </format>
    <format dxfId="51">
      <pivotArea dataOnly="0" labelOnly="1" outline="0" axis="axisValues" fieldPosition="0"/>
    </format>
    <format dxfId="50">
      <pivotArea dataOnly="0" labelOnly="1" outline="0" axis="axisValues" fieldPosition="0"/>
    </format>
    <format dxfId="49">
      <pivotArea grandRow="1" outline="0" collapsedLevelsAreSubtotals="1" fieldPosition="0"/>
    </format>
    <format dxfId="48">
      <pivotArea dataOnly="0" labelOnly="1" grandRow="1" outline="0" fieldPosition="0"/>
    </format>
    <format dxfId="47">
      <pivotArea field="0" type="button" dataOnly="0" labelOnly="1" outline="0" axis="axisRow" fieldPosition="0"/>
    </format>
    <format dxfId="46">
      <pivotArea field="14" type="button" dataOnly="0" labelOnly="1" outline="0" axis="axisRow" fieldPosition="1"/>
    </format>
    <format dxfId="45">
      <pivotArea dataOnly="0" labelOnly="1" outline="0" axis="axisValues" fieldPosition="0"/>
    </format>
    <format dxfId="44">
      <pivotArea dataOnly="0" labelOnly="1" outline="0" axis="axisValues" fieldPosition="0"/>
    </format>
    <format dxfId="43">
      <pivotArea collapsedLevelsAreSubtotals="1" fieldPosition="0">
        <references count="1">
          <reference field="0" count="1">
            <x v="4"/>
          </reference>
        </references>
      </pivotArea>
    </format>
    <format dxfId="42">
      <pivotArea collapsedLevelsAreSubtotals="1" fieldPosition="0">
        <references count="1">
          <reference field="0" count="1">
            <x v="4"/>
          </reference>
        </references>
      </pivotArea>
    </format>
    <format dxfId="41">
      <pivotArea field="1" type="button" dataOnly="0" labelOnly="1" outline="0" axis="axisPage" fieldPosition="0"/>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InsertBlankRowDefault="1"/>
    </ext>
  </extLst>
</pivotTableDefinition>
</file>

<file path=xl/pivotTables/pivotTable3.xml><?xml version="1.0" encoding="utf-8"?>
<pivotTableDefinition xmlns="http://schemas.openxmlformats.org/spreadsheetml/2006/main" name="TablaDinámica5" cacheId="4"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I10:J22" firstHeaderRow="1" firstDataRow="1" firstDataCol="1" rowPageCount="1" colPageCount="1"/>
  <pivotFields count="15">
    <pivotField axis="axisRow" compact="0" showAll="0" includeNewItemsInFilter="1">
      <items count="15">
        <item x="2"/>
        <item x="4"/>
        <item x="3"/>
        <item x="5"/>
        <item x="6"/>
        <item x="7"/>
        <item x="8"/>
        <item x="9"/>
        <item x="10"/>
        <item sd="0" x="0"/>
        <item sd="0" x="1"/>
        <item m="1" x="13"/>
        <item x="11"/>
        <item m="1" x="12"/>
        <item t="default"/>
      </items>
      <extLst>
        <ext xmlns:x14="http://schemas.microsoft.com/office/spreadsheetml/2009/9/main" uri="{2946ED86-A175-432a-8AC1-64E0C546D7DE}">
          <x14:pivotField fillDownLabels="1"/>
        </ext>
      </extLst>
    </pivotField>
    <pivotField axis="axisPage" compact="0" multipleItemSelectionAllowed="1" showAll="0">
      <items count="6">
        <item x="0"/>
        <item h="1" x="3"/>
        <item h="1" x="1"/>
        <item h="1" x="2"/>
        <item h="1" m="1" x="4"/>
        <item t="default"/>
      </items>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ubtotalTop="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ubtotalTop="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s>
  <rowFields count="1">
    <field x="0"/>
  </rowFields>
  <rowItems count="12">
    <i>
      <x/>
    </i>
    <i>
      <x v="1"/>
    </i>
    <i>
      <x v="2"/>
    </i>
    <i>
      <x v="3"/>
    </i>
    <i>
      <x v="4"/>
    </i>
    <i>
      <x v="5"/>
    </i>
    <i>
      <x v="6"/>
    </i>
    <i>
      <x v="7"/>
    </i>
    <i>
      <x v="8"/>
    </i>
    <i>
      <x v="9"/>
    </i>
    <i>
      <x v="10"/>
    </i>
    <i t="grand">
      <x/>
    </i>
  </rowItems>
  <colItems count="1">
    <i/>
  </colItems>
  <pageFields count="1">
    <pageField fld="1" hier="-1"/>
  </pageFields>
  <dataFields count="1">
    <dataField name="Hallazgos por Proceso" fld="2" subtotal="count" baseField="0" baseItem="0"/>
  </dataFields>
  <formats count="69">
    <format dxfId="175">
      <pivotArea type="all" dataOnly="0" outline="0" fieldPosition="0"/>
    </format>
    <format dxfId="174">
      <pivotArea outline="0" collapsedLevelsAreSubtotals="1" fieldPosition="0"/>
    </format>
    <format dxfId="173">
      <pivotArea field="0" type="button" dataOnly="0" labelOnly="1" outline="0" axis="axisRow" fieldPosition="0"/>
    </format>
    <format dxfId="172">
      <pivotArea dataOnly="0" labelOnly="1" outline="0" axis="axisValues" fieldPosition="0"/>
    </format>
    <format dxfId="171">
      <pivotArea dataOnly="0" labelOnly="1" outline="0" fieldPosition="0">
        <references count="1">
          <reference field="0" count="0"/>
        </references>
      </pivotArea>
    </format>
    <format dxfId="170">
      <pivotArea dataOnly="0" labelOnly="1" grandRow="1" outline="0" fieldPosition="0"/>
    </format>
    <format dxfId="169">
      <pivotArea dataOnly="0" labelOnly="1" outline="0" axis="axisValues" fieldPosition="0"/>
    </format>
    <format dxfId="168">
      <pivotArea type="all" dataOnly="0" outline="0" fieldPosition="0"/>
    </format>
    <format dxfId="167">
      <pivotArea outline="0" collapsedLevelsAreSubtotals="1" fieldPosition="0"/>
    </format>
    <format dxfId="166">
      <pivotArea field="0" type="button" dataOnly="0" labelOnly="1" outline="0" axis="axisRow" fieldPosition="0"/>
    </format>
    <format dxfId="165">
      <pivotArea dataOnly="0" labelOnly="1" outline="0" axis="axisValues" fieldPosition="0"/>
    </format>
    <format dxfId="164">
      <pivotArea dataOnly="0" labelOnly="1" outline="0" fieldPosition="0">
        <references count="1">
          <reference field="0" count="1">
            <x v="1"/>
          </reference>
        </references>
      </pivotArea>
    </format>
    <format dxfId="163">
      <pivotArea dataOnly="0" labelOnly="1" grandRow="1" outline="0" fieldPosition="0"/>
    </format>
    <format dxfId="162">
      <pivotArea dataOnly="0" labelOnly="1" outline="0" axis="axisValues" fieldPosition="0"/>
    </format>
    <format dxfId="161">
      <pivotArea type="all" dataOnly="0" outline="0" fieldPosition="0"/>
    </format>
    <format dxfId="160">
      <pivotArea outline="0" collapsedLevelsAreSubtotals="1" fieldPosition="0"/>
    </format>
    <format dxfId="159">
      <pivotArea field="0" type="button" dataOnly="0" labelOnly="1" outline="0" axis="axisRow" fieldPosition="0"/>
    </format>
    <format dxfId="158">
      <pivotArea dataOnly="0" labelOnly="1" outline="0" axis="axisValues" fieldPosition="0"/>
    </format>
    <format dxfId="157">
      <pivotArea dataOnly="0" labelOnly="1" outline="0" fieldPosition="0">
        <references count="1">
          <reference field="0" count="0"/>
        </references>
      </pivotArea>
    </format>
    <format dxfId="156">
      <pivotArea dataOnly="0" labelOnly="1" grandRow="1" outline="0" fieldPosition="0"/>
    </format>
    <format dxfId="155">
      <pivotArea dataOnly="0" labelOnly="1" outline="0" axis="axisValues" fieldPosition="0"/>
    </format>
    <format dxfId="154">
      <pivotArea collapsedLevelsAreSubtotals="1" fieldPosition="0">
        <references count="1">
          <reference field="0" count="0"/>
        </references>
      </pivotArea>
    </format>
    <format dxfId="153">
      <pivotArea field="0" type="button" dataOnly="0" labelOnly="1" outline="0" axis="axisRow" fieldPosition="0"/>
    </format>
    <format dxfId="152">
      <pivotArea dataOnly="0" labelOnly="1" outline="0" axis="axisValues" fieldPosition="0"/>
    </format>
    <format dxfId="151">
      <pivotArea dataOnly="0" labelOnly="1" outline="0" fieldPosition="0">
        <references count="1">
          <reference field="0" count="0"/>
        </references>
      </pivotArea>
    </format>
    <format dxfId="150">
      <pivotArea dataOnly="0" labelOnly="1" outline="0" axis="axisValues" fieldPosition="0"/>
    </format>
    <format dxfId="149">
      <pivotArea type="all" dataOnly="0" outline="0" fieldPosition="0"/>
    </format>
    <format dxfId="148">
      <pivotArea outline="0" collapsedLevelsAreSubtotals="1" fieldPosition="0"/>
    </format>
    <format dxfId="147">
      <pivotArea field="0" type="button" dataOnly="0" labelOnly="1" outline="0" axis="axisRow" fieldPosition="0"/>
    </format>
    <format dxfId="146">
      <pivotArea dataOnly="0" labelOnly="1" outline="0" axis="axisValues" fieldPosition="0"/>
    </format>
    <format dxfId="145">
      <pivotArea dataOnly="0" labelOnly="1" outline="0" fieldPosition="0">
        <references count="1">
          <reference field="0" count="0"/>
        </references>
      </pivotArea>
    </format>
    <format dxfId="144">
      <pivotArea dataOnly="0" labelOnly="1" grandRow="1" outline="0" fieldPosition="0"/>
    </format>
    <format dxfId="143">
      <pivotArea dataOnly="0" labelOnly="1" outline="0" axis="axisValues" fieldPosition="0"/>
    </format>
    <format dxfId="142">
      <pivotArea dataOnly="0" labelOnly="1" outline="0" axis="axisValues" fieldPosition="0"/>
    </format>
    <format dxfId="141">
      <pivotArea dataOnly="0" labelOnly="1" outline="0" axis="axisValues" fieldPosition="0"/>
    </format>
    <format dxfId="140">
      <pivotArea dataOnly="0" labelOnly="1" outline="0" axis="axisValues" fieldPosition="0"/>
    </format>
    <format dxfId="139">
      <pivotArea dataOnly="0" labelOnly="1" outline="0" axis="axisValues" fieldPosition="0"/>
    </format>
    <format dxfId="138">
      <pivotArea dataOnly="0" labelOnly="1" outline="0" axis="axisValues" fieldPosition="0"/>
    </format>
    <format dxfId="137">
      <pivotArea dataOnly="0" labelOnly="1" outline="0" axis="axisValues" fieldPosition="0"/>
    </format>
    <format dxfId="136">
      <pivotArea dataOnly="0" fieldPosition="0">
        <references count="1">
          <reference field="0" count="11">
            <x v="0"/>
            <x v="1"/>
            <x v="2"/>
            <x v="3"/>
            <x v="4"/>
            <x v="5"/>
            <x v="6"/>
            <x v="7"/>
            <x v="8"/>
            <x v="9"/>
            <x v="10"/>
          </reference>
        </references>
      </pivotArea>
    </format>
    <format dxfId="135">
      <pivotArea collapsedLevelsAreSubtotals="1" fieldPosition="0">
        <references count="1">
          <reference field="0" count="11">
            <x v="0"/>
            <x v="1"/>
            <x v="2"/>
            <x v="3"/>
            <x v="4"/>
            <x v="5"/>
            <x v="6"/>
            <x v="7"/>
            <x v="8"/>
            <x v="9"/>
            <x v="10"/>
          </reference>
        </references>
      </pivotArea>
    </format>
    <format dxfId="134">
      <pivotArea dataOnly="0" labelOnly="1" outline="0" fieldPosition="0">
        <references count="1">
          <reference field="0" count="11">
            <x v="0"/>
            <x v="1"/>
            <x v="2"/>
            <x v="3"/>
            <x v="4"/>
            <x v="5"/>
            <x v="6"/>
            <x v="7"/>
            <x v="8"/>
            <x v="9"/>
            <x v="10"/>
          </reference>
        </references>
      </pivotArea>
    </format>
    <format dxfId="133">
      <pivotArea type="all" dataOnly="0" outline="0" fieldPosition="0"/>
    </format>
    <format dxfId="132">
      <pivotArea outline="0" collapsedLevelsAreSubtotals="1" fieldPosition="0"/>
    </format>
    <format dxfId="131">
      <pivotArea field="0" type="button" dataOnly="0" labelOnly="1" outline="0" axis="axisRow" fieldPosition="0"/>
    </format>
    <format dxfId="130">
      <pivotArea dataOnly="0" labelOnly="1" outline="0" axis="axisValues" fieldPosition="0"/>
    </format>
    <format dxfId="129">
      <pivotArea dataOnly="0" labelOnly="1" outline="0" fieldPosition="0">
        <references count="1">
          <reference field="0" count="11">
            <x v="0"/>
            <x v="1"/>
            <x v="2"/>
            <x v="3"/>
            <x v="4"/>
            <x v="5"/>
            <x v="6"/>
            <x v="7"/>
            <x v="8"/>
            <x v="9"/>
            <x v="10"/>
          </reference>
        </references>
      </pivotArea>
    </format>
    <format dxfId="128">
      <pivotArea dataOnly="0" labelOnly="1" grandRow="1" outline="0" fieldPosition="0"/>
    </format>
    <format dxfId="127">
      <pivotArea dataOnly="0" labelOnly="1" outline="0" axis="axisValues" fieldPosition="0"/>
    </format>
    <format dxfId="126">
      <pivotArea collapsedLevelsAreSubtotals="1" fieldPosition="0">
        <references count="1">
          <reference field="0" count="1">
            <x v="11"/>
          </reference>
        </references>
      </pivotArea>
    </format>
    <format dxfId="125">
      <pivotArea dataOnly="0" labelOnly="1" outline="0" fieldPosition="0">
        <references count="1">
          <reference field="0" count="1">
            <x v="11"/>
          </reference>
        </references>
      </pivotArea>
    </format>
    <format dxfId="124">
      <pivotArea collapsedLevelsAreSubtotals="1" fieldPosition="0">
        <references count="1">
          <reference field="0" count="1">
            <x v="12"/>
          </reference>
        </references>
      </pivotArea>
    </format>
    <format dxfId="123">
      <pivotArea dataOnly="0" labelOnly="1" outline="0" fieldPosition="0">
        <references count="1">
          <reference field="0" count="1">
            <x v="12"/>
          </reference>
        </references>
      </pivotArea>
    </format>
    <format dxfId="122">
      <pivotArea dataOnly="0" labelOnly="1" outline="0" fieldPosition="0">
        <references count="1">
          <reference field="0" count="0"/>
        </references>
      </pivotArea>
    </format>
    <format dxfId="121">
      <pivotArea collapsedLevelsAreSubtotals="1" fieldPosition="0">
        <references count="1">
          <reference field="0" count="0"/>
        </references>
      </pivotArea>
    </format>
    <format dxfId="120">
      <pivotArea field="1" type="button" dataOnly="0" labelOnly="1" outline="0" axis="axisPage" fieldPosition="0"/>
    </format>
    <format dxfId="119">
      <pivotArea collapsedLevelsAreSubtotals="1" fieldPosition="0">
        <references count="1">
          <reference field="0" count="1">
            <x v="9"/>
          </reference>
        </references>
      </pivotArea>
    </format>
    <format dxfId="118">
      <pivotArea collapsedLevelsAreSubtotals="1" fieldPosition="0">
        <references count="1">
          <reference field="0" count="1">
            <x v="10"/>
          </reference>
        </references>
      </pivotArea>
    </format>
    <format dxfId="117">
      <pivotArea collapsedLevelsAreSubtotals="1" fieldPosition="0">
        <references count="1">
          <reference field="0" count="1">
            <x v="0"/>
          </reference>
        </references>
      </pivotArea>
    </format>
    <format dxfId="116">
      <pivotArea collapsedLevelsAreSubtotals="1" fieldPosition="0">
        <references count="1">
          <reference field="0" count="1">
            <x v="2"/>
          </reference>
        </references>
      </pivotArea>
    </format>
    <format dxfId="115">
      <pivotArea collapsedLevelsAreSubtotals="1" fieldPosition="0">
        <references count="1">
          <reference field="0" count="1">
            <x v="1"/>
          </reference>
        </references>
      </pivotArea>
    </format>
    <format dxfId="114">
      <pivotArea collapsedLevelsAreSubtotals="1" fieldPosition="0">
        <references count="1">
          <reference field="0" count="1">
            <x v="3"/>
          </reference>
        </references>
      </pivotArea>
    </format>
    <format dxfId="113">
      <pivotArea collapsedLevelsAreSubtotals="1" fieldPosition="0">
        <references count="1">
          <reference field="0" count="1">
            <x v="4"/>
          </reference>
        </references>
      </pivotArea>
    </format>
    <format dxfId="112">
      <pivotArea collapsedLevelsAreSubtotals="1" fieldPosition="0">
        <references count="1">
          <reference field="0" count="1">
            <x v="5"/>
          </reference>
        </references>
      </pivotArea>
    </format>
    <format dxfId="111">
      <pivotArea collapsedLevelsAreSubtotals="1" fieldPosition="0">
        <references count="1">
          <reference field="0" count="1">
            <x v="6"/>
          </reference>
        </references>
      </pivotArea>
    </format>
    <format dxfId="110">
      <pivotArea collapsedLevelsAreSubtotals="1" fieldPosition="0">
        <references count="1">
          <reference field="0" count="1">
            <x v="7"/>
          </reference>
        </references>
      </pivotArea>
    </format>
    <format dxfId="109">
      <pivotArea collapsedLevelsAreSubtotals="1" fieldPosition="0">
        <references count="1">
          <reference field="0" count="1">
            <x v="8"/>
          </reference>
        </references>
      </pivotArea>
    </format>
    <format dxfId="108">
      <pivotArea collapsedLevelsAreSubtotals="1" fieldPosition="0">
        <references count="1">
          <reference field="0" count="1">
            <x v="11"/>
          </reference>
        </references>
      </pivotArea>
    </format>
    <format dxfId="107">
      <pivotArea collapsedLevelsAreSubtotals="1" fieldPosition="0">
        <references count="1">
          <reference field="0" count="1">
            <x v="12"/>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6"/>
  <sheetViews>
    <sheetView topLeftCell="A3" zoomScale="70" zoomScaleNormal="70" workbookViewId="0">
      <selection activeCell="J29" sqref="J29"/>
    </sheetView>
  </sheetViews>
  <sheetFormatPr baseColWidth="10" defaultColWidth="11.42578125" defaultRowHeight="15"/>
  <cols>
    <col min="1" max="1" width="11.42578125" style="606"/>
    <col min="2" max="2" width="7" style="606" customWidth="1"/>
    <col min="3" max="3" width="43" customWidth="1"/>
    <col min="4" max="4" width="22.5703125" bestFit="1" customWidth="1"/>
    <col min="5" max="5" width="18.28515625" bestFit="1" customWidth="1"/>
    <col min="6" max="6" width="13.5703125" style="22" customWidth="1"/>
    <col min="7" max="7" width="9.42578125" customWidth="1"/>
    <col min="8" max="8" width="2.85546875" customWidth="1"/>
    <col min="9" max="9" width="43" bestFit="1" customWidth="1"/>
    <col min="10" max="10" width="27.42578125" bestFit="1" customWidth="1"/>
    <col min="11" max="11" width="7.42578125" style="606" customWidth="1"/>
    <col min="12" max="12" width="13" style="606" customWidth="1"/>
    <col min="13" max="13" width="6.42578125" customWidth="1"/>
    <col min="14" max="14" width="23.42578125" bestFit="1" customWidth="1"/>
    <col min="15" max="15" width="21.5703125" bestFit="1" customWidth="1"/>
    <col min="16" max="16" width="10.140625" customWidth="1"/>
    <col min="17" max="17" width="24.42578125" customWidth="1"/>
  </cols>
  <sheetData>
    <row r="1" spans="1:16" s="606" customFormat="1">
      <c r="A1" s="663"/>
      <c r="B1" s="663"/>
      <c r="C1" s="663"/>
      <c r="D1" s="663"/>
      <c r="E1" s="663"/>
      <c r="F1" s="670"/>
      <c r="G1" s="663"/>
      <c r="H1" s="663"/>
      <c r="I1" s="663"/>
      <c r="J1" s="663"/>
      <c r="K1" s="663"/>
      <c r="L1" s="663"/>
      <c r="M1" s="663"/>
      <c r="N1" s="663"/>
    </row>
    <row r="2" spans="1:16" s="606" customFormat="1" ht="15.75">
      <c r="A2" s="663"/>
      <c r="B2" s="664"/>
      <c r="C2" s="664"/>
      <c r="D2" s="664"/>
      <c r="E2" s="664"/>
      <c r="F2" s="838"/>
      <c r="M2" s="664"/>
      <c r="N2" s="663"/>
    </row>
    <row r="3" spans="1:16" s="606" customFormat="1" ht="18">
      <c r="A3" s="663"/>
      <c r="B3" s="664"/>
      <c r="C3" s="1341" t="s">
        <v>0</v>
      </c>
      <c r="D3" s="1341"/>
      <c r="E3" s="1341"/>
      <c r="F3" s="1341"/>
      <c r="G3" s="1341"/>
      <c r="H3" s="1341"/>
      <c r="I3" s="1341"/>
      <c r="J3" s="1341"/>
      <c r="K3" s="1341"/>
    </row>
    <row r="4" spans="1:16" ht="15.75" thickBot="1">
      <c r="A4" s="663"/>
      <c r="B4" s="664"/>
      <c r="C4" s="664"/>
      <c r="D4" s="664"/>
      <c r="E4" s="664"/>
      <c r="F4" s="671"/>
      <c r="G4" s="606"/>
      <c r="H4" s="606"/>
      <c r="I4" s="606"/>
      <c r="J4" s="606"/>
      <c r="M4" s="606"/>
      <c r="N4" s="606"/>
      <c r="O4" s="606"/>
      <c r="P4" s="606"/>
    </row>
    <row r="5" spans="1:16" ht="15.75" customHeight="1" thickBot="1">
      <c r="A5" s="663"/>
      <c r="B5" s="664"/>
      <c r="C5" s="798" t="s">
        <v>1</v>
      </c>
      <c r="D5" s="665" t="s">
        <v>2</v>
      </c>
      <c r="E5" s="664"/>
      <c r="F5" s="671"/>
      <c r="G5" s="663"/>
      <c r="H5" s="708"/>
      <c r="I5" s="713"/>
      <c r="J5" s="713"/>
      <c r="K5" s="781"/>
      <c r="L5" s="664"/>
      <c r="M5" s="708"/>
      <c r="N5" s="709" t="s">
        <v>3</v>
      </c>
      <c r="O5" s="707"/>
      <c r="P5" s="706"/>
    </row>
    <row r="6" spans="1:16" ht="18.75" thickBot="1">
      <c r="A6" s="663"/>
      <c r="B6" s="664"/>
      <c r="C6" s="664"/>
      <c r="D6" s="664"/>
      <c r="E6" s="664"/>
      <c r="F6" s="671"/>
      <c r="G6" s="663"/>
      <c r="H6" s="674"/>
      <c r="I6" s="673" t="s">
        <v>4</v>
      </c>
      <c r="J6" s="673"/>
      <c r="K6" s="783"/>
      <c r="M6" s="710"/>
      <c r="N6" s="677"/>
      <c r="O6" s="677"/>
      <c r="P6" s="711"/>
    </row>
    <row r="7" spans="1:16" ht="15.75" thickBot="1">
      <c r="A7" s="663"/>
      <c r="B7" s="664"/>
      <c r="C7" s="669" t="s">
        <v>5</v>
      </c>
      <c r="D7" s="669" t="s">
        <v>6</v>
      </c>
      <c r="E7" s="810" t="s">
        <v>7</v>
      </c>
      <c r="G7" s="663"/>
      <c r="H7" s="672"/>
      <c r="I7" s="664"/>
      <c r="J7" s="664"/>
      <c r="K7" s="784"/>
      <c r="M7" s="710"/>
      <c r="N7" s="730" t="s">
        <v>8</v>
      </c>
      <c r="O7" s="731" t="s">
        <v>9</v>
      </c>
      <c r="P7" s="699"/>
    </row>
    <row r="8" spans="1:16" ht="15.75" thickBot="1">
      <c r="A8" s="663"/>
      <c r="B8" s="664"/>
      <c r="C8" s="672" t="s">
        <v>10</v>
      </c>
      <c r="D8" s="664"/>
      <c r="E8" s="807">
        <v>51</v>
      </c>
      <c r="G8" s="663"/>
      <c r="H8" s="672"/>
      <c r="I8" s="798" t="s">
        <v>1</v>
      </c>
      <c r="J8" s="665" t="s">
        <v>11</v>
      </c>
      <c r="K8" s="784"/>
      <c r="M8" s="710"/>
      <c r="N8" s="724" t="s">
        <v>12</v>
      </c>
      <c r="O8" s="727">
        <v>6</v>
      </c>
      <c r="P8" s="699"/>
    </row>
    <row r="9" spans="1:16" ht="15.75" thickBot="1">
      <c r="A9" s="663"/>
      <c r="B9" s="664"/>
      <c r="C9" s="672"/>
      <c r="D9" s="664" t="s">
        <v>13</v>
      </c>
      <c r="E9" s="808">
        <v>41</v>
      </c>
      <c r="G9" s="663"/>
      <c r="H9" s="672"/>
      <c r="I9" s="664"/>
      <c r="J9" s="664"/>
      <c r="K9" s="784"/>
      <c r="M9" s="710"/>
      <c r="N9" s="725" t="s">
        <v>11</v>
      </c>
      <c r="O9" s="728">
        <v>682</v>
      </c>
      <c r="P9" s="699"/>
    </row>
    <row r="10" spans="1:16" ht="15.75" thickBot="1">
      <c r="A10" s="663"/>
      <c r="B10" s="664"/>
      <c r="C10" s="672"/>
      <c r="D10" s="664" t="s">
        <v>14</v>
      </c>
      <c r="E10" s="808">
        <v>10</v>
      </c>
      <c r="G10" s="663"/>
      <c r="H10" s="672"/>
      <c r="I10" s="737" t="s">
        <v>5</v>
      </c>
      <c r="J10" s="739" t="s">
        <v>15</v>
      </c>
      <c r="K10" s="785"/>
      <c r="M10" s="710"/>
      <c r="N10" s="725" t="s">
        <v>16</v>
      </c>
      <c r="O10" s="728">
        <v>296</v>
      </c>
      <c r="P10" s="699"/>
    </row>
    <row r="11" spans="1:16" ht="15.75" thickBot="1">
      <c r="A11" s="663"/>
      <c r="B11" s="664"/>
      <c r="C11" s="672" t="s">
        <v>17</v>
      </c>
      <c r="D11" s="664"/>
      <c r="E11" s="808">
        <v>239</v>
      </c>
      <c r="G11" s="663"/>
      <c r="H11" s="672"/>
      <c r="I11" s="839" t="s">
        <v>10</v>
      </c>
      <c r="J11" s="841">
        <v>4</v>
      </c>
      <c r="K11" s="782"/>
      <c r="M11" s="710"/>
      <c r="N11" s="726" t="s">
        <v>18</v>
      </c>
      <c r="O11" s="729">
        <v>493</v>
      </c>
      <c r="P11" s="699"/>
    </row>
    <row r="12" spans="1:16" ht="15.75" thickBot="1">
      <c r="A12" s="663"/>
      <c r="B12" s="664"/>
      <c r="C12" s="672"/>
      <c r="D12" s="664" t="s">
        <v>13</v>
      </c>
      <c r="E12" s="808">
        <v>156</v>
      </c>
      <c r="G12" s="663"/>
      <c r="H12" s="672"/>
      <c r="I12" s="843" t="s">
        <v>17</v>
      </c>
      <c r="J12" s="844">
        <v>16</v>
      </c>
      <c r="K12" s="782"/>
      <c r="M12" s="710"/>
      <c r="N12" s="732" t="s">
        <v>19</v>
      </c>
      <c r="O12" s="729">
        <v>1477</v>
      </c>
      <c r="P12" s="699"/>
    </row>
    <row r="13" spans="1:16" ht="15.75" thickBot="1">
      <c r="A13" s="663"/>
      <c r="B13" s="664"/>
      <c r="C13" s="672"/>
      <c r="D13" s="664" t="s">
        <v>14</v>
      </c>
      <c r="E13" s="808">
        <v>83</v>
      </c>
      <c r="G13" s="663"/>
      <c r="H13" s="672"/>
      <c r="I13" s="843" t="s">
        <v>20</v>
      </c>
      <c r="J13" s="844">
        <v>9</v>
      </c>
      <c r="K13" s="782"/>
      <c r="M13" s="712"/>
      <c r="N13" s="606"/>
      <c r="O13" s="606"/>
      <c r="P13" s="700"/>
    </row>
    <row r="14" spans="1:16">
      <c r="A14" s="663"/>
      <c r="B14" s="664"/>
      <c r="C14" s="672" t="s">
        <v>20</v>
      </c>
      <c r="D14" s="664"/>
      <c r="E14" s="808">
        <v>102</v>
      </c>
      <c r="G14" s="606"/>
      <c r="H14" s="672"/>
      <c r="I14" s="843" t="s">
        <v>21</v>
      </c>
      <c r="J14" s="844">
        <v>21</v>
      </c>
      <c r="K14" s="782"/>
      <c r="M14" s="606"/>
      <c r="N14" s="606"/>
      <c r="O14" s="606"/>
      <c r="P14" s="606"/>
    </row>
    <row r="15" spans="1:16">
      <c r="A15" s="663"/>
      <c r="B15" s="664"/>
      <c r="C15" s="672"/>
      <c r="D15" s="664" t="s">
        <v>13</v>
      </c>
      <c r="E15" s="808">
        <v>19</v>
      </c>
      <c r="G15" s="606"/>
      <c r="H15" s="672"/>
      <c r="I15" s="843" t="s">
        <v>22</v>
      </c>
      <c r="J15" s="844">
        <v>40</v>
      </c>
      <c r="K15" s="782"/>
      <c r="M15" s="606"/>
      <c r="N15" s="606"/>
      <c r="O15" s="606"/>
      <c r="P15" s="606"/>
    </row>
    <row r="16" spans="1:16">
      <c r="A16" s="663"/>
      <c r="B16" s="664"/>
      <c r="C16" s="672"/>
      <c r="D16" s="664" t="s">
        <v>14</v>
      </c>
      <c r="E16" s="808">
        <v>83</v>
      </c>
      <c r="G16" s="606"/>
      <c r="H16" s="672"/>
      <c r="I16" s="843" t="s">
        <v>23</v>
      </c>
      <c r="J16" s="844">
        <v>63</v>
      </c>
      <c r="K16" s="782"/>
      <c r="M16" s="606"/>
      <c r="N16" s="606"/>
      <c r="O16" s="606"/>
      <c r="P16" s="606"/>
    </row>
    <row r="17" spans="1:18">
      <c r="A17" s="663"/>
      <c r="B17" s="664"/>
      <c r="C17" s="672" t="s">
        <v>21</v>
      </c>
      <c r="D17" s="664"/>
      <c r="E17" s="808">
        <v>95</v>
      </c>
      <c r="G17" s="606"/>
      <c r="H17" s="672"/>
      <c r="I17" s="843" t="s">
        <v>24</v>
      </c>
      <c r="J17" s="844">
        <v>15</v>
      </c>
      <c r="K17" s="782"/>
      <c r="M17" s="606"/>
      <c r="N17" s="606"/>
      <c r="O17" s="606"/>
      <c r="P17" s="606"/>
      <c r="Q17" s="606"/>
      <c r="R17" s="606"/>
    </row>
    <row r="18" spans="1:18">
      <c r="A18" s="663"/>
      <c r="B18" s="664"/>
      <c r="C18" s="672"/>
      <c r="D18" s="664" t="s">
        <v>13</v>
      </c>
      <c r="E18" s="808">
        <v>82</v>
      </c>
      <c r="G18" s="663"/>
      <c r="H18" s="672"/>
      <c r="I18" s="843" t="s">
        <v>25</v>
      </c>
      <c r="J18" s="844">
        <v>3</v>
      </c>
      <c r="K18" s="782"/>
      <c r="M18" s="606"/>
      <c r="N18" s="606"/>
      <c r="O18" s="606"/>
      <c r="P18" s="606"/>
      <c r="Q18" s="606"/>
      <c r="R18" s="606"/>
    </row>
    <row r="19" spans="1:18">
      <c r="A19" s="663"/>
      <c r="B19" s="664"/>
      <c r="C19" s="672"/>
      <c r="D19" s="664" t="s">
        <v>26</v>
      </c>
      <c r="E19" s="808">
        <v>5</v>
      </c>
      <c r="G19" s="663"/>
      <c r="H19" s="672"/>
      <c r="I19" s="843" t="s">
        <v>27</v>
      </c>
      <c r="J19" s="844">
        <v>5</v>
      </c>
      <c r="K19" s="782"/>
      <c r="M19" s="606"/>
      <c r="N19" s="606"/>
      <c r="O19" s="606"/>
      <c r="P19" s="606"/>
      <c r="Q19" s="606"/>
      <c r="R19" s="606"/>
    </row>
    <row r="20" spans="1:18">
      <c r="A20" s="663"/>
      <c r="B20" s="664"/>
      <c r="C20" s="672"/>
      <c r="D20" s="664" t="s">
        <v>14</v>
      </c>
      <c r="E20" s="808">
        <v>8</v>
      </c>
      <c r="G20" s="663"/>
      <c r="H20" s="672"/>
      <c r="I20" s="843" t="s">
        <v>28</v>
      </c>
      <c r="J20" s="844">
        <v>9</v>
      </c>
      <c r="K20" s="782"/>
      <c r="M20" s="606"/>
      <c r="N20" s="606"/>
      <c r="O20" s="606"/>
      <c r="P20" s="606"/>
      <c r="Q20" s="606"/>
      <c r="R20" s="606"/>
    </row>
    <row r="21" spans="1:18" ht="15.75" thickBot="1">
      <c r="A21" s="663"/>
      <c r="B21" s="664"/>
      <c r="C21" s="672" t="s">
        <v>22</v>
      </c>
      <c r="D21" s="664"/>
      <c r="E21" s="845">
        <v>251</v>
      </c>
      <c r="G21" s="663"/>
      <c r="H21" s="672"/>
      <c r="I21" s="840" t="s">
        <v>29</v>
      </c>
      <c r="J21" s="842">
        <v>19</v>
      </c>
      <c r="K21" s="782"/>
      <c r="M21" s="606"/>
      <c r="N21" s="606"/>
      <c r="O21" s="606"/>
      <c r="P21" s="606"/>
      <c r="Q21" s="606"/>
      <c r="R21" s="606"/>
    </row>
    <row r="22" spans="1:18" ht="15.75" thickBot="1">
      <c r="A22" s="663"/>
      <c r="B22" s="664"/>
      <c r="C22" s="672"/>
      <c r="D22" s="664" t="s">
        <v>13</v>
      </c>
      <c r="E22" s="808">
        <v>154</v>
      </c>
      <c r="G22" s="663"/>
      <c r="H22" s="672"/>
      <c r="I22" s="799" t="s">
        <v>19</v>
      </c>
      <c r="J22" s="738">
        <v>204</v>
      </c>
      <c r="K22" s="782"/>
      <c r="M22" s="606"/>
      <c r="N22" s="606"/>
      <c r="O22" s="606"/>
      <c r="P22" s="606"/>
      <c r="Q22" s="606"/>
      <c r="R22" s="606"/>
    </row>
    <row r="23" spans="1:18">
      <c r="A23" s="663"/>
      <c r="B23" s="664"/>
      <c r="C23" s="672"/>
      <c r="D23" s="664" t="s">
        <v>26</v>
      </c>
      <c r="E23" s="808">
        <v>1</v>
      </c>
      <c r="G23" s="663"/>
      <c r="H23" s="672"/>
      <c r="I23" s="606"/>
      <c r="J23" s="606"/>
      <c r="K23" s="699"/>
      <c r="M23" s="606"/>
      <c r="N23" s="606"/>
      <c r="O23" s="606"/>
      <c r="P23" s="606"/>
      <c r="Q23" s="606"/>
      <c r="R23" s="606"/>
    </row>
    <row r="24" spans="1:18">
      <c r="A24" s="663"/>
      <c r="B24" s="664"/>
      <c r="C24" s="672"/>
      <c r="D24" s="664" t="s">
        <v>14</v>
      </c>
      <c r="E24" s="808">
        <v>96</v>
      </c>
      <c r="F24" s="696"/>
      <c r="G24" s="663"/>
      <c r="H24" s="672"/>
      <c r="I24" s="606"/>
      <c r="J24" s="606"/>
      <c r="K24" s="699"/>
      <c r="M24" s="606"/>
      <c r="N24" s="606"/>
      <c r="O24" s="606"/>
      <c r="P24" s="606"/>
      <c r="Q24" s="606"/>
      <c r="R24" s="606"/>
    </row>
    <row r="25" spans="1:18" ht="15.75" thickBot="1">
      <c r="A25" s="663"/>
      <c r="B25" s="664"/>
      <c r="C25" s="672" t="s">
        <v>23</v>
      </c>
      <c r="D25" s="664"/>
      <c r="E25" s="808">
        <v>263</v>
      </c>
      <c r="G25" s="663"/>
      <c r="H25" s="714"/>
      <c r="I25" s="676"/>
      <c r="J25" s="676"/>
      <c r="K25" s="700"/>
      <c r="M25" s="22"/>
      <c r="N25" s="670"/>
      <c r="O25" s="22"/>
      <c r="P25" s="22"/>
      <c r="Q25" s="22"/>
      <c r="R25" s="22"/>
    </row>
    <row r="26" spans="1:18">
      <c r="A26" s="663"/>
      <c r="B26" s="664"/>
      <c r="C26" s="672"/>
      <c r="D26" s="664" t="s">
        <v>13</v>
      </c>
      <c r="E26" s="808">
        <v>99</v>
      </c>
      <c r="G26" s="663"/>
      <c r="H26" s="664"/>
      <c r="I26" s="606"/>
      <c r="J26" s="606"/>
      <c r="M26" s="22"/>
      <c r="N26" s="670"/>
      <c r="O26" s="22"/>
      <c r="P26" s="22"/>
      <c r="Q26" s="22"/>
      <c r="R26" s="22"/>
    </row>
    <row r="27" spans="1:18">
      <c r="A27" s="663"/>
      <c r="B27" s="664"/>
      <c r="C27" s="672"/>
      <c r="D27" s="664" t="s">
        <v>26</v>
      </c>
      <c r="E27" s="808">
        <v>8</v>
      </c>
      <c r="G27" s="663"/>
      <c r="H27" s="606"/>
      <c r="I27" s="606"/>
      <c r="J27" s="606"/>
      <c r="M27" s="22"/>
      <c r="N27" s="670"/>
      <c r="O27" s="22"/>
      <c r="P27" s="22"/>
      <c r="Q27" s="22"/>
      <c r="R27" s="22"/>
    </row>
    <row r="28" spans="1:18">
      <c r="A28" s="663"/>
      <c r="B28" s="664"/>
      <c r="C28" s="672"/>
      <c r="D28" s="664" t="s">
        <v>14</v>
      </c>
      <c r="E28" s="808">
        <v>156</v>
      </c>
      <c r="G28" s="670"/>
      <c r="H28" s="606"/>
      <c r="I28" s="606"/>
      <c r="J28" s="606"/>
      <c r="L28" s="22"/>
      <c r="M28" s="22"/>
      <c r="N28" s="670"/>
      <c r="O28" s="22"/>
      <c r="P28" s="22"/>
      <c r="Q28" s="22"/>
      <c r="R28" s="22"/>
    </row>
    <row r="29" spans="1:18">
      <c r="B29" s="664"/>
      <c r="C29" s="672" t="s">
        <v>24</v>
      </c>
      <c r="D29" s="664"/>
      <c r="E29" s="808">
        <v>156</v>
      </c>
      <c r="G29" s="670"/>
      <c r="H29" s="606"/>
      <c r="I29" s="606"/>
      <c r="J29" s="606"/>
      <c r="L29" s="22"/>
      <c r="M29" s="22"/>
      <c r="N29" s="22"/>
      <c r="O29" s="22"/>
      <c r="P29" s="22"/>
      <c r="Q29" s="22"/>
      <c r="R29" s="22"/>
    </row>
    <row r="30" spans="1:18">
      <c r="B30" s="664"/>
      <c r="C30" s="672"/>
      <c r="D30" s="664" t="s">
        <v>13</v>
      </c>
      <c r="E30" s="808">
        <v>62</v>
      </c>
      <c r="G30" s="670"/>
      <c r="H30" s="606"/>
      <c r="I30" s="606"/>
      <c r="J30" s="606"/>
      <c r="L30" s="22"/>
      <c r="M30" s="22"/>
      <c r="N30" s="22"/>
      <c r="O30" s="22"/>
      <c r="P30" s="22"/>
      <c r="Q30" s="22"/>
      <c r="R30" s="22"/>
    </row>
    <row r="31" spans="1:18">
      <c r="B31" s="667"/>
      <c r="C31" s="672"/>
      <c r="D31" s="664" t="s">
        <v>26</v>
      </c>
      <c r="E31" s="808">
        <v>3</v>
      </c>
      <c r="G31" s="670"/>
      <c r="H31" s="606"/>
      <c r="I31" s="606"/>
      <c r="J31" s="606"/>
      <c r="L31" s="22"/>
      <c r="M31" s="22"/>
      <c r="N31" s="22"/>
      <c r="O31" s="22"/>
      <c r="P31" s="22"/>
      <c r="Q31" s="22"/>
      <c r="R31" s="22"/>
    </row>
    <row r="32" spans="1:18">
      <c r="B32" s="667"/>
      <c r="C32" s="672"/>
      <c r="D32" s="664" t="s">
        <v>14</v>
      </c>
      <c r="E32" s="808">
        <v>91</v>
      </c>
      <c r="G32" s="22"/>
      <c r="H32" s="606"/>
      <c r="I32" s="606"/>
      <c r="J32" s="606"/>
      <c r="L32" s="22"/>
      <c r="M32" s="22"/>
      <c r="N32" s="22"/>
      <c r="O32" s="22"/>
      <c r="P32" s="22"/>
      <c r="Q32" s="22"/>
      <c r="R32" s="22"/>
    </row>
    <row r="33" spans="2:18">
      <c r="B33" s="667"/>
      <c r="C33" s="672" t="s">
        <v>25</v>
      </c>
      <c r="D33" s="664"/>
      <c r="E33" s="808">
        <v>38</v>
      </c>
      <c r="G33" s="677"/>
      <c r="H33" s="677"/>
      <c r="I33" s="677"/>
      <c r="J33" s="677"/>
      <c r="K33" s="677"/>
      <c r="L33" s="677"/>
      <c r="M33" s="677"/>
      <c r="N33" s="677"/>
      <c r="O33" s="677"/>
      <c r="P33" s="677"/>
      <c r="Q33" s="22"/>
      <c r="R33" s="22"/>
    </row>
    <row r="34" spans="2:18">
      <c r="B34" s="667"/>
      <c r="C34" s="672"/>
      <c r="D34" s="664" t="s">
        <v>13</v>
      </c>
      <c r="E34" s="808">
        <v>23</v>
      </c>
      <c r="G34" s="677"/>
      <c r="H34" s="677"/>
      <c r="I34" s="677"/>
      <c r="J34" s="677"/>
      <c r="K34" s="677"/>
      <c r="L34" s="677"/>
      <c r="M34" s="677"/>
      <c r="N34" s="677"/>
      <c r="O34" s="677"/>
      <c r="P34" s="677"/>
      <c r="Q34" s="22"/>
      <c r="R34" s="22"/>
    </row>
    <row r="35" spans="2:18">
      <c r="B35" s="667"/>
      <c r="C35" s="672"/>
      <c r="D35" s="664" t="s">
        <v>14</v>
      </c>
      <c r="E35" s="808">
        <v>15</v>
      </c>
      <c r="G35" s="677"/>
      <c r="H35" s="677"/>
      <c r="I35" s="677"/>
      <c r="J35" s="677"/>
      <c r="K35" s="677"/>
      <c r="L35" s="677"/>
      <c r="M35" s="677"/>
      <c r="N35" s="677"/>
      <c r="O35" s="677"/>
      <c r="P35" s="677"/>
      <c r="Q35" s="22"/>
      <c r="R35" s="22"/>
    </row>
    <row r="36" spans="2:18">
      <c r="B36" s="667"/>
      <c r="C36" s="672" t="s">
        <v>27</v>
      </c>
      <c r="D36" s="664"/>
      <c r="E36" s="808">
        <v>46</v>
      </c>
      <c r="G36" s="677"/>
      <c r="H36" s="671"/>
      <c r="I36" s="677"/>
      <c r="J36" s="677"/>
      <c r="K36" s="677"/>
      <c r="L36" s="677"/>
      <c r="M36" s="677"/>
      <c r="N36" s="677"/>
      <c r="O36" s="677"/>
      <c r="P36" s="677"/>
      <c r="Q36" s="22"/>
      <c r="R36" s="22"/>
    </row>
    <row r="37" spans="2:18">
      <c r="B37" s="667"/>
      <c r="C37" s="672"/>
      <c r="D37" s="664" t="s">
        <v>13</v>
      </c>
      <c r="E37" s="808">
        <v>30</v>
      </c>
      <c r="G37" s="677"/>
      <c r="H37" s="671"/>
      <c r="I37" s="677"/>
      <c r="J37" s="677"/>
      <c r="K37" s="677"/>
      <c r="L37" s="677"/>
      <c r="M37" s="677"/>
      <c r="N37" s="677"/>
      <c r="O37" s="677"/>
      <c r="P37" s="677"/>
      <c r="Q37" s="22"/>
      <c r="R37" s="22"/>
    </row>
    <row r="38" spans="2:18" ht="15.75" customHeight="1">
      <c r="B38" s="667"/>
      <c r="C38" s="672"/>
      <c r="D38" s="664" t="s">
        <v>26</v>
      </c>
      <c r="E38" s="808">
        <v>5</v>
      </c>
      <c r="G38" s="677"/>
      <c r="H38" s="671"/>
      <c r="I38" s="677"/>
      <c r="J38" s="677"/>
      <c r="K38" s="677"/>
      <c r="L38" s="677"/>
      <c r="M38" s="677"/>
      <c r="N38" s="677"/>
      <c r="O38" s="677"/>
      <c r="P38" s="677"/>
      <c r="Q38" s="22"/>
      <c r="R38" s="22"/>
    </row>
    <row r="39" spans="2:18" ht="15" customHeight="1">
      <c r="B39" s="667"/>
      <c r="C39" s="672"/>
      <c r="D39" s="664" t="s">
        <v>14</v>
      </c>
      <c r="E39" s="808">
        <v>11</v>
      </c>
      <c r="G39" s="677"/>
      <c r="H39" s="677"/>
      <c r="I39" s="677"/>
      <c r="J39" s="677"/>
      <c r="K39" s="677"/>
      <c r="L39" s="677"/>
      <c r="M39" s="677"/>
      <c r="N39" s="677"/>
      <c r="O39" s="677"/>
      <c r="P39" s="677"/>
      <c r="Q39" s="606"/>
      <c r="R39" s="606"/>
    </row>
    <row r="40" spans="2:18" ht="15" customHeight="1">
      <c r="B40" s="667"/>
      <c r="C40" s="672" t="s">
        <v>28</v>
      </c>
      <c r="D40" s="664"/>
      <c r="E40" s="808">
        <v>115</v>
      </c>
      <c r="G40" s="677"/>
      <c r="H40" s="671"/>
      <c r="I40" s="671"/>
      <c r="J40" s="671"/>
      <c r="K40" s="671"/>
      <c r="L40" s="677"/>
      <c r="M40" s="677"/>
      <c r="N40" s="677"/>
      <c r="O40" s="677"/>
      <c r="P40" s="677"/>
      <c r="Q40" s="606"/>
      <c r="R40" s="606"/>
    </row>
    <row r="41" spans="2:18" ht="15" customHeight="1">
      <c r="B41" s="667"/>
      <c r="C41" s="672"/>
      <c r="D41" s="664" t="s">
        <v>13</v>
      </c>
      <c r="E41" s="808">
        <v>61</v>
      </c>
      <c r="G41" s="677"/>
      <c r="H41" s="677"/>
      <c r="I41" s="804"/>
      <c r="J41" s="804"/>
      <c r="K41" s="804"/>
      <c r="L41" s="677"/>
      <c r="M41" s="677"/>
      <c r="N41" s="677"/>
      <c r="O41" s="677"/>
      <c r="P41" s="677"/>
      <c r="Q41" s="606"/>
      <c r="R41" s="606"/>
    </row>
    <row r="42" spans="2:18" ht="15.75" customHeight="1">
      <c r="B42" s="667"/>
      <c r="C42" s="672"/>
      <c r="D42" s="664" t="s">
        <v>14</v>
      </c>
      <c r="E42" s="808">
        <v>54</v>
      </c>
      <c r="G42" s="677"/>
      <c r="H42" s="671"/>
      <c r="I42" s="671"/>
      <c r="J42" s="671"/>
      <c r="K42" s="671"/>
      <c r="L42" s="677"/>
      <c r="M42" s="677"/>
      <c r="N42" s="677"/>
      <c r="O42" s="677"/>
      <c r="P42" s="677"/>
      <c r="Q42" s="606"/>
      <c r="R42" s="606"/>
    </row>
    <row r="43" spans="2:18">
      <c r="B43" s="667"/>
      <c r="C43" s="672" t="s">
        <v>29</v>
      </c>
      <c r="D43" s="664"/>
      <c r="E43" s="808">
        <v>66</v>
      </c>
      <c r="G43" s="677"/>
      <c r="H43" s="671"/>
      <c r="I43" s="678"/>
      <c r="J43" s="671"/>
      <c r="K43" s="671"/>
      <c r="L43" s="677"/>
      <c r="M43" s="677"/>
      <c r="N43" s="677"/>
      <c r="O43" s="677"/>
      <c r="P43" s="677"/>
      <c r="Q43" s="606"/>
      <c r="R43" s="606"/>
    </row>
    <row r="44" spans="2:18">
      <c r="B44" s="667"/>
      <c r="C44" s="672"/>
      <c r="D44" s="664" t="s">
        <v>13</v>
      </c>
      <c r="E44" s="808">
        <v>36</v>
      </c>
      <c r="G44" s="677"/>
      <c r="H44" s="671"/>
      <c r="I44" s="671"/>
      <c r="J44" s="671"/>
      <c r="K44" s="671"/>
      <c r="L44" s="677"/>
      <c r="M44" s="677"/>
      <c r="N44" s="677"/>
      <c r="O44" s="677"/>
      <c r="P44" s="677"/>
      <c r="Q44" s="606"/>
      <c r="R44" s="606"/>
    </row>
    <row r="45" spans="2:18">
      <c r="B45" s="667"/>
      <c r="C45" s="672"/>
      <c r="D45" s="664" t="s">
        <v>14</v>
      </c>
      <c r="E45" s="808">
        <v>30</v>
      </c>
      <c r="G45" s="677"/>
      <c r="H45" s="671"/>
      <c r="I45" s="677"/>
      <c r="J45" s="677"/>
      <c r="K45" s="805"/>
      <c r="L45" s="677"/>
      <c r="M45" s="677"/>
      <c r="N45" s="677"/>
      <c r="O45" s="677"/>
      <c r="P45" s="677"/>
      <c r="Q45" s="803"/>
      <c r="R45" s="803"/>
    </row>
    <row r="46" spans="2:18">
      <c r="B46" s="667"/>
      <c r="C46" s="672" t="s">
        <v>30</v>
      </c>
      <c r="D46" s="664"/>
      <c r="E46" s="808">
        <v>55</v>
      </c>
      <c r="G46" s="677"/>
      <c r="H46" s="671"/>
      <c r="I46" s="677"/>
      <c r="J46" s="677"/>
      <c r="K46" s="806"/>
      <c r="L46" s="677"/>
      <c r="M46" s="677"/>
      <c r="N46" s="677"/>
      <c r="O46" s="677"/>
      <c r="P46" s="677"/>
      <c r="Q46" s="606"/>
      <c r="R46" s="606"/>
    </row>
    <row r="47" spans="2:18">
      <c r="B47" s="667"/>
      <c r="C47" s="672"/>
      <c r="D47" s="664" t="s">
        <v>13</v>
      </c>
      <c r="E47" s="808">
        <v>7</v>
      </c>
      <c r="G47" s="677"/>
      <c r="H47" s="671"/>
      <c r="I47" s="677"/>
      <c r="J47" s="677"/>
      <c r="K47" s="806"/>
      <c r="L47" s="677"/>
      <c r="M47" s="677"/>
      <c r="N47" s="677"/>
      <c r="O47" s="677"/>
      <c r="P47" s="677"/>
      <c r="Q47" s="606"/>
      <c r="R47" s="606"/>
    </row>
    <row r="48" spans="2:18" ht="15.75" thickBot="1">
      <c r="B48" s="667"/>
      <c r="C48" s="672"/>
      <c r="D48" s="664" t="s">
        <v>14</v>
      </c>
      <c r="E48" s="808">
        <v>48</v>
      </c>
      <c r="G48" s="677"/>
      <c r="H48" s="671"/>
      <c r="I48" s="677"/>
      <c r="J48" s="677"/>
      <c r="K48" s="806"/>
      <c r="L48" s="677"/>
      <c r="M48" s="677"/>
      <c r="N48" s="677"/>
      <c r="O48" s="677"/>
      <c r="P48" s="677"/>
      <c r="Q48" s="606"/>
      <c r="R48" s="606"/>
    </row>
    <row r="49" spans="3:16" ht="15.75" thickBot="1">
      <c r="C49" s="666" t="s">
        <v>19</v>
      </c>
      <c r="D49" s="665"/>
      <c r="E49" s="809">
        <v>1477</v>
      </c>
      <c r="G49" s="677"/>
      <c r="H49" s="671"/>
      <c r="I49" s="677"/>
      <c r="J49" s="677"/>
      <c r="K49" s="806"/>
      <c r="L49" s="677"/>
      <c r="M49" s="677"/>
      <c r="N49" s="677"/>
      <c r="O49" s="677"/>
      <c r="P49" s="677"/>
    </row>
    <row r="50" spans="3:16">
      <c r="C50" s="606"/>
      <c r="D50" s="606"/>
      <c r="E50" s="606"/>
      <c r="G50" s="677"/>
      <c r="H50" s="671"/>
      <c r="I50" s="677"/>
      <c r="J50" s="677"/>
      <c r="K50" s="806"/>
      <c r="L50" s="677"/>
      <c r="M50" s="677"/>
      <c r="N50" s="677"/>
      <c r="O50" s="677"/>
      <c r="P50" s="677"/>
    </row>
    <row r="51" spans="3:16" ht="15.75" thickBot="1">
      <c r="C51" s="606"/>
      <c r="D51" s="606"/>
      <c r="E51" s="606"/>
      <c r="G51" s="677"/>
      <c r="H51" s="671"/>
      <c r="I51" s="677"/>
      <c r="J51" s="677"/>
      <c r="K51" s="806"/>
      <c r="L51" s="677"/>
      <c r="M51" s="677"/>
      <c r="N51" s="677"/>
      <c r="O51" s="677"/>
      <c r="P51" s="677"/>
    </row>
    <row r="52" spans="3:16">
      <c r="C52" s="606"/>
      <c r="D52" s="606"/>
      <c r="E52" s="606"/>
      <c r="G52" s="677"/>
      <c r="H52" s="671"/>
      <c r="I52" s="677"/>
      <c r="J52" s="677"/>
      <c r="K52" s="806"/>
      <c r="L52" s="677"/>
      <c r="M52" s="677"/>
      <c r="N52" s="677"/>
      <c r="O52" s="677"/>
      <c r="P52" s="677"/>
    </row>
    <row r="53" spans="3:16">
      <c r="C53" s="606"/>
      <c r="D53" s="606"/>
      <c r="E53" s="606"/>
      <c r="G53" s="677"/>
      <c r="H53" s="671"/>
      <c r="I53" s="677"/>
      <c r="J53" s="677"/>
      <c r="K53" s="806"/>
      <c r="L53" s="677"/>
      <c r="M53" s="677"/>
      <c r="N53" s="677"/>
      <c r="O53" s="677"/>
      <c r="P53" s="677"/>
    </row>
    <row r="54" spans="3:16" ht="15.75" thickBot="1">
      <c r="C54" s="606"/>
      <c r="D54" s="606"/>
      <c r="E54" s="606"/>
      <c r="G54" s="677"/>
      <c r="H54" s="671"/>
      <c r="I54" s="677"/>
      <c r="J54" s="677"/>
      <c r="K54" s="806"/>
      <c r="L54" s="677"/>
      <c r="M54" s="677"/>
      <c r="N54" s="677"/>
      <c r="O54" s="677"/>
      <c r="P54" s="677"/>
    </row>
    <row r="55" spans="3:16">
      <c r="C55" s="606"/>
      <c r="D55" s="606"/>
      <c r="E55" s="606"/>
      <c r="G55" s="677"/>
      <c r="H55" s="671"/>
      <c r="I55" s="677"/>
      <c r="J55" s="677"/>
      <c r="K55" s="806"/>
      <c r="L55" s="677"/>
      <c r="M55" s="677"/>
      <c r="N55" s="677"/>
      <c r="O55" s="677"/>
      <c r="P55" s="677"/>
    </row>
    <row r="56" spans="3:16">
      <c r="C56" s="606"/>
      <c r="D56" s="606"/>
      <c r="E56" s="606"/>
      <c r="G56" s="677"/>
      <c r="H56" s="671"/>
      <c r="I56" s="677"/>
      <c r="J56" s="677"/>
      <c r="K56" s="806"/>
      <c r="L56" s="677"/>
      <c r="M56" s="677"/>
      <c r="N56" s="677"/>
      <c r="O56" s="677"/>
      <c r="P56" s="677"/>
    </row>
    <row r="57" spans="3:16">
      <c r="C57" s="606"/>
      <c r="D57" s="606"/>
      <c r="E57" s="606"/>
      <c r="G57" s="677"/>
      <c r="H57" s="671"/>
      <c r="I57" s="677"/>
      <c r="J57" s="677"/>
      <c r="K57" s="806"/>
      <c r="L57" s="677"/>
      <c r="M57" s="677"/>
      <c r="N57" s="677"/>
      <c r="O57" s="677"/>
      <c r="P57" s="677"/>
    </row>
    <row r="58" spans="3:16">
      <c r="C58" s="606"/>
      <c r="D58" s="606"/>
      <c r="E58" s="606"/>
      <c r="G58" s="677"/>
      <c r="H58" s="671"/>
      <c r="I58" s="677"/>
      <c r="J58" s="677"/>
      <c r="K58" s="677"/>
      <c r="L58" s="677"/>
      <c r="M58" s="677"/>
      <c r="N58" s="677"/>
      <c r="O58" s="677"/>
      <c r="P58" s="677"/>
    </row>
    <row r="59" spans="3:16">
      <c r="C59" s="606"/>
      <c r="D59" s="606"/>
      <c r="E59" s="606"/>
      <c r="G59" s="677"/>
      <c r="H59" s="671"/>
      <c r="I59" s="677"/>
      <c r="J59" s="677"/>
      <c r="K59" s="677"/>
      <c r="L59" s="677"/>
      <c r="M59" s="677"/>
      <c r="N59" s="677"/>
      <c r="O59" s="677"/>
      <c r="P59" s="677"/>
    </row>
    <row r="60" spans="3:16">
      <c r="C60" s="606"/>
      <c r="D60" s="606"/>
      <c r="E60" s="606"/>
      <c r="G60" s="677"/>
      <c r="H60" s="671"/>
      <c r="I60" s="677"/>
      <c r="J60" s="677"/>
      <c r="K60" s="677"/>
      <c r="L60" s="677"/>
      <c r="M60" s="677"/>
      <c r="N60" s="677"/>
      <c r="O60" s="677"/>
      <c r="P60" s="677"/>
    </row>
    <row r="61" spans="3:16">
      <c r="C61" s="606"/>
      <c r="D61" s="606"/>
      <c r="E61" s="606"/>
      <c r="G61" s="677"/>
      <c r="H61" s="677"/>
      <c r="I61" s="677"/>
      <c r="J61" s="677"/>
      <c r="K61" s="677"/>
      <c r="L61" s="677"/>
      <c r="M61" s="677"/>
      <c r="N61" s="677"/>
      <c r="O61" s="677"/>
      <c r="P61" s="677"/>
    </row>
    <row r="62" spans="3:16">
      <c r="C62" s="606"/>
      <c r="D62" s="606"/>
      <c r="E62" s="606"/>
      <c r="G62" s="677"/>
      <c r="H62" s="677"/>
      <c r="I62" s="677"/>
      <c r="J62" s="677"/>
      <c r="K62" s="677"/>
      <c r="L62" s="677"/>
      <c r="M62" s="677"/>
      <c r="N62" s="677"/>
      <c r="O62" s="677"/>
      <c r="P62" s="677"/>
    </row>
    <row r="63" spans="3:16">
      <c r="C63" s="606"/>
      <c r="D63" s="606"/>
      <c r="E63" s="606"/>
      <c r="G63" s="677"/>
      <c r="H63" s="677"/>
      <c r="I63" s="677"/>
      <c r="J63" s="677"/>
      <c r="K63" s="677"/>
      <c r="L63" s="677"/>
      <c r="M63" s="677"/>
      <c r="N63" s="677"/>
      <c r="O63" s="677"/>
      <c r="P63" s="677"/>
    </row>
    <row r="64" spans="3:16">
      <c r="C64" s="606"/>
      <c r="D64" s="606"/>
      <c r="E64" s="606"/>
      <c r="G64" s="677"/>
      <c r="H64" s="677"/>
      <c r="I64" s="677"/>
      <c r="J64" s="677"/>
      <c r="K64" s="677"/>
      <c r="L64" s="677"/>
      <c r="M64" s="677"/>
      <c r="N64" s="677"/>
      <c r="O64" s="677"/>
      <c r="P64" s="677"/>
    </row>
    <row r="65" spans="7:16">
      <c r="G65" s="677"/>
      <c r="H65" s="677"/>
      <c r="I65" s="677"/>
      <c r="J65" s="677"/>
      <c r="K65" s="677"/>
      <c r="L65" s="677"/>
      <c r="M65" s="677"/>
      <c r="N65" s="677"/>
      <c r="O65" s="677"/>
      <c r="P65" s="677"/>
    </row>
    <row r="66" spans="7:16">
      <c r="G66" s="677"/>
      <c r="H66" s="677"/>
      <c r="I66" s="677"/>
      <c r="J66" s="677"/>
      <c r="K66" s="677"/>
      <c r="L66" s="677"/>
      <c r="M66" s="677"/>
      <c r="N66" s="677"/>
      <c r="O66" s="677"/>
      <c r="P66" s="677"/>
    </row>
    <row r="67" spans="7:16">
      <c r="G67" s="677"/>
      <c r="H67" s="677"/>
      <c r="I67" s="677"/>
      <c r="J67" s="677"/>
      <c r="K67" s="677"/>
      <c r="L67" s="677"/>
      <c r="M67" s="677"/>
      <c r="N67" s="677"/>
      <c r="O67" s="677"/>
      <c r="P67" s="677"/>
    </row>
    <row r="68" spans="7:16">
      <c r="G68" s="677"/>
      <c r="H68" s="677"/>
      <c r="I68" s="677"/>
      <c r="J68" s="677"/>
      <c r="K68" s="677"/>
      <c r="L68" s="677"/>
      <c r="M68" s="677"/>
      <c r="N68" s="677"/>
      <c r="O68" s="677"/>
      <c r="P68" s="677"/>
    </row>
    <row r="69" spans="7:16">
      <c r="G69" s="677"/>
      <c r="H69" s="677"/>
      <c r="I69" s="677"/>
      <c r="J69" s="677"/>
      <c r="K69" s="677"/>
      <c r="L69" s="677"/>
      <c r="M69" s="677"/>
      <c r="N69" s="677"/>
      <c r="O69" s="677"/>
      <c r="P69" s="677"/>
    </row>
    <row r="70" spans="7:16">
      <c r="G70" s="677"/>
      <c r="H70" s="677"/>
      <c r="I70" s="677"/>
      <c r="J70" s="677"/>
      <c r="K70" s="677"/>
      <c r="L70" s="677"/>
      <c r="M70" s="677"/>
      <c r="N70" s="677"/>
      <c r="O70" s="677"/>
      <c r="P70" s="677"/>
    </row>
    <row r="71" spans="7:16">
      <c r="G71" s="677"/>
      <c r="H71" s="677"/>
      <c r="I71" s="677"/>
      <c r="J71" s="677"/>
      <c r="K71" s="677"/>
      <c r="L71" s="677"/>
      <c r="M71" s="677"/>
      <c r="N71" s="677"/>
      <c r="O71" s="677"/>
      <c r="P71" s="677"/>
    </row>
    <row r="72" spans="7:16">
      <c r="G72" s="677"/>
      <c r="H72" s="677"/>
      <c r="I72" s="677"/>
      <c r="J72" s="677"/>
      <c r="K72" s="677"/>
      <c r="L72" s="677"/>
      <c r="M72" s="677"/>
      <c r="N72" s="677"/>
      <c r="O72" s="677"/>
      <c r="P72" s="677"/>
    </row>
    <row r="73" spans="7:16">
      <c r="G73" s="677"/>
      <c r="H73" s="677"/>
      <c r="I73" s="677"/>
      <c r="J73" s="677"/>
      <c r="K73" s="677"/>
      <c r="L73" s="677"/>
      <c r="M73" s="677"/>
      <c r="N73" s="677"/>
      <c r="O73" s="677"/>
      <c r="P73" s="677"/>
    </row>
    <row r="74" spans="7:16">
      <c r="G74" s="677"/>
      <c r="H74" s="677"/>
      <c r="I74" s="677"/>
      <c r="J74" s="677"/>
      <c r="K74" s="677"/>
      <c r="L74" s="677"/>
      <c r="M74" s="677"/>
      <c r="N74" s="677"/>
      <c r="O74" s="677"/>
      <c r="P74" s="677"/>
    </row>
    <row r="75" spans="7:16">
      <c r="G75" s="677"/>
      <c r="H75" s="677"/>
      <c r="I75" s="677"/>
      <c r="J75" s="677"/>
      <c r="K75" s="677"/>
      <c r="L75" s="677"/>
      <c r="M75" s="677"/>
      <c r="N75" s="677"/>
      <c r="O75" s="677"/>
      <c r="P75" s="677"/>
    </row>
    <row r="76" spans="7:16">
      <c r="G76" s="677"/>
      <c r="H76" s="677"/>
      <c r="I76" s="677"/>
      <c r="J76" s="677"/>
      <c r="K76" s="677"/>
      <c r="L76" s="677"/>
      <c r="M76" s="677"/>
      <c r="N76" s="677"/>
      <c r="O76" s="677"/>
      <c r="P76" s="677"/>
    </row>
    <row r="77" spans="7:16">
      <c r="G77" s="677"/>
      <c r="H77" s="677"/>
      <c r="I77" s="677"/>
      <c r="J77" s="677"/>
      <c r="K77" s="677"/>
      <c r="L77" s="677"/>
      <c r="M77" s="677"/>
      <c r="N77" s="677"/>
      <c r="O77" s="677"/>
      <c r="P77" s="677"/>
    </row>
    <row r="78" spans="7:16">
      <c r="G78" s="677"/>
      <c r="H78" s="677"/>
      <c r="I78" s="677"/>
      <c r="J78" s="677"/>
      <c r="K78" s="677"/>
      <c r="L78" s="677"/>
      <c r="M78" s="677"/>
      <c r="N78" s="677"/>
      <c r="O78" s="677"/>
      <c r="P78" s="677"/>
    </row>
    <row r="79" spans="7:16">
      <c r="G79" s="677"/>
      <c r="H79" s="677"/>
      <c r="I79" s="677"/>
      <c r="J79" s="677"/>
      <c r="K79" s="677"/>
      <c r="L79" s="677"/>
      <c r="M79" s="677"/>
      <c r="N79" s="677"/>
      <c r="O79" s="677"/>
      <c r="P79" s="677"/>
    </row>
    <row r="80" spans="7:16">
      <c r="G80" s="677"/>
      <c r="H80" s="677"/>
      <c r="I80" s="677"/>
      <c r="J80" s="677"/>
      <c r="K80" s="677"/>
      <c r="L80" s="677"/>
      <c r="M80" s="677"/>
      <c r="N80" s="677"/>
      <c r="O80" s="677"/>
      <c r="P80" s="677"/>
    </row>
    <row r="81" spans="7:16">
      <c r="G81" s="677"/>
      <c r="H81" s="677"/>
      <c r="I81" s="677"/>
      <c r="J81" s="677"/>
      <c r="K81" s="677"/>
      <c r="L81" s="677"/>
      <c r="M81" s="677"/>
      <c r="N81" s="677"/>
      <c r="O81" s="677"/>
      <c r="P81" s="677"/>
    </row>
    <row r="82" spans="7:16">
      <c r="G82" s="677"/>
      <c r="H82" s="677"/>
      <c r="I82" s="677"/>
      <c r="J82" s="677"/>
      <c r="K82" s="677"/>
      <c r="L82" s="677"/>
      <c r="M82" s="677"/>
      <c r="N82" s="677"/>
      <c r="O82" s="677"/>
      <c r="P82" s="677"/>
    </row>
    <row r="83" spans="7:16">
      <c r="G83" s="677"/>
      <c r="H83" s="677"/>
      <c r="I83" s="677"/>
      <c r="J83" s="677"/>
      <c r="K83" s="677"/>
      <c r="L83" s="677"/>
      <c r="M83" s="677"/>
      <c r="N83" s="677"/>
      <c r="O83" s="677"/>
      <c r="P83" s="677"/>
    </row>
    <row r="84" spans="7:16">
      <c r="G84" s="677"/>
      <c r="H84" s="677"/>
      <c r="I84" s="677"/>
      <c r="J84" s="677"/>
      <c r="K84" s="677"/>
      <c r="L84" s="677"/>
      <c r="M84" s="677"/>
      <c r="N84" s="677"/>
      <c r="O84" s="677"/>
      <c r="P84" s="677"/>
    </row>
    <row r="85" spans="7:16">
      <c r="G85" s="677"/>
      <c r="H85" s="677"/>
      <c r="I85" s="677"/>
      <c r="J85" s="677"/>
      <c r="K85" s="677"/>
      <c r="L85" s="677"/>
      <c r="M85" s="677"/>
      <c r="N85" s="677"/>
      <c r="O85" s="677"/>
      <c r="P85" s="677"/>
    </row>
    <row r="86" spans="7:16">
      <c r="G86" s="677"/>
      <c r="H86" s="677"/>
      <c r="I86" s="677"/>
      <c r="J86" s="677"/>
      <c r="K86" s="677"/>
      <c r="L86" s="677"/>
      <c r="M86" s="677"/>
      <c r="N86" s="677"/>
      <c r="O86" s="677"/>
      <c r="P86" s="677"/>
    </row>
    <row r="87" spans="7:16">
      <c r="G87" s="677"/>
      <c r="H87" s="677"/>
      <c r="I87" s="677"/>
      <c r="J87" s="677"/>
      <c r="K87" s="677"/>
      <c r="L87" s="677"/>
      <c r="M87" s="677"/>
      <c r="N87" s="677"/>
      <c r="O87" s="677"/>
      <c r="P87" s="677"/>
    </row>
    <row r="88" spans="7:16">
      <c r="G88" s="677"/>
      <c r="H88" s="677"/>
      <c r="I88" s="677"/>
      <c r="J88" s="677"/>
      <c r="K88" s="677"/>
      <c r="L88" s="677"/>
      <c r="M88" s="677"/>
      <c r="N88" s="677"/>
      <c r="O88" s="677"/>
      <c r="P88" s="677"/>
    </row>
    <row r="89" spans="7:16">
      <c r="G89" s="677"/>
      <c r="H89" s="677"/>
      <c r="I89" s="677"/>
      <c r="J89" s="677"/>
      <c r="K89" s="677"/>
      <c r="L89" s="677"/>
      <c r="M89" s="677"/>
      <c r="N89" s="677"/>
      <c r="O89" s="677"/>
      <c r="P89" s="677"/>
    </row>
    <row r="90" spans="7:16">
      <c r="G90" s="677"/>
      <c r="H90" s="677"/>
      <c r="I90" s="677"/>
      <c r="J90" s="677"/>
      <c r="K90" s="677"/>
      <c r="L90" s="677"/>
      <c r="M90" s="677"/>
      <c r="N90" s="677"/>
      <c r="O90" s="677"/>
      <c r="P90" s="677"/>
    </row>
    <row r="91" spans="7:16">
      <c r="G91" s="677"/>
      <c r="H91" s="677"/>
      <c r="I91" s="677"/>
      <c r="J91" s="677"/>
      <c r="K91" s="677"/>
      <c r="L91" s="677"/>
      <c r="M91" s="677"/>
      <c r="N91" s="677"/>
      <c r="O91" s="677"/>
      <c r="P91" s="677"/>
    </row>
    <row r="92" spans="7:16">
      <c r="G92" s="677"/>
      <c r="H92" s="677"/>
      <c r="I92" s="677"/>
      <c r="J92" s="677"/>
      <c r="K92" s="677"/>
      <c r="L92" s="677"/>
      <c r="M92" s="677"/>
      <c r="N92" s="677"/>
      <c r="O92" s="677"/>
      <c r="P92" s="677"/>
    </row>
    <row r="93" spans="7:16">
      <c r="G93" s="677"/>
      <c r="H93" s="677"/>
      <c r="I93" s="677"/>
      <c r="J93" s="677"/>
      <c r="K93" s="677"/>
      <c r="L93" s="677"/>
      <c r="M93" s="677"/>
      <c r="N93" s="677"/>
      <c r="O93" s="677"/>
      <c r="P93" s="677"/>
    </row>
    <row r="94" spans="7:16">
      <c r="G94" s="677"/>
      <c r="H94" s="677"/>
      <c r="I94" s="677"/>
      <c r="J94" s="677"/>
      <c r="K94" s="677"/>
      <c r="L94" s="677"/>
      <c r="M94" s="677"/>
      <c r="N94" s="677"/>
      <c r="O94" s="677"/>
      <c r="P94" s="677"/>
    </row>
    <row r="95" spans="7:16">
      <c r="G95" s="677"/>
      <c r="H95" s="677"/>
      <c r="I95" s="677"/>
      <c r="J95" s="677"/>
      <c r="K95" s="677"/>
      <c r="L95" s="677"/>
      <c r="M95" s="677"/>
      <c r="N95" s="677"/>
      <c r="O95" s="677"/>
      <c r="P95" s="677"/>
    </row>
    <row r="96" spans="7:16">
      <c r="G96" s="677"/>
      <c r="H96" s="677"/>
      <c r="I96" s="677"/>
      <c r="J96" s="677"/>
      <c r="K96" s="677"/>
      <c r="L96" s="677"/>
      <c r="M96" s="677"/>
      <c r="N96" s="677"/>
      <c r="O96" s="677"/>
      <c r="P96" s="677"/>
    </row>
    <row r="97" spans="7:16">
      <c r="G97" s="677"/>
      <c r="H97" s="677"/>
      <c r="I97" s="677"/>
      <c r="J97" s="677"/>
      <c r="K97" s="677"/>
      <c r="L97" s="677"/>
      <c r="M97" s="677"/>
      <c r="N97" s="677"/>
      <c r="O97" s="677"/>
      <c r="P97" s="677"/>
    </row>
    <row r="98" spans="7:16">
      <c r="G98" s="677"/>
      <c r="H98" s="677"/>
      <c r="I98" s="677"/>
      <c r="J98" s="677"/>
      <c r="K98" s="677"/>
      <c r="L98" s="677"/>
      <c r="M98" s="677"/>
      <c r="N98" s="677"/>
      <c r="O98" s="677"/>
      <c r="P98" s="677"/>
    </row>
    <row r="99" spans="7:16">
      <c r="G99" s="677"/>
      <c r="H99" s="677"/>
      <c r="I99" s="677"/>
      <c r="J99" s="677"/>
      <c r="K99" s="677"/>
      <c r="L99" s="677"/>
      <c r="M99" s="677"/>
      <c r="N99" s="677"/>
      <c r="O99" s="677"/>
      <c r="P99" s="677"/>
    </row>
    <row r="100" spans="7:16">
      <c r="G100" s="677"/>
      <c r="H100" s="677"/>
      <c r="I100" s="677"/>
      <c r="J100" s="677"/>
      <c r="K100" s="677"/>
      <c r="L100" s="677"/>
      <c r="M100" s="677"/>
      <c r="N100" s="677"/>
      <c r="O100" s="677"/>
      <c r="P100" s="677"/>
    </row>
    <row r="101" spans="7:16">
      <c r="G101" s="677"/>
      <c r="H101" s="677"/>
      <c r="I101" s="677"/>
      <c r="J101" s="677"/>
      <c r="K101" s="677"/>
      <c r="L101" s="677"/>
      <c r="M101" s="677"/>
      <c r="N101" s="677"/>
      <c r="O101" s="677"/>
      <c r="P101" s="677"/>
    </row>
    <row r="102" spans="7:16">
      <c r="G102" s="677"/>
      <c r="H102" s="677"/>
      <c r="I102" s="677"/>
      <c r="J102" s="677"/>
      <c r="K102" s="677"/>
      <c r="L102" s="677"/>
      <c r="M102" s="677"/>
      <c r="N102" s="677"/>
      <c r="O102" s="677"/>
      <c r="P102" s="677"/>
    </row>
    <row r="103" spans="7:16">
      <c r="G103" s="677"/>
      <c r="H103" s="677"/>
      <c r="I103" s="677"/>
      <c r="J103" s="677"/>
      <c r="K103" s="677"/>
      <c r="L103" s="677"/>
      <c r="M103" s="677"/>
      <c r="N103" s="677"/>
      <c r="O103" s="677"/>
      <c r="P103" s="677"/>
    </row>
    <row r="104" spans="7:16">
      <c r="G104" s="677"/>
      <c r="H104" s="677"/>
      <c r="I104" s="677"/>
      <c r="J104" s="677"/>
      <c r="K104" s="677"/>
      <c r="L104" s="677"/>
      <c r="M104" s="677"/>
      <c r="N104" s="677"/>
      <c r="O104" s="677"/>
      <c r="P104" s="677"/>
    </row>
    <row r="105" spans="7:16">
      <c r="G105" s="677"/>
      <c r="H105" s="677"/>
      <c r="I105" s="677"/>
      <c r="J105" s="677"/>
      <c r="K105" s="677"/>
      <c r="L105" s="677"/>
      <c r="M105" s="677"/>
      <c r="N105" s="677"/>
      <c r="O105" s="677"/>
      <c r="P105" s="677"/>
    </row>
    <row r="106" spans="7:16">
      <c r="G106" s="677"/>
      <c r="H106" s="677"/>
      <c r="I106" s="677"/>
      <c r="J106" s="677"/>
      <c r="K106" s="677"/>
      <c r="L106" s="677"/>
      <c r="M106" s="677"/>
      <c r="N106" s="677"/>
      <c r="O106" s="677"/>
      <c r="P106" s="677"/>
    </row>
    <row r="107" spans="7:16">
      <c r="G107" s="677"/>
      <c r="H107" s="677"/>
      <c r="I107" s="677"/>
      <c r="J107" s="677"/>
      <c r="K107" s="677"/>
      <c r="L107" s="677"/>
      <c r="M107" s="677"/>
      <c r="N107" s="677"/>
      <c r="O107" s="677"/>
      <c r="P107" s="677"/>
    </row>
    <row r="108" spans="7:16">
      <c r="G108" s="677"/>
      <c r="H108" s="677"/>
      <c r="I108" s="677"/>
      <c r="J108" s="677"/>
      <c r="K108" s="677"/>
      <c r="L108" s="677"/>
      <c r="M108" s="677"/>
      <c r="N108" s="677"/>
      <c r="O108" s="677"/>
      <c r="P108" s="677"/>
    </row>
    <row r="109" spans="7:16">
      <c r="G109" s="677"/>
      <c r="H109" s="677"/>
      <c r="I109" s="677"/>
      <c r="J109" s="677"/>
      <c r="K109" s="677"/>
      <c r="L109" s="677"/>
      <c r="M109" s="677"/>
      <c r="N109" s="677"/>
      <c r="O109" s="677"/>
      <c r="P109" s="677"/>
    </row>
    <row r="110" spans="7:16">
      <c r="G110" s="677"/>
      <c r="H110" s="677"/>
      <c r="I110" s="677"/>
      <c r="J110" s="677"/>
      <c r="K110" s="677"/>
      <c r="L110" s="677"/>
      <c r="M110" s="677"/>
      <c r="N110" s="677"/>
      <c r="O110" s="677"/>
      <c r="P110" s="677"/>
    </row>
    <row r="111" spans="7:16">
      <c r="G111" s="677"/>
      <c r="H111" s="677"/>
      <c r="I111" s="677"/>
      <c r="J111" s="677"/>
      <c r="K111" s="677"/>
      <c r="L111" s="677"/>
      <c r="M111" s="677"/>
      <c r="N111" s="677"/>
      <c r="O111" s="677"/>
      <c r="P111" s="677"/>
    </row>
    <row r="112" spans="7:16">
      <c r="G112" s="677"/>
      <c r="H112" s="677"/>
      <c r="I112" s="677"/>
      <c r="J112" s="677"/>
      <c r="K112" s="677"/>
      <c r="L112" s="677"/>
      <c r="M112" s="677"/>
      <c r="N112" s="677"/>
      <c r="O112" s="677"/>
      <c r="P112" s="677"/>
    </row>
    <row r="113" spans="7:16">
      <c r="G113" s="677"/>
      <c r="H113" s="677"/>
      <c r="I113" s="677"/>
      <c r="J113" s="677"/>
      <c r="K113" s="677"/>
      <c r="L113" s="677"/>
      <c r="M113" s="677"/>
      <c r="N113" s="677"/>
      <c r="O113" s="677"/>
      <c r="P113" s="677"/>
    </row>
    <row r="114" spans="7:16">
      <c r="G114" s="677"/>
      <c r="H114" s="677"/>
      <c r="I114" s="677"/>
      <c r="J114" s="677"/>
      <c r="K114" s="677"/>
      <c r="L114" s="677"/>
      <c r="M114" s="677"/>
      <c r="N114" s="677"/>
      <c r="O114" s="677"/>
      <c r="P114" s="677"/>
    </row>
    <row r="115" spans="7:16">
      <c r="G115" s="677"/>
      <c r="H115" s="677"/>
      <c r="I115" s="677"/>
      <c r="J115" s="677"/>
      <c r="K115" s="677"/>
      <c r="L115" s="677"/>
      <c r="M115" s="677"/>
      <c r="N115" s="677"/>
      <c r="O115" s="677"/>
      <c r="P115" s="677"/>
    </row>
    <row r="116" spans="7:16">
      <c r="G116" s="677"/>
      <c r="H116" s="677"/>
      <c r="I116" s="677"/>
      <c r="J116" s="677"/>
      <c r="K116" s="677"/>
      <c r="L116" s="677"/>
      <c r="M116" s="677"/>
      <c r="N116" s="677"/>
      <c r="O116" s="677"/>
      <c r="P116" s="677"/>
    </row>
    <row r="117" spans="7:16">
      <c r="G117" s="677"/>
      <c r="H117" s="677"/>
      <c r="I117" s="677"/>
      <c r="J117" s="677"/>
      <c r="K117" s="677"/>
      <c r="L117" s="677"/>
      <c r="M117" s="677"/>
      <c r="N117" s="677"/>
      <c r="O117" s="677"/>
      <c r="P117" s="677"/>
    </row>
    <row r="118" spans="7:16">
      <c r="G118" s="677"/>
      <c r="H118" s="677"/>
      <c r="I118" s="677"/>
      <c r="J118" s="677"/>
      <c r="K118" s="677"/>
      <c r="L118" s="677"/>
      <c r="M118" s="677"/>
      <c r="N118" s="677"/>
      <c r="O118" s="677"/>
      <c r="P118" s="677"/>
    </row>
    <row r="119" spans="7:16">
      <c r="G119" s="677"/>
      <c r="H119" s="677"/>
      <c r="I119" s="677"/>
      <c r="J119" s="677"/>
      <c r="K119" s="677"/>
      <c r="L119" s="677"/>
      <c r="M119" s="677"/>
      <c r="N119" s="677"/>
      <c r="O119" s="677"/>
      <c r="P119" s="677"/>
    </row>
    <row r="120" spans="7:16">
      <c r="G120" s="677"/>
      <c r="H120" s="677"/>
      <c r="I120" s="677"/>
      <c r="J120" s="677"/>
      <c r="K120" s="677"/>
      <c r="L120" s="677"/>
      <c r="M120" s="677"/>
      <c r="N120" s="677"/>
      <c r="O120" s="677"/>
      <c r="P120" s="677"/>
    </row>
    <row r="121" spans="7:16">
      <c r="G121" s="677"/>
      <c r="H121" s="677"/>
      <c r="I121" s="677"/>
      <c r="J121" s="677"/>
      <c r="K121" s="677"/>
      <c r="L121" s="677"/>
      <c r="M121" s="677"/>
      <c r="N121" s="677"/>
      <c r="O121" s="677"/>
      <c r="P121" s="677"/>
    </row>
    <row r="122" spans="7:16">
      <c r="G122" s="677"/>
      <c r="H122" s="677"/>
      <c r="I122" s="677"/>
      <c r="J122" s="677"/>
      <c r="K122" s="677"/>
      <c r="L122" s="677"/>
      <c r="M122" s="677"/>
      <c r="N122" s="677"/>
      <c r="O122" s="677"/>
      <c r="P122" s="677"/>
    </row>
    <row r="123" spans="7:16">
      <c r="G123" s="677"/>
      <c r="H123" s="677"/>
      <c r="I123" s="677"/>
      <c r="J123" s="677"/>
      <c r="K123" s="677"/>
      <c r="L123" s="677"/>
      <c r="M123" s="677"/>
      <c r="N123" s="677"/>
      <c r="O123" s="677"/>
      <c r="P123" s="677"/>
    </row>
    <row r="124" spans="7:16">
      <c r="G124" s="677"/>
      <c r="H124" s="677"/>
      <c r="I124" s="677"/>
      <c r="J124" s="677"/>
      <c r="K124" s="677"/>
      <c r="L124" s="677"/>
      <c r="M124" s="677"/>
      <c r="N124" s="677"/>
      <c r="O124" s="677"/>
      <c r="P124" s="677"/>
    </row>
    <row r="125" spans="7:16">
      <c r="G125" s="677"/>
      <c r="H125" s="677"/>
      <c r="I125" s="677"/>
      <c r="J125" s="677"/>
      <c r="K125" s="677"/>
      <c r="L125" s="677"/>
      <c r="M125" s="677"/>
      <c r="N125" s="677"/>
      <c r="O125" s="677"/>
      <c r="P125" s="677"/>
    </row>
    <row r="126" spans="7:16">
      <c r="G126" s="677"/>
      <c r="H126" s="677"/>
      <c r="I126" s="677"/>
      <c r="J126" s="677"/>
      <c r="K126" s="677"/>
      <c r="L126" s="677"/>
      <c r="M126" s="677"/>
      <c r="N126" s="677"/>
      <c r="O126" s="677"/>
      <c r="P126" s="677"/>
    </row>
    <row r="127" spans="7:16">
      <c r="G127" s="677"/>
      <c r="H127" s="677"/>
      <c r="I127" s="677"/>
      <c r="J127" s="677"/>
      <c r="K127" s="677"/>
      <c r="L127" s="677"/>
      <c r="M127" s="677"/>
      <c r="N127" s="677"/>
      <c r="O127" s="677"/>
      <c r="P127" s="677"/>
    </row>
    <row r="128" spans="7:16">
      <c r="G128" s="677"/>
      <c r="H128" s="677"/>
      <c r="I128" s="677"/>
      <c r="J128" s="677"/>
      <c r="K128" s="677"/>
      <c r="L128" s="677"/>
      <c r="M128" s="677"/>
      <c r="N128" s="677"/>
      <c r="O128" s="677"/>
      <c r="P128" s="677"/>
    </row>
    <row r="129" spans="7:16">
      <c r="G129" s="677"/>
      <c r="H129" s="677"/>
      <c r="I129" s="677"/>
      <c r="J129" s="677"/>
      <c r="K129" s="677"/>
      <c r="L129" s="677"/>
      <c r="M129" s="677"/>
      <c r="N129" s="677"/>
      <c r="O129" s="677"/>
      <c r="P129" s="677"/>
    </row>
    <row r="130" spans="7:16">
      <c r="G130" s="677"/>
      <c r="H130" s="677"/>
      <c r="I130" s="677"/>
      <c r="J130" s="677"/>
      <c r="K130" s="677"/>
      <c r="L130" s="677"/>
      <c r="M130" s="677"/>
      <c r="N130" s="677"/>
      <c r="O130" s="677"/>
      <c r="P130" s="677"/>
    </row>
    <row r="131" spans="7:16">
      <c r="G131" s="677"/>
      <c r="H131" s="677"/>
      <c r="I131" s="677"/>
      <c r="J131" s="677"/>
      <c r="K131" s="677"/>
      <c r="L131" s="677"/>
      <c r="M131" s="677"/>
      <c r="N131" s="677"/>
      <c r="O131" s="677"/>
      <c r="P131" s="677"/>
    </row>
    <row r="132" spans="7:16">
      <c r="G132" s="677"/>
      <c r="H132" s="677"/>
      <c r="I132" s="677"/>
      <c r="J132" s="677"/>
      <c r="K132" s="677"/>
      <c r="L132" s="677"/>
      <c r="M132" s="677"/>
      <c r="N132" s="677"/>
      <c r="O132" s="677"/>
      <c r="P132" s="677"/>
    </row>
    <row r="133" spans="7:16">
      <c r="G133" s="677"/>
      <c r="H133" s="677"/>
      <c r="I133" s="677"/>
      <c r="J133" s="677"/>
      <c r="K133" s="677"/>
      <c r="L133" s="677"/>
      <c r="M133" s="677"/>
      <c r="N133" s="677"/>
      <c r="O133" s="677"/>
      <c r="P133" s="677"/>
    </row>
    <row r="134" spans="7:16">
      <c r="G134" s="677"/>
      <c r="H134" s="677"/>
      <c r="I134" s="677"/>
      <c r="J134" s="677"/>
      <c r="K134" s="677"/>
      <c r="L134" s="677"/>
      <c r="M134" s="677"/>
      <c r="N134" s="677"/>
      <c r="O134" s="677"/>
      <c r="P134" s="677"/>
    </row>
    <row r="135" spans="7:16">
      <c r="G135" s="677"/>
      <c r="H135" s="677"/>
      <c r="I135" s="677"/>
      <c r="J135" s="677"/>
      <c r="K135" s="677"/>
      <c r="L135" s="677"/>
      <c r="M135" s="677"/>
      <c r="N135" s="677"/>
      <c r="O135" s="677"/>
      <c r="P135" s="677"/>
    </row>
    <row r="136" spans="7:16">
      <c r="G136" s="677"/>
      <c r="H136" s="677"/>
      <c r="I136" s="677"/>
      <c r="J136" s="677"/>
      <c r="K136" s="677"/>
      <c r="L136" s="677"/>
      <c r="M136" s="677"/>
      <c r="N136" s="677"/>
      <c r="O136" s="677"/>
      <c r="P136" s="677"/>
    </row>
    <row r="137" spans="7:16">
      <c r="G137" s="677"/>
      <c r="H137" s="677"/>
      <c r="I137" s="677"/>
      <c r="J137" s="677"/>
      <c r="K137" s="677"/>
      <c r="L137" s="677"/>
      <c r="M137" s="677"/>
      <c r="N137" s="677"/>
      <c r="O137" s="677"/>
      <c r="P137" s="677"/>
    </row>
    <row r="138" spans="7:16">
      <c r="G138" s="677"/>
      <c r="H138" s="677"/>
      <c r="I138" s="677"/>
      <c r="J138" s="677"/>
      <c r="K138" s="677"/>
      <c r="L138" s="677"/>
      <c r="M138" s="677"/>
      <c r="N138" s="677"/>
      <c r="O138" s="677"/>
      <c r="P138" s="677"/>
    </row>
    <row r="139" spans="7:16">
      <c r="G139" s="677"/>
      <c r="H139" s="677"/>
      <c r="I139" s="677"/>
      <c r="J139" s="677"/>
      <c r="K139" s="677"/>
      <c r="L139" s="677"/>
      <c r="M139" s="677"/>
      <c r="N139" s="677"/>
      <c r="O139" s="677"/>
      <c r="P139" s="677"/>
    </row>
    <row r="140" spans="7:16">
      <c r="G140" s="677"/>
      <c r="H140" s="677"/>
      <c r="I140" s="677"/>
      <c r="J140" s="677"/>
      <c r="K140" s="677"/>
      <c r="L140" s="677"/>
      <c r="M140" s="677"/>
      <c r="N140" s="677"/>
      <c r="O140" s="677"/>
      <c r="P140" s="677"/>
    </row>
    <row r="141" spans="7:16">
      <c r="G141" s="677"/>
      <c r="H141" s="677"/>
      <c r="I141" s="677"/>
      <c r="J141" s="677"/>
      <c r="K141" s="677"/>
      <c r="L141" s="677"/>
      <c r="M141" s="677"/>
      <c r="N141" s="677"/>
      <c r="O141" s="677"/>
      <c r="P141" s="677"/>
    </row>
    <row r="142" spans="7:16">
      <c r="G142" s="677"/>
      <c r="H142" s="677"/>
      <c r="I142" s="677"/>
      <c r="J142" s="677"/>
      <c r="K142" s="677"/>
      <c r="L142" s="677"/>
      <c r="M142" s="677"/>
      <c r="N142" s="677"/>
      <c r="O142" s="677"/>
      <c r="P142" s="677"/>
    </row>
    <row r="143" spans="7:16">
      <c r="G143" s="677"/>
      <c r="H143" s="677"/>
      <c r="I143" s="677"/>
      <c r="J143" s="677"/>
      <c r="K143" s="677"/>
      <c r="L143" s="677"/>
      <c r="M143" s="677"/>
      <c r="N143" s="677"/>
      <c r="O143" s="677"/>
      <c r="P143" s="677"/>
    </row>
    <row r="144" spans="7:16">
      <c r="G144" s="677"/>
      <c r="H144" s="677"/>
      <c r="I144" s="677"/>
      <c r="J144" s="677"/>
      <c r="K144" s="677"/>
      <c r="L144" s="677"/>
      <c r="M144" s="677"/>
      <c r="N144" s="677"/>
      <c r="O144" s="677"/>
      <c r="P144" s="677"/>
    </row>
    <row r="145" spans="7:16">
      <c r="G145" s="677"/>
      <c r="H145" s="677"/>
      <c r="I145" s="677"/>
      <c r="J145" s="677"/>
      <c r="K145" s="677"/>
      <c r="L145" s="677"/>
      <c r="M145" s="677"/>
      <c r="N145" s="677"/>
      <c r="O145" s="677"/>
      <c r="P145" s="677"/>
    </row>
    <row r="146" spans="7:16">
      <c r="G146" s="677"/>
      <c r="H146" s="677"/>
      <c r="I146" s="677"/>
      <c r="J146" s="677"/>
      <c r="K146" s="677"/>
      <c r="L146" s="677"/>
      <c r="M146" s="677"/>
      <c r="N146" s="677"/>
      <c r="O146" s="677"/>
      <c r="P146" s="677"/>
    </row>
    <row r="147" spans="7:16">
      <c r="G147" s="677"/>
      <c r="H147" s="677"/>
      <c r="I147" s="677"/>
      <c r="J147" s="677"/>
      <c r="K147" s="677"/>
      <c r="L147" s="677"/>
      <c r="M147" s="677"/>
      <c r="N147" s="677"/>
      <c r="O147" s="677"/>
      <c r="P147" s="677"/>
    </row>
    <row r="148" spans="7:16">
      <c r="G148" s="677"/>
      <c r="H148" s="677"/>
      <c r="I148" s="677"/>
      <c r="J148" s="677"/>
      <c r="K148" s="677"/>
      <c r="L148" s="677"/>
      <c r="M148" s="677"/>
      <c r="N148" s="677"/>
      <c r="O148" s="677"/>
      <c r="P148" s="677"/>
    </row>
    <row r="149" spans="7:16">
      <c r="G149" s="677"/>
      <c r="H149" s="677"/>
      <c r="I149" s="677"/>
      <c r="J149" s="677"/>
      <c r="K149" s="677"/>
      <c r="L149" s="677"/>
      <c r="M149" s="677"/>
      <c r="N149" s="677"/>
      <c r="O149" s="677"/>
      <c r="P149" s="677"/>
    </row>
    <row r="150" spans="7:16">
      <c r="G150" s="677"/>
      <c r="H150" s="677"/>
      <c r="I150" s="677"/>
      <c r="J150" s="677"/>
      <c r="K150" s="677"/>
      <c r="L150" s="677"/>
      <c r="M150" s="677"/>
      <c r="N150" s="677"/>
      <c r="O150" s="677"/>
      <c r="P150" s="677"/>
    </row>
    <row r="151" spans="7:16">
      <c r="G151" s="677"/>
      <c r="H151" s="677"/>
      <c r="I151" s="677"/>
      <c r="J151" s="677"/>
      <c r="K151" s="677"/>
      <c r="L151" s="677"/>
      <c r="M151" s="677"/>
      <c r="N151" s="677"/>
      <c r="O151" s="677"/>
      <c r="P151" s="677"/>
    </row>
    <row r="152" spans="7:16">
      <c r="G152" s="677"/>
      <c r="H152" s="677"/>
      <c r="I152" s="677"/>
      <c r="J152" s="677"/>
      <c r="K152" s="677"/>
      <c r="L152" s="677"/>
      <c r="M152" s="677"/>
      <c r="N152" s="677"/>
      <c r="O152" s="677"/>
      <c r="P152" s="677"/>
    </row>
    <row r="153" spans="7:16">
      <c r="G153" s="677"/>
      <c r="H153" s="677"/>
      <c r="I153" s="677"/>
      <c r="J153" s="677"/>
      <c r="K153" s="677"/>
      <c r="L153" s="677"/>
      <c r="M153" s="677"/>
      <c r="N153" s="677"/>
      <c r="O153" s="677"/>
      <c r="P153" s="677"/>
    </row>
    <row r="154" spans="7:16">
      <c r="G154" s="677"/>
      <c r="H154" s="677"/>
      <c r="I154" s="677"/>
      <c r="J154" s="677"/>
      <c r="K154" s="677"/>
      <c r="L154" s="677"/>
      <c r="M154" s="677"/>
      <c r="N154" s="677"/>
      <c r="O154" s="677"/>
      <c r="P154" s="677"/>
    </row>
    <row r="155" spans="7:16">
      <c r="G155" s="677"/>
      <c r="H155" s="677"/>
      <c r="I155" s="677"/>
      <c r="J155" s="677"/>
      <c r="K155" s="677"/>
      <c r="L155" s="677"/>
      <c r="M155" s="677"/>
      <c r="N155" s="677"/>
      <c r="O155" s="677"/>
      <c r="P155" s="677"/>
    </row>
    <row r="156" spans="7:16">
      <c r="G156" s="677"/>
      <c r="H156" s="677"/>
      <c r="I156" s="677"/>
      <c r="J156" s="677"/>
      <c r="K156" s="677"/>
      <c r="L156" s="677"/>
      <c r="M156" s="677"/>
      <c r="N156" s="677"/>
      <c r="O156" s="677"/>
      <c r="P156" s="677"/>
    </row>
    <row r="157" spans="7:16">
      <c r="G157" s="677"/>
      <c r="H157" s="677"/>
      <c r="I157" s="677"/>
      <c r="J157" s="677"/>
      <c r="K157" s="677"/>
      <c r="L157" s="677"/>
      <c r="M157" s="677"/>
      <c r="N157" s="677"/>
      <c r="O157" s="677"/>
      <c r="P157" s="677"/>
    </row>
    <row r="158" spans="7:16">
      <c r="G158" s="677"/>
      <c r="H158" s="677"/>
      <c r="I158" s="677"/>
      <c r="J158" s="677"/>
      <c r="K158" s="677"/>
      <c r="L158" s="677"/>
      <c r="M158" s="677"/>
      <c r="N158" s="677"/>
      <c r="O158" s="677"/>
      <c r="P158" s="677"/>
    </row>
    <row r="159" spans="7:16">
      <c r="G159" s="677"/>
      <c r="H159" s="677"/>
      <c r="I159" s="677"/>
      <c r="J159" s="677"/>
      <c r="K159" s="677"/>
      <c r="L159" s="677"/>
      <c r="M159" s="677"/>
      <c r="N159" s="677"/>
      <c r="O159" s="677"/>
      <c r="P159" s="677"/>
    </row>
    <row r="160" spans="7:16">
      <c r="G160" s="677"/>
      <c r="H160" s="677"/>
      <c r="I160" s="677"/>
      <c r="J160" s="677"/>
      <c r="K160" s="677"/>
      <c r="L160" s="677"/>
      <c r="M160" s="677"/>
      <c r="N160" s="677"/>
      <c r="O160" s="677"/>
      <c r="P160" s="677"/>
    </row>
    <row r="161" spans="7:16">
      <c r="G161" s="677"/>
      <c r="H161" s="677"/>
      <c r="I161" s="677"/>
      <c r="J161" s="677"/>
      <c r="K161" s="677"/>
      <c r="L161" s="677"/>
      <c r="M161" s="677"/>
      <c r="N161" s="677"/>
      <c r="O161" s="677"/>
      <c r="P161" s="677"/>
    </row>
    <row r="162" spans="7:16">
      <c r="G162" s="677"/>
      <c r="H162" s="677"/>
      <c r="I162" s="677"/>
      <c r="J162" s="677"/>
      <c r="K162" s="677"/>
      <c r="L162" s="677"/>
      <c r="M162" s="677"/>
      <c r="N162" s="677"/>
      <c r="O162" s="677"/>
      <c r="P162" s="677"/>
    </row>
    <row r="163" spans="7:16">
      <c r="G163" s="677"/>
      <c r="H163" s="677"/>
      <c r="I163" s="677"/>
      <c r="J163" s="677"/>
      <c r="K163" s="677"/>
      <c r="L163" s="677"/>
      <c r="M163" s="677"/>
      <c r="N163" s="677"/>
      <c r="O163" s="677"/>
      <c r="P163" s="677"/>
    </row>
    <row r="164" spans="7:16">
      <c r="G164" s="677"/>
      <c r="H164" s="677"/>
      <c r="I164" s="677"/>
      <c r="J164" s="677"/>
      <c r="K164" s="677"/>
      <c r="L164" s="677"/>
      <c r="M164" s="677"/>
      <c r="N164" s="677"/>
      <c r="O164" s="677"/>
      <c r="P164" s="677"/>
    </row>
    <row r="165" spans="7:16">
      <c r="G165" s="677"/>
      <c r="H165" s="677"/>
      <c r="I165" s="677"/>
      <c r="J165" s="677"/>
      <c r="K165" s="677"/>
      <c r="L165" s="677"/>
      <c r="M165" s="677"/>
      <c r="N165" s="677"/>
      <c r="O165" s="677"/>
      <c r="P165" s="677"/>
    </row>
    <row r="166" spans="7:16">
      <c r="G166" s="677"/>
      <c r="H166" s="677"/>
      <c r="I166" s="677"/>
      <c r="J166" s="677"/>
      <c r="K166" s="677"/>
      <c r="L166" s="677"/>
      <c r="M166" s="677"/>
      <c r="N166" s="677"/>
      <c r="O166" s="677"/>
      <c r="P166" s="677"/>
    </row>
    <row r="167" spans="7:16">
      <c r="G167" s="677"/>
      <c r="H167" s="677"/>
      <c r="I167" s="677"/>
      <c r="J167" s="677"/>
      <c r="K167" s="677"/>
      <c r="L167" s="677"/>
      <c r="M167" s="677"/>
      <c r="N167" s="677"/>
      <c r="O167" s="677"/>
      <c r="P167" s="677"/>
    </row>
    <row r="168" spans="7:16">
      <c r="G168" s="677"/>
      <c r="H168" s="677"/>
      <c r="I168" s="677"/>
      <c r="J168" s="677"/>
      <c r="K168" s="677"/>
      <c r="L168" s="677"/>
      <c r="M168" s="677"/>
      <c r="N168" s="677"/>
      <c r="O168" s="677"/>
      <c r="P168" s="677"/>
    </row>
    <row r="169" spans="7:16">
      <c r="G169" s="677"/>
      <c r="H169" s="677"/>
      <c r="I169" s="677"/>
      <c r="J169" s="677"/>
      <c r="K169" s="677"/>
      <c r="L169" s="677"/>
      <c r="M169" s="677"/>
      <c r="N169" s="677"/>
      <c r="O169" s="677"/>
      <c r="P169" s="677"/>
    </row>
    <row r="170" spans="7:16">
      <c r="G170" s="677"/>
      <c r="H170" s="677"/>
      <c r="I170" s="677"/>
      <c r="J170" s="677"/>
      <c r="K170" s="677"/>
      <c r="L170" s="677"/>
      <c r="M170" s="677"/>
      <c r="N170" s="677"/>
      <c r="O170" s="677"/>
      <c r="P170" s="677"/>
    </row>
    <row r="171" spans="7:16">
      <c r="G171" s="677"/>
      <c r="H171" s="677"/>
      <c r="I171" s="677"/>
      <c r="J171" s="677"/>
      <c r="K171" s="677"/>
      <c r="L171" s="677"/>
      <c r="M171" s="677"/>
      <c r="N171" s="677"/>
      <c r="O171" s="677"/>
      <c r="P171" s="677"/>
    </row>
    <row r="172" spans="7:16">
      <c r="G172" s="677"/>
      <c r="H172" s="677"/>
      <c r="I172" s="677"/>
      <c r="J172" s="677"/>
      <c r="K172" s="677"/>
      <c r="L172" s="677"/>
      <c r="M172" s="677"/>
      <c r="N172" s="677"/>
      <c r="O172" s="677"/>
      <c r="P172" s="677"/>
    </row>
    <row r="173" spans="7:16">
      <c r="G173" s="677"/>
      <c r="H173" s="677"/>
      <c r="I173" s="677"/>
      <c r="J173" s="677"/>
      <c r="K173" s="677"/>
      <c r="L173" s="677"/>
      <c r="M173" s="677"/>
      <c r="N173" s="677"/>
      <c r="O173" s="677"/>
      <c r="P173" s="677"/>
    </row>
    <row r="174" spans="7:16">
      <c r="G174" s="677"/>
      <c r="H174" s="677"/>
      <c r="I174" s="677"/>
      <c r="J174" s="677"/>
      <c r="K174" s="677"/>
      <c r="L174" s="677"/>
      <c r="M174" s="677"/>
      <c r="N174" s="677"/>
      <c r="O174" s="677"/>
      <c r="P174" s="677"/>
    </row>
    <row r="175" spans="7:16">
      <c r="G175" s="677"/>
      <c r="H175" s="677"/>
      <c r="I175" s="677"/>
      <c r="J175" s="677"/>
      <c r="K175" s="677"/>
      <c r="L175" s="677"/>
      <c r="M175" s="677"/>
      <c r="N175" s="677"/>
      <c r="O175" s="677"/>
      <c r="P175" s="677"/>
    </row>
    <row r="176" spans="7:16">
      <c r="G176" s="677"/>
      <c r="H176" s="677"/>
      <c r="I176" s="677"/>
      <c r="J176" s="677"/>
      <c r="K176" s="677"/>
      <c r="L176" s="677"/>
      <c r="M176" s="677"/>
      <c r="N176" s="677"/>
      <c r="O176" s="677"/>
      <c r="P176" s="677"/>
    </row>
    <row r="177" spans="7:16">
      <c r="G177" s="677"/>
      <c r="H177" s="677"/>
      <c r="I177" s="677"/>
      <c r="J177" s="677"/>
      <c r="K177" s="677"/>
      <c r="L177" s="677"/>
      <c r="M177" s="677"/>
      <c r="N177" s="677"/>
      <c r="O177" s="677"/>
      <c r="P177" s="677"/>
    </row>
    <row r="178" spans="7:16">
      <c r="G178" s="677"/>
      <c r="H178" s="677"/>
      <c r="I178" s="677"/>
      <c r="J178" s="677"/>
      <c r="K178" s="677"/>
      <c r="L178" s="677"/>
      <c r="M178" s="677"/>
      <c r="N178" s="677"/>
      <c r="O178" s="677"/>
      <c r="P178" s="677"/>
    </row>
    <row r="179" spans="7:16">
      <c r="G179" s="677"/>
      <c r="H179" s="677"/>
      <c r="I179" s="677"/>
      <c r="J179" s="677"/>
      <c r="K179" s="677"/>
      <c r="L179" s="677"/>
      <c r="M179" s="677"/>
      <c r="N179" s="677"/>
      <c r="O179" s="677"/>
      <c r="P179" s="677"/>
    </row>
    <row r="180" spans="7:16">
      <c r="G180" s="677"/>
      <c r="H180" s="677"/>
      <c r="I180" s="677"/>
      <c r="J180" s="677"/>
      <c r="K180" s="677"/>
      <c r="L180" s="677"/>
      <c r="M180" s="677"/>
      <c r="N180" s="677"/>
      <c r="O180" s="677"/>
      <c r="P180" s="677"/>
    </row>
    <row r="181" spans="7:16">
      <c r="G181" s="677"/>
      <c r="H181" s="677"/>
      <c r="I181" s="677"/>
      <c r="J181" s="677"/>
      <c r="K181" s="677"/>
      <c r="L181" s="677"/>
      <c r="M181" s="677"/>
      <c r="N181" s="677"/>
      <c r="O181" s="677"/>
      <c r="P181" s="677"/>
    </row>
    <row r="182" spans="7:16">
      <c r="G182" s="677"/>
      <c r="H182" s="677"/>
      <c r="I182" s="677"/>
      <c r="J182" s="677"/>
      <c r="K182" s="677"/>
      <c r="L182" s="677"/>
      <c r="M182" s="677"/>
      <c r="N182" s="677"/>
      <c r="O182" s="677"/>
      <c r="P182" s="677"/>
    </row>
    <row r="183" spans="7:16">
      <c r="G183" s="677"/>
      <c r="H183" s="677"/>
      <c r="I183" s="677"/>
      <c r="J183" s="677"/>
      <c r="K183" s="677"/>
      <c r="L183" s="677"/>
      <c r="M183" s="677"/>
      <c r="N183" s="677"/>
      <c r="O183" s="677"/>
      <c r="P183" s="677"/>
    </row>
    <row r="184" spans="7:16">
      <c r="G184" s="677"/>
      <c r="H184" s="677"/>
      <c r="I184" s="677"/>
      <c r="J184" s="677"/>
      <c r="K184" s="677"/>
      <c r="L184" s="677"/>
      <c r="M184" s="677"/>
      <c r="N184" s="677"/>
      <c r="O184" s="677"/>
      <c r="P184" s="677"/>
    </row>
    <row r="185" spans="7:16">
      <c r="G185" s="677"/>
      <c r="H185" s="677"/>
      <c r="I185" s="677"/>
      <c r="J185" s="677"/>
      <c r="K185" s="677"/>
      <c r="L185" s="677"/>
      <c r="M185" s="677"/>
      <c r="N185" s="677"/>
      <c r="O185" s="677"/>
      <c r="P185" s="677"/>
    </row>
    <row r="186" spans="7:16">
      <c r="G186" s="677"/>
      <c r="H186" s="677"/>
      <c r="I186" s="677"/>
      <c r="J186" s="677"/>
      <c r="K186" s="677"/>
      <c r="L186" s="677"/>
      <c r="M186" s="677"/>
      <c r="N186" s="677"/>
      <c r="O186" s="677"/>
      <c r="P186" s="677"/>
    </row>
    <row r="187" spans="7:16">
      <c r="G187" s="677"/>
      <c r="H187" s="677"/>
      <c r="I187" s="677"/>
      <c r="J187" s="677"/>
      <c r="K187" s="677"/>
      <c r="L187" s="677"/>
      <c r="M187" s="677"/>
      <c r="N187" s="677"/>
      <c r="O187" s="677"/>
      <c r="P187" s="677"/>
    </row>
    <row r="188" spans="7:16">
      <c r="G188" s="677"/>
      <c r="H188" s="677"/>
      <c r="I188" s="677"/>
      <c r="J188" s="677"/>
      <c r="K188" s="677"/>
      <c r="L188" s="677"/>
      <c r="M188" s="677"/>
      <c r="N188" s="677"/>
      <c r="O188" s="677"/>
      <c r="P188" s="677"/>
    </row>
    <row r="189" spans="7:16">
      <c r="G189" s="677"/>
      <c r="H189" s="677"/>
      <c r="I189" s="677"/>
      <c r="J189" s="677"/>
      <c r="K189" s="677"/>
      <c r="L189" s="677"/>
      <c r="M189" s="677"/>
      <c r="N189" s="677"/>
      <c r="O189" s="677"/>
      <c r="P189" s="677"/>
    </row>
    <row r="190" spans="7:16">
      <c r="G190" s="677"/>
      <c r="H190" s="677"/>
      <c r="I190" s="677"/>
      <c r="J190" s="677"/>
      <c r="K190" s="677"/>
      <c r="L190" s="677"/>
      <c r="M190" s="677"/>
      <c r="N190" s="677"/>
      <c r="O190" s="677"/>
      <c r="P190" s="677"/>
    </row>
    <row r="191" spans="7:16">
      <c r="G191" s="677"/>
      <c r="H191" s="677"/>
      <c r="I191" s="677"/>
      <c r="J191" s="677"/>
      <c r="K191" s="677"/>
      <c r="L191" s="677"/>
      <c r="M191" s="677"/>
      <c r="N191" s="677"/>
      <c r="O191" s="677"/>
      <c r="P191" s="677"/>
    </row>
    <row r="192" spans="7:16">
      <c r="G192" s="677"/>
      <c r="H192" s="677"/>
      <c r="I192" s="677"/>
      <c r="J192" s="677"/>
      <c r="K192" s="677"/>
      <c r="L192" s="677"/>
      <c r="M192" s="677"/>
      <c r="N192" s="677"/>
      <c r="O192" s="677"/>
      <c r="P192" s="677"/>
    </row>
    <row r="193" spans="7:16">
      <c r="G193" s="677"/>
      <c r="H193" s="677"/>
      <c r="I193" s="677"/>
      <c r="J193" s="677"/>
      <c r="K193" s="677"/>
      <c r="L193" s="677"/>
      <c r="M193" s="677"/>
      <c r="N193" s="677"/>
      <c r="O193" s="677"/>
      <c r="P193" s="677"/>
    </row>
    <row r="194" spans="7:16">
      <c r="G194" s="677"/>
      <c r="H194" s="677"/>
      <c r="I194" s="677"/>
      <c r="J194" s="677"/>
      <c r="K194" s="677"/>
      <c r="L194" s="677"/>
      <c r="M194" s="677"/>
      <c r="N194" s="677"/>
      <c r="O194" s="677"/>
      <c r="P194" s="677"/>
    </row>
    <row r="195" spans="7:16">
      <c r="G195" s="677"/>
      <c r="H195" s="677"/>
      <c r="I195" s="677"/>
      <c r="J195" s="677"/>
      <c r="K195" s="677"/>
      <c r="L195" s="677"/>
      <c r="M195" s="677"/>
      <c r="N195" s="677"/>
      <c r="O195" s="677"/>
      <c r="P195" s="677"/>
    </row>
    <row r="196" spans="7:16">
      <c r="G196" s="677"/>
      <c r="H196" s="677"/>
      <c r="I196" s="677"/>
      <c r="J196" s="677"/>
      <c r="K196" s="677"/>
      <c r="L196" s="677"/>
      <c r="M196" s="677"/>
      <c r="N196" s="677"/>
      <c r="O196" s="677"/>
      <c r="P196" s="677"/>
    </row>
    <row r="197" spans="7:16">
      <c r="G197" s="677"/>
      <c r="H197" s="677"/>
      <c r="I197" s="677"/>
      <c r="J197" s="677"/>
      <c r="K197" s="677"/>
      <c r="L197" s="677"/>
      <c r="M197" s="677"/>
      <c r="N197" s="677"/>
      <c r="O197" s="677"/>
      <c r="P197" s="677"/>
    </row>
    <row r="198" spans="7:16">
      <c r="G198" s="677"/>
      <c r="H198" s="677"/>
      <c r="I198" s="677"/>
      <c r="J198" s="677"/>
      <c r="K198" s="677"/>
      <c r="L198" s="677"/>
      <c r="M198" s="677"/>
      <c r="N198" s="677"/>
      <c r="O198" s="677"/>
      <c r="P198" s="677"/>
    </row>
    <row r="199" spans="7:16">
      <c r="G199" s="677"/>
      <c r="H199" s="677"/>
      <c r="I199" s="677"/>
      <c r="J199" s="677"/>
      <c r="K199" s="677"/>
      <c r="L199" s="677"/>
      <c r="M199" s="677"/>
      <c r="N199" s="677"/>
      <c r="O199" s="677"/>
      <c r="P199" s="677"/>
    </row>
    <row r="200" spans="7:16">
      <c r="G200" s="677"/>
      <c r="H200" s="677"/>
      <c r="I200" s="677"/>
      <c r="J200" s="677"/>
      <c r="K200" s="677"/>
      <c r="L200" s="677"/>
      <c r="M200" s="677"/>
      <c r="N200" s="677"/>
      <c r="O200" s="677"/>
      <c r="P200" s="677"/>
    </row>
    <row r="201" spans="7:16">
      <c r="G201" s="677"/>
      <c r="H201" s="677"/>
      <c r="I201" s="677"/>
      <c r="J201" s="677"/>
      <c r="K201" s="677"/>
      <c r="L201" s="677"/>
      <c r="M201" s="677"/>
      <c r="N201" s="677"/>
      <c r="O201" s="677"/>
      <c r="P201" s="677"/>
    </row>
    <row r="202" spans="7:16">
      <c r="G202" s="677"/>
      <c r="H202" s="677"/>
      <c r="I202" s="677"/>
      <c r="J202" s="677"/>
      <c r="K202" s="677"/>
      <c r="L202" s="677"/>
      <c r="M202" s="677"/>
      <c r="N202" s="677"/>
      <c r="O202" s="677"/>
      <c r="P202" s="677"/>
    </row>
    <row r="203" spans="7:16">
      <c r="G203" s="677"/>
      <c r="H203" s="677"/>
      <c r="I203" s="677"/>
      <c r="J203" s="677"/>
      <c r="K203" s="677"/>
      <c r="L203" s="677"/>
      <c r="M203" s="677"/>
      <c r="N203" s="677"/>
      <c r="O203" s="677"/>
      <c r="P203" s="677"/>
    </row>
    <row r="204" spans="7:16">
      <c r="G204" s="677"/>
      <c r="H204" s="677"/>
      <c r="I204" s="677"/>
      <c r="J204" s="677"/>
      <c r="K204" s="677"/>
      <c r="L204" s="677"/>
      <c r="M204" s="677"/>
      <c r="N204" s="677"/>
      <c r="O204" s="677"/>
      <c r="P204" s="677"/>
    </row>
    <row r="205" spans="7:16">
      <c r="G205" s="677"/>
      <c r="H205" s="677"/>
      <c r="I205" s="677"/>
      <c r="J205" s="677"/>
      <c r="K205" s="677"/>
      <c r="L205" s="677"/>
      <c r="M205" s="677"/>
      <c r="N205" s="677"/>
      <c r="O205" s="677"/>
      <c r="P205" s="677"/>
    </row>
    <row r="206" spans="7:16">
      <c r="G206" s="677"/>
      <c r="H206" s="677"/>
      <c r="I206" s="677"/>
      <c r="J206" s="677"/>
      <c r="K206" s="677"/>
      <c r="L206" s="677"/>
      <c r="M206" s="677"/>
      <c r="N206" s="677"/>
      <c r="O206" s="677"/>
      <c r="P206" s="677"/>
    </row>
    <row r="207" spans="7:16">
      <c r="G207" s="677"/>
      <c r="H207" s="677"/>
      <c r="I207" s="677"/>
      <c r="J207" s="677"/>
      <c r="K207" s="677"/>
      <c r="L207" s="677"/>
      <c r="M207" s="677"/>
      <c r="N207" s="677"/>
      <c r="O207" s="677"/>
      <c r="P207" s="677"/>
    </row>
    <row r="208" spans="7:16">
      <c r="G208" s="677"/>
      <c r="H208" s="677"/>
      <c r="I208" s="677"/>
      <c r="J208" s="677"/>
      <c r="K208" s="677"/>
      <c r="L208" s="677"/>
      <c r="M208" s="677"/>
      <c r="N208" s="677"/>
      <c r="O208" s="677"/>
      <c r="P208" s="677"/>
    </row>
    <row r="209" spans="7:16">
      <c r="G209" s="677"/>
      <c r="H209" s="677"/>
      <c r="I209" s="677"/>
      <c r="J209" s="677"/>
      <c r="K209" s="677"/>
      <c r="L209" s="677"/>
      <c r="M209" s="677"/>
      <c r="N209" s="677"/>
      <c r="O209" s="677"/>
      <c r="P209" s="677"/>
    </row>
    <row r="210" spans="7:16">
      <c r="G210" s="677"/>
      <c r="H210" s="677"/>
      <c r="I210" s="677"/>
      <c r="J210" s="677"/>
      <c r="K210" s="677"/>
      <c r="L210" s="677"/>
      <c r="M210" s="677"/>
      <c r="N210" s="677"/>
      <c r="O210" s="677"/>
      <c r="P210" s="677"/>
    </row>
    <row r="211" spans="7:16">
      <c r="G211" s="677"/>
      <c r="H211" s="677"/>
      <c r="I211" s="677"/>
      <c r="J211" s="677"/>
      <c r="K211" s="677"/>
      <c r="L211" s="677"/>
      <c r="M211" s="677"/>
      <c r="N211" s="677"/>
      <c r="O211" s="677"/>
      <c r="P211" s="677"/>
    </row>
    <row r="212" spans="7:16">
      <c r="G212" s="677"/>
      <c r="H212" s="677"/>
      <c r="I212" s="677"/>
      <c r="J212" s="677"/>
      <c r="K212" s="677"/>
      <c r="L212" s="677"/>
      <c r="M212" s="677"/>
      <c r="N212" s="677"/>
      <c r="O212" s="677"/>
      <c r="P212" s="677"/>
    </row>
    <row r="213" spans="7:16">
      <c r="G213" s="677"/>
      <c r="H213" s="677"/>
      <c r="I213" s="677"/>
      <c r="J213" s="677"/>
      <c r="K213" s="677"/>
      <c r="L213" s="677"/>
      <c r="M213" s="677"/>
      <c r="N213" s="677"/>
      <c r="O213" s="677"/>
      <c r="P213" s="677"/>
    </row>
    <row r="214" spans="7:16">
      <c r="G214" s="677"/>
      <c r="H214" s="677"/>
      <c r="I214" s="677"/>
      <c r="J214" s="677"/>
      <c r="K214" s="677"/>
      <c r="L214" s="677"/>
      <c r="M214" s="677"/>
      <c r="N214" s="677"/>
      <c r="O214" s="677"/>
      <c r="P214" s="677"/>
    </row>
    <row r="215" spans="7:16">
      <c r="G215" s="677"/>
      <c r="H215" s="677"/>
      <c r="I215" s="677"/>
      <c r="J215" s="677"/>
      <c r="K215" s="677"/>
      <c r="L215" s="677"/>
      <c r="M215" s="677"/>
      <c r="N215" s="677"/>
      <c r="O215" s="677"/>
      <c r="P215" s="677"/>
    </row>
    <row r="216" spans="7:16">
      <c r="G216" s="677"/>
      <c r="H216" s="677"/>
      <c r="I216" s="677"/>
      <c r="J216" s="677"/>
      <c r="K216" s="677"/>
      <c r="L216" s="677"/>
      <c r="M216" s="677"/>
      <c r="N216" s="677"/>
      <c r="O216" s="677"/>
      <c r="P216" s="677"/>
    </row>
    <row r="217" spans="7:16">
      <c r="G217" s="677"/>
      <c r="H217" s="677"/>
      <c r="I217" s="677"/>
      <c r="J217" s="677"/>
      <c r="K217" s="677"/>
      <c r="L217" s="677"/>
      <c r="M217" s="677"/>
      <c r="N217" s="677"/>
      <c r="O217" s="677"/>
      <c r="P217" s="677"/>
    </row>
    <row r="218" spans="7:16">
      <c r="G218" s="677"/>
      <c r="H218" s="677"/>
      <c r="I218" s="677"/>
      <c r="J218" s="677"/>
      <c r="K218" s="677"/>
      <c r="L218" s="677"/>
      <c r="M218" s="677"/>
      <c r="N218" s="677"/>
      <c r="O218" s="677"/>
      <c r="P218" s="677"/>
    </row>
    <row r="219" spans="7:16">
      <c r="G219" s="677"/>
      <c r="H219" s="677"/>
      <c r="I219" s="677"/>
      <c r="J219" s="677"/>
      <c r="K219" s="677"/>
      <c r="L219" s="677"/>
      <c r="M219" s="677"/>
      <c r="N219" s="677"/>
      <c r="O219" s="677"/>
      <c r="P219" s="677"/>
    </row>
    <row r="220" spans="7:16">
      <c r="G220" s="677"/>
      <c r="H220" s="677"/>
      <c r="I220" s="677"/>
      <c r="J220" s="677"/>
      <c r="K220" s="677"/>
      <c r="L220" s="677"/>
      <c r="M220" s="677"/>
      <c r="N220" s="677"/>
      <c r="O220" s="677"/>
      <c r="P220" s="677"/>
    </row>
    <row r="221" spans="7:16">
      <c r="G221" s="677"/>
      <c r="H221" s="677"/>
      <c r="I221" s="677"/>
      <c r="J221" s="677"/>
      <c r="K221" s="677"/>
      <c r="L221" s="677"/>
      <c r="M221" s="677"/>
      <c r="N221" s="677"/>
      <c r="O221" s="677"/>
      <c r="P221" s="677"/>
    </row>
    <row r="222" spans="7:16">
      <c r="G222" s="677"/>
      <c r="H222" s="677"/>
      <c r="I222" s="677"/>
      <c r="J222" s="677"/>
      <c r="K222" s="677"/>
      <c r="L222" s="677"/>
      <c r="M222" s="677"/>
      <c r="N222" s="677"/>
      <c r="O222" s="677"/>
      <c r="P222" s="677"/>
    </row>
    <row r="223" spans="7:16">
      <c r="G223" s="677"/>
      <c r="H223" s="677"/>
      <c r="I223" s="677"/>
      <c r="J223" s="677"/>
      <c r="K223" s="677"/>
      <c r="L223" s="677"/>
      <c r="M223" s="677"/>
      <c r="N223" s="677"/>
      <c r="O223" s="677"/>
      <c r="P223" s="677"/>
    </row>
    <row r="224" spans="7:16">
      <c r="G224" s="677"/>
      <c r="H224" s="677"/>
      <c r="I224" s="677"/>
      <c r="J224" s="677"/>
      <c r="K224" s="677"/>
      <c r="L224" s="677"/>
      <c r="M224" s="677"/>
      <c r="N224" s="677"/>
      <c r="O224" s="677"/>
      <c r="P224" s="677"/>
    </row>
    <row r="225" spans="7:16">
      <c r="G225" s="677"/>
      <c r="H225" s="677"/>
      <c r="I225" s="677"/>
      <c r="J225" s="677"/>
      <c r="K225" s="677"/>
      <c r="L225" s="677"/>
      <c r="M225" s="677"/>
      <c r="N225" s="677"/>
      <c r="O225" s="677"/>
      <c r="P225" s="677"/>
    </row>
    <row r="226" spans="7:16">
      <c r="G226" s="677"/>
      <c r="H226" s="677"/>
      <c r="I226" s="677"/>
      <c r="J226" s="677"/>
      <c r="K226" s="677"/>
      <c r="L226" s="677"/>
      <c r="M226" s="677"/>
      <c r="N226" s="677"/>
      <c r="O226" s="677"/>
      <c r="P226" s="677"/>
    </row>
  </sheetData>
  <mergeCells count="1">
    <mergeCell ref="C3:K3"/>
  </mergeCells>
  <pageMargins left="0.70866141732283472" right="0.70866141732283472" top="0.74803149606299213" bottom="0.74803149606299213" header="0.31496062992125984" footer="0.31496062992125984"/>
  <pageSetup scale="81" orientation="portrait" horizontalDpi="4294967294"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5"/>
  <sheetViews>
    <sheetView workbookViewId="0">
      <selection activeCell="H8" sqref="H8"/>
    </sheetView>
  </sheetViews>
  <sheetFormatPr baseColWidth="10" defaultColWidth="11.42578125" defaultRowHeight="15"/>
  <cols>
    <col min="6" max="6" width="5" bestFit="1" customWidth="1"/>
    <col min="7" max="7" width="24.5703125" customWidth="1"/>
    <col min="9" max="9" width="9.7109375" customWidth="1"/>
    <col min="10" max="10" width="5.7109375" customWidth="1"/>
    <col min="11" max="11" width="13.5703125" customWidth="1"/>
    <col min="14" max="14" width="16" customWidth="1"/>
    <col min="16" max="16" width="26.85546875" customWidth="1"/>
  </cols>
  <sheetData>
    <row r="4" spans="2:16" ht="18">
      <c r="B4" s="673"/>
      <c r="C4" s="673"/>
      <c r="D4" s="663"/>
      <c r="E4" s="606"/>
      <c r="F4" s="606"/>
      <c r="G4" s="606"/>
      <c r="H4" s="606"/>
      <c r="I4" s="606"/>
      <c r="J4" s="606"/>
      <c r="K4" s="606"/>
      <c r="L4" s="606"/>
      <c r="M4" s="606"/>
      <c r="N4" s="606"/>
      <c r="O4" s="606"/>
      <c r="P4" s="606"/>
    </row>
    <row r="5" spans="2:16" ht="15.75" thickBot="1">
      <c r="B5" s="664"/>
      <c r="C5" s="664"/>
      <c r="D5" s="663"/>
      <c r="E5" s="606"/>
      <c r="F5" s="606"/>
      <c r="G5" s="606"/>
      <c r="H5" s="606"/>
      <c r="I5" s="606"/>
      <c r="J5" s="606"/>
      <c r="K5" s="606"/>
      <c r="L5" s="606"/>
      <c r="M5" s="606"/>
      <c r="N5" s="606"/>
      <c r="O5" s="606"/>
      <c r="P5" s="606"/>
    </row>
    <row r="6" spans="2:16" ht="31.5" customHeight="1" thickBot="1">
      <c r="B6" s="664"/>
      <c r="C6" s="697"/>
      <c r="D6" s="698"/>
      <c r="E6" s="698"/>
      <c r="F6" s="1353" t="s">
        <v>31</v>
      </c>
      <c r="G6" s="1354"/>
      <c r="H6" s="606"/>
      <c r="I6" s="606"/>
      <c r="J6" s="715"/>
      <c r="K6" s="698"/>
      <c r="L6" s="698"/>
      <c r="M6" s="698"/>
      <c r="N6" s="1350" t="s">
        <v>32</v>
      </c>
      <c r="O6" s="1350"/>
      <c r="P6" s="1351" t="s">
        <v>33</v>
      </c>
    </row>
    <row r="7" spans="2:16" ht="15.75" customHeight="1">
      <c r="B7" s="664"/>
      <c r="C7" s="1355" t="s">
        <v>34</v>
      </c>
      <c r="D7" s="1356"/>
      <c r="E7" s="1176"/>
      <c r="F7" s="685">
        <v>986</v>
      </c>
      <c r="G7" s="686" t="s">
        <v>35</v>
      </c>
      <c r="H7" s="606"/>
      <c r="I7" s="606"/>
      <c r="J7" s="674"/>
      <c r="K7" s="716" t="s">
        <v>36</v>
      </c>
      <c r="L7" s="716"/>
      <c r="M7" s="1176"/>
      <c r="N7" s="720">
        <v>787</v>
      </c>
      <c r="O7" s="721" t="s">
        <v>37</v>
      </c>
      <c r="P7" s="1352"/>
    </row>
    <row r="8" spans="2:16">
      <c r="B8" s="664"/>
      <c r="C8" s="681" t="s">
        <v>38</v>
      </c>
      <c r="D8" s="682" t="s">
        <v>39</v>
      </c>
      <c r="E8" s="680"/>
      <c r="F8" s="687">
        <v>9</v>
      </c>
      <c r="G8" s="688" t="s">
        <v>40</v>
      </c>
      <c r="H8" s="606"/>
      <c r="I8" s="606"/>
      <c r="J8" s="674"/>
      <c r="K8" s="717" t="s">
        <v>38</v>
      </c>
      <c r="L8" s="717" t="s">
        <v>39</v>
      </c>
      <c r="M8" s="680"/>
      <c r="N8" s="720">
        <v>28</v>
      </c>
      <c r="O8" s="721" t="s">
        <v>41</v>
      </c>
      <c r="P8" s="1352"/>
    </row>
    <row r="9" spans="2:16">
      <c r="B9" s="668"/>
      <c r="C9" s="701">
        <v>827</v>
      </c>
      <c r="D9" s="702">
        <v>383</v>
      </c>
      <c r="E9" s="677"/>
      <c r="F9" s="687">
        <v>215</v>
      </c>
      <c r="G9" s="688" t="s">
        <v>42</v>
      </c>
      <c r="H9" s="606"/>
      <c r="I9" s="606"/>
      <c r="J9" s="674"/>
      <c r="K9" s="718">
        <v>827</v>
      </c>
      <c r="L9" s="718">
        <v>383</v>
      </c>
      <c r="M9" s="677"/>
      <c r="N9" s="720">
        <v>395</v>
      </c>
      <c r="O9" s="721" t="s">
        <v>43</v>
      </c>
      <c r="P9" s="1352"/>
    </row>
    <row r="10" spans="2:16" ht="15.75" thickBot="1">
      <c r="B10" s="668"/>
      <c r="C10" s="684"/>
      <c r="D10" s="704">
        <f>+C9+D9</f>
        <v>1210</v>
      </c>
      <c r="E10" s="679"/>
      <c r="F10" s="689">
        <f>SUM(F7:F9)</f>
        <v>1210</v>
      </c>
      <c r="G10" s="690" t="s">
        <v>44</v>
      </c>
      <c r="H10" s="606"/>
      <c r="I10" s="606"/>
      <c r="J10" s="674"/>
      <c r="K10" s="39"/>
      <c r="L10" s="719">
        <v>1210</v>
      </c>
      <c r="M10" s="679"/>
      <c r="N10" s="719">
        <v>1210</v>
      </c>
      <c r="O10" s="722" t="s">
        <v>44</v>
      </c>
      <c r="P10" s="1352"/>
    </row>
    <row r="11" spans="2:16">
      <c r="B11" s="668"/>
      <c r="C11" s="674"/>
      <c r="D11" s="667"/>
      <c r="E11" s="667"/>
      <c r="F11" s="667"/>
      <c r="G11" s="699"/>
      <c r="H11" s="606"/>
      <c r="I11" s="606"/>
      <c r="J11" s="674"/>
      <c r="K11" s="667"/>
      <c r="L11" s="667"/>
      <c r="M11" s="667"/>
      <c r="N11" s="667"/>
      <c r="O11" s="667"/>
      <c r="P11" s="699"/>
    </row>
    <row r="12" spans="2:16">
      <c r="B12" s="668"/>
      <c r="C12" s="674"/>
      <c r="D12" s="667"/>
      <c r="E12" s="667"/>
      <c r="F12" s="1357"/>
      <c r="G12" s="1358"/>
      <c r="H12" s="606"/>
      <c r="I12" s="606"/>
      <c r="J12" s="674"/>
      <c r="K12" s="667"/>
      <c r="L12" s="667"/>
      <c r="M12" s="667"/>
      <c r="N12" s="1176"/>
      <c r="O12" s="1176"/>
      <c r="P12" s="699"/>
    </row>
    <row r="13" spans="2:16" ht="15.75" thickBot="1">
      <c r="B13" s="668"/>
      <c r="C13" s="674"/>
      <c r="D13" s="667"/>
      <c r="E13" s="667"/>
      <c r="F13" s="677"/>
      <c r="G13" s="703"/>
      <c r="H13" s="606"/>
      <c r="I13" s="606"/>
      <c r="J13" s="674"/>
      <c r="K13" s="667"/>
      <c r="L13" s="667"/>
      <c r="M13" s="667"/>
      <c r="N13" s="677"/>
      <c r="O13" s="678"/>
      <c r="P13" s="699"/>
    </row>
    <row r="14" spans="2:16" ht="18.75" thickBot="1">
      <c r="B14" s="668"/>
      <c r="C14" s="1348" t="s">
        <v>45</v>
      </c>
      <c r="D14" s="1349"/>
      <c r="E14" s="680"/>
      <c r="F14" s="1342" t="s">
        <v>11</v>
      </c>
      <c r="G14" s="1343"/>
      <c r="H14" s="606"/>
      <c r="I14" s="606"/>
      <c r="J14" s="674"/>
      <c r="K14" s="39"/>
      <c r="L14" s="717" t="s">
        <v>46</v>
      </c>
      <c r="M14" s="680"/>
      <c r="N14" s="705" t="s">
        <v>11</v>
      </c>
      <c r="O14" s="705"/>
      <c r="P14" s="1175"/>
    </row>
    <row r="15" spans="2:16" ht="15.75" customHeight="1">
      <c r="B15" s="668"/>
      <c r="C15" s="691" t="s">
        <v>47</v>
      </c>
      <c r="D15" s="692">
        <v>205</v>
      </c>
      <c r="E15" s="677"/>
      <c r="F15" s="1344"/>
      <c r="G15" s="1345"/>
      <c r="H15" s="606"/>
      <c r="I15" s="606"/>
      <c r="J15" s="674"/>
      <c r="K15" s="723" t="s">
        <v>47</v>
      </c>
      <c r="L15" s="39">
        <v>205</v>
      </c>
      <c r="M15" s="677"/>
      <c r="N15" s="705"/>
      <c r="O15" s="705"/>
      <c r="P15" s="1175"/>
    </row>
    <row r="16" spans="2:16" ht="15" customHeight="1">
      <c r="B16" s="668"/>
      <c r="C16" s="693" t="s">
        <v>48</v>
      </c>
      <c r="D16" s="683">
        <v>117</v>
      </c>
      <c r="E16" s="677"/>
      <c r="F16" s="1344"/>
      <c r="G16" s="1345"/>
      <c r="H16" s="606"/>
      <c r="I16" s="606"/>
      <c r="J16" s="674"/>
      <c r="K16" s="723" t="s">
        <v>48</v>
      </c>
      <c r="L16" s="39">
        <v>117</v>
      </c>
      <c r="M16" s="677"/>
      <c r="N16" s="705"/>
      <c r="O16" s="705"/>
      <c r="P16" s="1175"/>
    </row>
    <row r="17" spans="2:16" ht="15.75" customHeight="1" thickBot="1">
      <c r="B17" s="668"/>
      <c r="C17" s="694" t="s">
        <v>49</v>
      </c>
      <c r="D17" s="695">
        <f>+D15+D16</f>
        <v>322</v>
      </c>
      <c r="E17" s="667"/>
      <c r="F17" s="1346"/>
      <c r="G17" s="1347"/>
      <c r="H17" s="606"/>
      <c r="I17" s="606"/>
      <c r="J17" s="674"/>
      <c r="K17" s="723" t="s">
        <v>49</v>
      </c>
      <c r="L17" s="39">
        <v>322</v>
      </c>
      <c r="M17" s="667"/>
      <c r="N17" s="705"/>
      <c r="O17" s="705"/>
      <c r="P17" s="1175"/>
    </row>
    <row r="18" spans="2:16" ht="15.75" customHeight="1" thickBot="1">
      <c r="B18" s="668"/>
      <c r="C18" s="675"/>
      <c r="D18" s="676"/>
      <c r="E18" s="676"/>
      <c r="F18" s="676"/>
      <c r="G18" s="700"/>
      <c r="H18" s="606"/>
      <c r="I18" s="606"/>
      <c r="J18" s="675"/>
      <c r="K18" s="676"/>
      <c r="L18" s="676"/>
      <c r="M18" s="676"/>
      <c r="N18" s="676"/>
      <c r="O18" s="676"/>
      <c r="P18" s="700"/>
    </row>
    <row r="19" spans="2:16">
      <c r="B19" s="668"/>
      <c r="C19" s="22"/>
      <c r="D19" s="663"/>
      <c r="E19" s="606"/>
      <c r="F19" s="606"/>
      <c r="G19" s="606"/>
      <c r="H19" s="606"/>
      <c r="I19" s="606"/>
      <c r="J19" s="606"/>
      <c r="K19" s="606"/>
      <c r="L19" s="606"/>
      <c r="M19" s="606"/>
      <c r="N19" s="606"/>
      <c r="O19" s="606"/>
      <c r="P19" s="606"/>
    </row>
    <row r="20" spans="2:16">
      <c r="B20" s="668"/>
      <c r="C20" s="22"/>
      <c r="D20" s="663"/>
      <c r="E20" s="606"/>
      <c r="F20" s="606"/>
      <c r="G20" s="606"/>
      <c r="H20" s="606"/>
      <c r="I20" s="606"/>
      <c r="J20" s="606"/>
      <c r="K20" s="606"/>
      <c r="L20" s="606"/>
      <c r="M20" s="606"/>
      <c r="N20" s="606"/>
      <c r="O20" s="606"/>
      <c r="P20" s="606"/>
    </row>
    <row r="21" spans="2:16">
      <c r="B21" s="606"/>
      <c r="C21" s="606"/>
      <c r="D21" s="663"/>
      <c r="E21" s="606"/>
      <c r="F21" s="606"/>
      <c r="G21" s="606"/>
      <c r="H21" s="606"/>
      <c r="I21" s="606"/>
      <c r="J21" s="606"/>
      <c r="K21" s="606"/>
      <c r="L21" s="606"/>
      <c r="M21" s="606"/>
      <c r="N21" s="606"/>
      <c r="O21" s="606"/>
      <c r="P21" s="606"/>
    </row>
    <row r="22" spans="2:16">
      <c r="B22" s="606"/>
      <c r="C22" s="606"/>
      <c r="D22" s="663"/>
      <c r="E22" s="606"/>
      <c r="F22" s="606"/>
      <c r="G22" s="606"/>
      <c r="H22" s="606"/>
      <c r="I22" s="606"/>
      <c r="J22" s="606"/>
      <c r="K22" s="606"/>
      <c r="L22" s="606"/>
      <c r="M22" s="606"/>
      <c r="N22" s="606"/>
      <c r="O22" s="606"/>
      <c r="P22" s="606"/>
    </row>
    <row r="23" spans="2:16">
      <c r="B23" s="606"/>
      <c r="C23" s="606"/>
      <c r="D23" s="663"/>
      <c r="E23" s="606"/>
      <c r="F23" s="606"/>
      <c r="G23" s="606"/>
      <c r="H23" s="606"/>
      <c r="I23" s="606"/>
      <c r="J23" s="606"/>
      <c r="K23" s="606"/>
      <c r="L23" s="606"/>
      <c r="M23" s="606"/>
      <c r="N23" s="606"/>
      <c r="O23" s="606"/>
      <c r="P23" s="606"/>
    </row>
    <row r="24" spans="2:16">
      <c r="B24" s="606"/>
      <c r="C24" s="606"/>
      <c r="D24" s="663"/>
      <c r="E24" s="606"/>
      <c r="F24" s="606"/>
      <c r="G24" s="606"/>
      <c r="H24" s="606"/>
      <c r="I24" s="606"/>
      <c r="J24" s="606"/>
      <c r="K24" s="606"/>
      <c r="L24" s="606"/>
      <c r="M24" s="606"/>
      <c r="N24" s="606"/>
      <c r="O24" s="606"/>
      <c r="P24" s="606"/>
    </row>
    <row r="25" spans="2:16">
      <c r="B25" s="606"/>
      <c r="C25" s="606"/>
      <c r="D25" s="663"/>
      <c r="E25" s="606"/>
      <c r="F25" s="606"/>
      <c r="G25" s="606"/>
      <c r="H25" s="606"/>
      <c r="I25" s="606"/>
      <c r="J25" s="606"/>
      <c r="K25" s="606"/>
      <c r="L25" s="606"/>
      <c r="M25" s="606"/>
      <c r="N25" s="606"/>
      <c r="O25" s="606"/>
      <c r="P25" s="606"/>
    </row>
  </sheetData>
  <mergeCells count="7">
    <mergeCell ref="F14:G17"/>
    <mergeCell ref="C14:D14"/>
    <mergeCell ref="N6:O6"/>
    <mergeCell ref="P6:P10"/>
    <mergeCell ref="F6:G6"/>
    <mergeCell ref="C7:D7"/>
    <mergeCell ref="F12:G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6"/>
  <sheetViews>
    <sheetView workbookViewId="0">
      <selection activeCell="E50" sqref="E50"/>
    </sheetView>
  </sheetViews>
  <sheetFormatPr baseColWidth="10" defaultColWidth="11.42578125" defaultRowHeight="15"/>
  <cols>
    <col min="2" max="2" width="37.42578125" bestFit="1" customWidth="1"/>
    <col min="3" max="3" width="14.85546875" bestFit="1" customWidth="1"/>
    <col min="8" max="8" width="37.42578125" bestFit="1" customWidth="1"/>
  </cols>
  <sheetData>
    <row r="2" spans="2:9">
      <c r="B2" s="606" t="s">
        <v>0</v>
      </c>
      <c r="C2" s="606"/>
      <c r="D2" s="606"/>
      <c r="E2" s="606"/>
      <c r="F2" s="606"/>
      <c r="G2" s="606" t="s">
        <v>4</v>
      </c>
      <c r="H2" s="606"/>
      <c r="I2" s="606"/>
    </row>
    <row r="4" spans="2:9">
      <c r="B4" s="606" t="s">
        <v>1</v>
      </c>
      <c r="C4" s="606" t="s">
        <v>11</v>
      </c>
      <c r="D4" s="606"/>
      <c r="E4" s="606"/>
      <c r="F4" s="606"/>
      <c r="G4" s="606"/>
      <c r="H4" s="606" t="s">
        <v>1</v>
      </c>
      <c r="I4" s="606" t="s">
        <v>11</v>
      </c>
    </row>
    <row r="6" spans="2:9">
      <c r="B6" s="606" t="s">
        <v>5</v>
      </c>
      <c r="C6" s="606" t="s">
        <v>6</v>
      </c>
      <c r="D6" s="606" t="s">
        <v>50</v>
      </c>
      <c r="E6" s="606"/>
      <c r="F6" s="606"/>
      <c r="G6" s="606"/>
      <c r="H6" s="606" t="s">
        <v>5</v>
      </c>
      <c r="I6" s="606" t="s">
        <v>51</v>
      </c>
    </row>
    <row r="7" spans="2:9">
      <c r="B7" s="606" t="s">
        <v>10</v>
      </c>
      <c r="C7" s="606"/>
      <c r="D7" s="606">
        <v>25</v>
      </c>
      <c r="E7" s="606"/>
      <c r="F7" s="606"/>
      <c r="G7" s="606"/>
      <c r="H7" s="606" t="s">
        <v>10</v>
      </c>
      <c r="I7" s="606">
        <v>6</v>
      </c>
    </row>
    <row r="8" spans="2:9">
      <c r="B8" s="606"/>
      <c r="C8" s="606" t="s">
        <v>13</v>
      </c>
      <c r="D8" s="606">
        <v>25</v>
      </c>
      <c r="E8" s="606"/>
      <c r="F8" s="606"/>
      <c r="G8" s="606"/>
      <c r="H8" s="606" t="s">
        <v>17</v>
      </c>
      <c r="I8" s="606">
        <v>33</v>
      </c>
    </row>
    <row r="9" spans="2:9">
      <c r="B9" s="606" t="s">
        <v>17</v>
      </c>
      <c r="C9" s="606"/>
      <c r="D9" s="606">
        <v>128</v>
      </c>
      <c r="E9" s="606"/>
      <c r="F9" s="606"/>
      <c r="G9" s="606"/>
      <c r="H9" s="606" t="s">
        <v>20</v>
      </c>
      <c r="I9" s="606">
        <v>18</v>
      </c>
    </row>
    <row r="10" spans="2:9">
      <c r="B10" s="606"/>
      <c r="C10" s="606" t="s">
        <v>13</v>
      </c>
      <c r="D10" s="606">
        <v>98</v>
      </c>
      <c r="E10" s="606"/>
      <c r="F10" s="606"/>
      <c r="G10" s="606"/>
      <c r="H10" s="606" t="s">
        <v>21</v>
      </c>
      <c r="I10" s="606">
        <v>21</v>
      </c>
    </row>
    <row r="11" spans="2:9">
      <c r="B11" s="606"/>
      <c r="C11" s="606" t="s">
        <v>26</v>
      </c>
      <c r="D11" s="606">
        <v>13</v>
      </c>
      <c r="E11" s="606"/>
      <c r="F11" s="606"/>
      <c r="G11" s="606"/>
      <c r="H11" s="606" t="s">
        <v>22</v>
      </c>
      <c r="I11" s="606">
        <v>49</v>
      </c>
    </row>
    <row r="12" spans="2:9">
      <c r="B12" s="606"/>
      <c r="C12" s="606" t="s">
        <v>14</v>
      </c>
      <c r="D12" s="606">
        <v>17</v>
      </c>
      <c r="E12" s="606"/>
      <c r="F12" s="606"/>
      <c r="G12" s="606"/>
      <c r="H12" s="606" t="s">
        <v>23</v>
      </c>
      <c r="I12" s="606">
        <v>58</v>
      </c>
    </row>
    <row r="13" spans="2:9">
      <c r="B13" s="606" t="s">
        <v>20</v>
      </c>
      <c r="C13" s="606"/>
      <c r="D13" s="606">
        <v>69</v>
      </c>
      <c r="E13" s="606"/>
      <c r="F13" s="606"/>
      <c r="G13" s="606"/>
      <c r="H13" s="606" t="s">
        <v>24</v>
      </c>
      <c r="I13" s="606">
        <v>39</v>
      </c>
    </row>
    <row r="14" spans="2:9">
      <c r="B14" s="606"/>
      <c r="C14" s="606" t="s">
        <v>13</v>
      </c>
      <c r="D14" s="606">
        <v>47</v>
      </c>
      <c r="E14" s="606"/>
      <c r="F14" s="606"/>
      <c r="G14" s="606"/>
      <c r="H14" s="606" t="s">
        <v>25</v>
      </c>
      <c r="I14" s="606">
        <v>7</v>
      </c>
    </row>
    <row r="15" spans="2:9">
      <c r="B15" s="606"/>
      <c r="C15" s="606" t="s">
        <v>26</v>
      </c>
      <c r="D15" s="606">
        <v>2</v>
      </c>
      <c r="E15" s="606"/>
      <c r="F15" s="606"/>
      <c r="G15" s="606"/>
      <c r="H15" s="606" t="s">
        <v>27</v>
      </c>
      <c r="I15" s="606">
        <v>15</v>
      </c>
    </row>
    <row r="16" spans="2:9">
      <c r="B16" s="606"/>
      <c r="C16" s="606" t="s">
        <v>14</v>
      </c>
      <c r="D16" s="606">
        <v>20</v>
      </c>
      <c r="E16" s="606"/>
      <c r="F16" s="606"/>
      <c r="G16" s="606"/>
      <c r="H16" s="606" t="s">
        <v>28</v>
      </c>
      <c r="I16" s="606">
        <v>40</v>
      </c>
    </row>
    <row r="17" spans="2:9">
      <c r="B17" s="606" t="s">
        <v>21</v>
      </c>
      <c r="C17" s="606"/>
      <c r="D17" s="606">
        <v>39</v>
      </c>
      <c r="E17" s="606"/>
      <c r="F17" s="606"/>
      <c r="G17" s="606"/>
      <c r="H17" s="606" t="s">
        <v>29</v>
      </c>
      <c r="I17" s="606">
        <v>36</v>
      </c>
    </row>
    <row r="18" spans="2:9">
      <c r="B18" s="606"/>
      <c r="C18" s="606" t="s">
        <v>13</v>
      </c>
      <c r="D18" s="606">
        <v>36</v>
      </c>
      <c r="E18" s="606"/>
      <c r="F18" s="606"/>
      <c r="G18" s="606"/>
      <c r="H18" s="606" t="s">
        <v>19</v>
      </c>
      <c r="I18" s="606">
        <v>322</v>
      </c>
    </row>
    <row r="19" spans="2:9">
      <c r="B19" s="606"/>
      <c r="C19" s="606" t="s">
        <v>14</v>
      </c>
      <c r="D19" s="606">
        <v>3</v>
      </c>
      <c r="E19" s="606"/>
      <c r="F19" s="606"/>
      <c r="G19" s="606"/>
      <c r="H19" s="606"/>
      <c r="I19" s="606"/>
    </row>
    <row r="20" spans="2:9">
      <c r="B20" s="606" t="s">
        <v>22</v>
      </c>
      <c r="C20" s="606"/>
      <c r="D20" s="606">
        <v>186</v>
      </c>
      <c r="E20" s="606"/>
      <c r="F20" s="606"/>
      <c r="G20" s="606"/>
      <c r="H20" s="606"/>
      <c r="I20" s="606"/>
    </row>
    <row r="21" spans="2:9">
      <c r="B21" s="606"/>
      <c r="C21" s="606" t="s">
        <v>13</v>
      </c>
      <c r="D21" s="606">
        <v>48</v>
      </c>
      <c r="E21" s="606"/>
      <c r="F21" s="606"/>
      <c r="G21" s="606"/>
      <c r="H21" s="606"/>
      <c r="I21" s="606"/>
    </row>
    <row r="22" spans="2:9">
      <c r="B22" s="606"/>
      <c r="C22" s="606" t="s">
        <v>26</v>
      </c>
      <c r="D22" s="606">
        <v>4</v>
      </c>
      <c r="E22" s="606"/>
      <c r="F22" s="606"/>
      <c r="G22" s="606"/>
      <c r="H22" s="606"/>
      <c r="I22" s="606"/>
    </row>
    <row r="23" spans="2:9">
      <c r="B23" s="606"/>
      <c r="C23" s="606" t="s">
        <v>14</v>
      </c>
      <c r="D23" s="606">
        <v>134</v>
      </c>
      <c r="E23" s="606"/>
      <c r="F23" s="606"/>
      <c r="G23" s="606"/>
      <c r="H23" s="606"/>
      <c r="I23" s="606"/>
    </row>
    <row r="24" spans="2:9">
      <c r="B24" s="606" t="s">
        <v>23</v>
      </c>
      <c r="C24" s="606"/>
      <c r="D24" s="606">
        <v>125</v>
      </c>
      <c r="E24" s="606"/>
      <c r="F24" s="606"/>
      <c r="G24" s="606"/>
      <c r="H24" s="606"/>
      <c r="I24" s="606"/>
    </row>
    <row r="25" spans="2:9">
      <c r="B25" s="606"/>
      <c r="C25" s="606" t="s">
        <v>13</v>
      </c>
      <c r="D25" s="606">
        <v>84</v>
      </c>
      <c r="E25" s="606"/>
      <c r="F25" s="606"/>
      <c r="G25" s="606"/>
      <c r="H25" s="606"/>
      <c r="I25" s="606"/>
    </row>
    <row r="26" spans="2:9">
      <c r="B26" s="606"/>
      <c r="C26" s="606" t="s">
        <v>26</v>
      </c>
      <c r="D26" s="606">
        <v>14</v>
      </c>
      <c r="E26" s="606"/>
      <c r="F26" s="606"/>
      <c r="G26" s="606"/>
      <c r="H26" s="606"/>
      <c r="I26" s="606"/>
    </row>
    <row r="27" spans="2:9">
      <c r="B27" s="606"/>
      <c r="C27" s="606" t="s">
        <v>14</v>
      </c>
      <c r="D27" s="606">
        <v>27</v>
      </c>
      <c r="E27" s="606"/>
      <c r="F27" s="606"/>
      <c r="G27" s="606"/>
      <c r="H27" s="606"/>
      <c r="I27" s="606"/>
    </row>
    <row r="28" spans="2:9">
      <c r="B28" s="606" t="s">
        <v>24</v>
      </c>
      <c r="C28" s="606"/>
      <c r="D28" s="606">
        <v>95</v>
      </c>
      <c r="E28" s="606"/>
      <c r="F28" s="606"/>
      <c r="G28" s="606"/>
      <c r="H28" s="606"/>
      <c r="I28" s="606"/>
    </row>
    <row r="29" spans="2:9">
      <c r="B29" s="606"/>
      <c r="C29" s="606" t="s">
        <v>13</v>
      </c>
      <c r="D29" s="606">
        <v>87</v>
      </c>
      <c r="E29" s="606"/>
      <c r="F29" s="606"/>
      <c r="G29" s="606"/>
      <c r="H29" s="606"/>
      <c r="I29" s="606"/>
    </row>
    <row r="30" spans="2:9">
      <c r="B30" s="606"/>
      <c r="C30" s="606" t="s">
        <v>26</v>
      </c>
      <c r="D30" s="606">
        <v>4</v>
      </c>
      <c r="E30" s="606"/>
      <c r="F30" s="606"/>
      <c r="G30" s="606"/>
      <c r="H30" s="606"/>
      <c r="I30" s="606"/>
    </row>
    <row r="31" spans="2:9">
      <c r="B31" s="606"/>
      <c r="C31" s="606" t="s">
        <v>14</v>
      </c>
      <c r="D31" s="606">
        <v>4</v>
      </c>
      <c r="E31" s="606"/>
      <c r="F31" s="606"/>
      <c r="G31" s="606"/>
      <c r="H31" s="606"/>
      <c r="I31" s="606"/>
    </row>
    <row r="32" spans="2:9">
      <c r="B32" s="606" t="s">
        <v>25</v>
      </c>
      <c r="C32" s="606"/>
      <c r="D32" s="606">
        <v>25</v>
      </c>
      <c r="E32" s="606"/>
      <c r="F32" s="606"/>
      <c r="G32" s="606"/>
      <c r="H32" s="606"/>
      <c r="I32" s="606"/>
    </row>
    <row r="33" spans="2:4">
      <c r="B33" s="606"/>
      <c r="C33" s="606" t="s">
        <v>13</v>
      </c>
      <c r="D33" s="606">
        <v>18</v>
      </c>
    </row>
    <row r="34" spans="2:4">
      <c r="B34" s="606"/>
      <c r="C34" s="606" t="s">
        <v>14</v>
      </c>
      <c r="D34" s="606">
        <v>7</v>
      </c>
    </row>
    <row r="35" spans="2:4">
      <c r="B35" s="606" t="s">
        <v>27</v>
      </c>
      <c r="C35" s="606"/>
      <c r="D35" s="606">
        <v>40</v>
      </c>
    </row>
    <row r="36" spans="2:4">
      <c r="B36" s="606"/>
      <c r="C36" s="606" t="s">
        <v>13</v>
      </c>
      <c r="D36" s="606">
        <v>32</v>
      </c>
    </row>
    <row r="37" spans="2:4">
      <c r="B37" s="606"/>
      <c r="C37" s="606" t="s">
        <v>14</v>
      </c>
      <c r="D37" s="606">
        <v>8</v>
      </c>
    </row>
    <row r="38" spans="2:4">
      <c r="B38" s="606" t="s">
        <v>28</v>
      </c>
      <c r="C38" s="606"/>
      <c r="D38" s="606">
        <v>237</v>
      </c>
    </row>
    <row r="39" spans="2:4">
      <c r="B39" s="606"/>
      <c r="C39" s="606" t="s">
        <v>13</v>
      </c>
      <c r="D39" s="606">
        <v>181</v>
      </c>
    </row>
    <row r="40" spans="2:4">
      <c r="B40" s="606"/>
      <c r="C40" s="606" t="s">
        <v>26</v>
      </c>
      <c r="D40" s="606">
        <v>32</v>
      </c>
    </row>
    <row r="41" spans="2:4">
      <c r="B41" s="606"/>
      <c r="C41" s="606" t="s">
        <v>14</v>
      </c>
      <c r="D41" s="606">
        <v>24</v>
      </c>
    </row>
    <row r="42" spans="2:4">
      <c r="B42" s="606" t="s">
        <v>29</v>
      </c>
      <c r="C42" s="606"/>
      <c r="D42" s="606">
        <v>155</v>
      </c>
    </row>
    <row r="43" spans="2:4">
      <c r="B43" s="606"/>
      <c r="C43" s="606" t="s">
        <v>13</v>
      </c>
      <c r="D43" s="606">
        <v>137</v>
      </c>
    </row>
    <row r="44" spans="2:4">
      <c r="B44" s="606"/>
      <c r="C44" s="606" t="s">
        <v>26</v>
      </c>
      <c r="D44" s="606">
        <v>5</v>
      </c>
    </row>
    <row r="45" spans="2:4">
      <c r="B45" s="606"/>
      <c r="C45" s="606" t="s">
        <v>14</v>
      </c>
      <c r="D45" s="606">
        <v>13</v>
      </c>
    </row>
    <row r="46" spans="2:4">
      <c r="B46" s="606" t="s">
        <v>19</v>
      </c>
      <c r="C46" s="606"/>
      <c r="D46" s="606">
        <v>1124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494"/>
  <sheetViews>
    <sheetView tabSelected="1" topLeftCell="A9" zoomScale="77" zoomScaleNormal="77" workbookViewId="0">
      <pane xSplit="1" ySplit="9" topLeftCell="B548" activePane="bottomRight" state="frozen"/>
      <selection pane="topRight" activeCell="B9" sqref="B9"/>
      <selection pane="bottomLeft" activeCell="A18" sqref="A18"/>
      <selection pane="bottomRight" activeCell="D548" sqref="D548:D553"/>
    </sheetView>
  </sheetViews>
  <sheetFormatPr baseColWidth="10" defaultColWidth="11.42578125" defaultRowHeight="15"/>
  <cols>
    <col min="1" max="1" width="4.42578125" style="5" customWidth="1"/>
    <col min="2" max="2" width="15.7109375" style="740" customWidth="1"/>
    <col min="3" max="3" width="11.42578125" style="743"/>
    <col min="4" max="4" width="14.5703125" style="659" customWidth="1"/>
    <col min="5" max="5" width="16.140625" style="5" customWidth="1"/>
    <col min="6" max="6" width="44.140625" style="741" customWidth="1"/>
    <col min="7" max="7" width="25.28515625" style="741" customWidth="1"/>
    <col min="8" max="8" width="30.85546875" style="846" customWidth="1"/>
    <col min="9" max="9" width="30.140625" style="4" customWidth="1"/>
    <col min="10" max="10" width="30.28515625" style="4" customWidth="1"/>
    <col min="11" max="11" width="22.85546875" style="4" customWidth="1"/>
    <col min="12" max="12" width="15.28515625" style="742" customWidth="1"/>
    <col min="13" max="13" width="17.140625" style="742" customWidth="1"/>
    <col min="14" max="14" width="25.28515625" style="4" customWidth="1"/>
    <col min="15" max="16" width="15.7109375" style="4" customWidth="1"/>
    <col min="17" max="16384" width="11.42578125" style="5"/>
  </cols>
  <sheetData>
    <row r="1" spans="2:16">
      <c r="C1" s="4"/>
      <c r="D1" s="5"/>
    </row>
    <row r="2" spans="2:16">
      <c r="C2" s="4"/>
      <c r="D2" s="5"/>
    </row>
    <row r="3" spans="2:16">
      <c r="C3" s="4"/>
      <c r="D3" s="5"/>
    </row>
    <row r="4" spans="2:16">
      <c r="C4" s="4"/>
      <c r="D4" s="5"/>
    </row>
    <row r="5" spans="2:16">
      <c r="C5" s="4"/>
      <c r="D5" s="5"/>
    </row>
    <row r="6" spans="2:16">
      <c r="C6" s="4"/>
      <c r="D6" s="5"/>
    </row>
    <row r="7" spans="2:16">
      <c r="C7" s="4"/>
      <c r="D7" s="5"/>
    </row>
    <row r="8" spans="2:16">
      <c r="C8" s="4"/>
      <c r="D8" s="5"/>
    </row>
    <row r="9" spans="2:16" ht="27" customHeight="1">
      <c r="B9" s="1502" t="s">
        <v>52</v>
      </c>
      <c r="C9" s="1502"/>
      <c r="D9" s="1502"/>
      <c r="E9" s="1502"/>
      <c r="F9" s="1502"/>
      <c r="G9" s="1503"/>
      <c r="H9" s="1503"/>
      <c r="I9" s="1502"/>
      <c r="J9" s="1502"/>
      <c r="K9" s="1502"/>
      <c r="L9" s="1502"/>
      <c r="M9" s="1502"/>
      <c r="N9" s="1503"/>
      <c r="O9" s="1502"/>
      <c r="P9" s="1502"/>
    </row>
    <row r="10" spans="2:16">
      <c r="C10" s="4"/>
      <c r="D10" s="5"/>
    </row>
    <row r="11" spans="2:16">
      <c r="C11" s="4"/>
      <c r="D11" s="5"/>
      <c r="L11" s="1402" t="s">
        <v>53</v>
      </c>
      <c r="M11" s="1402"/>
      <c r="N11" s="1402"/>
      <c r="O11" s="450">
        <v>43465</v>
      </c>
    </row>
    <row r="12" spans="2:16">
      <c r="C12" s="4"/>
      <c r="D12" s="5"/>
      <c r="L12" s="1402" t="s">
        <v>54</v>
      </c>
      <c r="M12" s="1402"/>
      <c r="N12" s="1402"/>
      <c r="O12" s="450">
        <v>43585</v>
      </c>
    </row>
    <row r="13" spans="2:16">
      <c r="C13" s="4"/>
      <c r="D13" s="5"/>
      <c r="L13" s="1402" t="s">
        <v>55</v>
      </c>
      <c r="M13" s="1402"/>
      <c r="N13" s="1402"/>
      <c r="O13" s="450">
        <v>43281</v>
      </c>
      <c r="P13" s="880"/>
    </row>
    <row r="14" spans="2:16">
      <c r="C14" s="4"/>
      <c r="D14" s="5"/>
      <c r="L14" s="1512" t="s">
        <v>56</v>
      </c>
      <c r="M14" s="1513"/>
      <c r="N14" s="1514"/>
      <c r="O14" s="450">
        <v>43281</v>
      </c>
    </row>
    <row r="15" spans="2:16">
      <c r="C15" s="4"/>
      <c r="D15" s="5"/>
      <c r="L15" s="1402" t="s">
        <v>57</v>
      </c>
      <c r="M15" s="1402"/>
      <c r="N15" s="1402"/>
      <c r="O15" s="450">
        <v>43634</v>
      </c>
      <c r="P15" s="880"/>
    </row>
    <row r="16" spans="2:16">
      <c r="C16" s="4"/>
      <c r="D16" s="5"/>
      <c r="L16" s="450"/>
      <c r="M16" s="450"/>
      <c r="N16" s="1202"/>
      <c r="O16" s="744"/>
      <c r="P16" s="743"/>
    </row>
    <row r="17" spans="2:16" ht="63">
      <c r="B17" s="1338" t="s">
        <v>5</v>
      </c>
      <c r="C17" s="1338" t="s">
        <v>1</v>
      </c>
      <c r="D17" s="1338" t="s">
        <v>58</v>
      </c>
      <c r="E17" s="1338" t="s">
        <v>59</v>
      </c>
      <c r="F17" s="850" t="s">
        <v>60</v>
      </c>
      <c r="G17" s="1338" t="s">
        <v>61</v>
      </c>
      <c r="H17" s="1338" t="s">
        <v>62</v>
      </c>
      <c r="I17" s="1338" t="s">
        <v>63</v>
      </c>
      <c r="J17" s="1336" t="s">
        <v>64</v>
      </c>
      <c r="K17" s="1336" t="s">
        <v>65</v>
      </c>
      <c r="L17" s="745" t="s">
        <v>66</v>
      </c>
      <c r="M17" s="745" t="s">
        <v>67</v>
      </c>
      <c r="N17" s="1336" t="s">
        <v>68</v>
      </c>
      <c r="O17" s="848" t="s">
        <v>69</v>
      </c>
      <c r="P17" s="1336" t="s">
        <v>6</v>
      </c>
    </row>
    <row r="18" spans="2:16" ht="271.5" customHeight="1">
      <c r="B18" s="1247" t="s">
        <v>28</v>
      </c>
      <c r="C18" s="1248" t="s">
        <v>11</v>
      </c>
      <c r="D18" s="1480" t="s">
        <v>70</v>
      </c>
      <c r="E18" s="1481" t="s">
        <v>71</v>
      </c>
      <c r="F18" s="1482" t="s">
        <v>72</v>
      </c>
      <c r="G18" s="1485" t="s">
        <v>73</v>
      </c>
      <c r="H18" s="1359" t="s">
        <v>74</v>
      </c>
      <c r="I18" s="1181" t="s">
        <v>75</v>
      </c>
      <c r="J18" s="1181" t="s">
        <v>76</v>
      </c>
      <c r="K18" s="882">
        <v>1</v>
      </c>
      <c r="L18" s="883">
        <v>43327</v>
      </c>
      <c r="M18" s="883">
        <v>43449</v>
      </c>
      <c r="N18" s="495" t="s">
        <v>77</v>
      </c>
      <c r="O18" s="75">
        <v>1</v>
      </c>
      <c r="P18" s="1202" t="str">
        <f t="shared" ref="P18:P29" si="0">IF(AND(M18&lt;=$O$11,O18&lt;100%),"INCUMPLIDA",IF(AND(M18&gt;$O$11,O18&lt;100%),"PROCESO",IF(AND(M18&gt;$O$11,O18=100%),"CUMPLIDA","CUMPLIDA")))</f>
        <v>CUMPLIDA</v>
      </c>
    </row>
    <row r="19" spans="2:16" ht="271.5" customHeight="1">
      <c r="B19" s="1247" t="s">
        <v>28</v>
      </c>
      <c r="C19" s="1248" t="s">
        <v>11</v>
      </c>
      <c r="D19" s="1480"/>
      <c r="E19" s="1481"/>
      <c r="F19" s="1482"/>
      <c r="G19" s="1485"/>
      <c r="H19" s="1360"/>
      <c r="I19" s="1181" t="s">
        <v>78</v>
      </c>
      <c r="J19" s="1181" t="s">
        <v>79</v>
      </c>
      <c r="K19" s="882">
        <v>1</v>
      </c>
      <c r="L19" s="883">
        <v>43327</v>
      </c>
      <c r="M19" s="883">
        <v>43376</v>
      </c>
      <c r="N19" s="495" t="s">
        <v>80</v>
      </c>
      <c r="O19" s="75">
        <v>1</v>
      </c>
      <c r="P19" s="1202" t="str">
        <f t="shared" si="0"/>
        <v>CUMPLIDA</v>
      </c>
    </row>
    <row r="20" spans="2:16" ht="263.25" customHeight="1">
      <c r="B20" s="1247" t="s">
        <v>28</v>
      </c>
      <c r="C20" s="1248" t="s">
        <v>11</v>
      </c>
      <c r="D20" s="1480"/>
      <c r="E20" s="1481"/>
      <c r="F20" s="1482"/>
      <c r="G20" s="1485"/>
      <c r="H20" s="1360"/>
      <c r="I20" s="1181" t="s">
        <v>81</v>
      </c>
      <c r="J20" s="1181" t="s">
        <v>82</v>
      </c>
      <c r="K20" s="882">
        <v>1</v>
      </c>
      <c r="L20" s="883">
        <v>43377</v>
      </c>
      <c r="M20" s="883">
        <v>43390</v>
      </c>
      <c r="N20" s="495" t="s">
        <v>83</v>
      </c>
      <c r="O20" s="75">
        <v>1</v>
      </c>
      <c r="P20" s="1202" t="str">
        <f t="shared" si="0"/>
        <v>CUMPLIDA</v>
      </c>
    </row>
    <row r="21" spans="2:16" ht="178.5" customHeight="1">
      <c r="B21" s="1247" t="s">
        <v>28</v>
      </c>
      <c r="C21" s="1248" t="s">
        <v>11</v>
      </c>
      <c r="D21" s="1480"/>
      <c r="E21" s="1481"/>
      <c r="F21" s="1482"/>
      <c r="G21" s="1485"/>
      <c r="H21" s="1360"/>
      <c r="I21" s="1181" t="s">
        <v>84</v>
      </c>
      <c r="J21" s="1181" t="s">
        <v>85</v>
      </c>
      <c r="K21" s="882">
        <v>1</v>
      </c>
      <c r="L21" s="883">
        <v>43391</v>
      </c>
      <c r="M21" s="883">
        <v>43495</v>
      </c>
      <c r="N21" s="495" t="s">
        <v>86</v>
      </c>
      <c r="O21" s="75">
        <v>1</v>
      </c>
      <c r="P21" s="1202" t="str">
        <f t="shared" si="0"/>
        <v>CUMPLIDA</v>
      </c>
    </row>
    <row r="22" spans="2:16" ht="165" customHeight="1">
      <c r="B22" s="1247" t="s">
        <v>28</v>
      </c>
      <c r="C22" s="1248" t="s">
        <v>11</v>
      </c>
      <c r="D22" s="1480"/>
      <c r="E22" s="1481"/>
      <c r="F22" s="1482"/>
      <c r="G22" s="1485"/>
      <c r="H22" s="1361"/>
      <c r="I22" s="1181" t="s">
        <v>87</v>
      </c>
      <c r="J22" s="1181" t="s">
        <v>88</v>
      </c>
      <c r="K22" s="882">
        <v>2</v>
      </c>
      <c r="L22" s="883">
        <v>43495</v>
      </c>
      <c r="M22" s="883">
        <v>43511</v>
      </c>
      <c r="N22" s="495" t="s">
        <v>83</v>
      </c>
      <c r="O22" s="75">
        <v>0</v>
      </c>
      <c r="P22" s="1202" t="str">
        <f t="shared" si="0"/>
        <v>PROCESO</v>
      </c>
    </row>
    <row r="23" spans="2:16" ht="211.5" customHeight="1">
      <c r="B23" s="1247" t="s">
        <v>28</v>
      </c>
      <c r="C23" s="1248" t="s">
        <v>11</v>
      </c>
      <c r="D23" s="1480"/>
      <c r="E23" s="1481"/>
      <c r="F23" s="1482"/>
      <c r="G23" s="1485"/>
      <c r="H23" s="1359" t="s">
        <v>89</v>
      </c>
      <c r="I23" s="1181" t="s">
        <v>90</v>
      </c>
      <c r="J23" s="1181" t="s">
        <v>91</v>
      </c>
      <c r="K23" s="882">
        <v>1</v>
      </c>
      <c r="L23" s="883">
        <v>43327</v>
      </c>
      <c r="M23" s="883">
        <v>43465</v>
      </c>
      <c r="N23" s="495" t="s">
        <v>92</v>
      </c>
      <c r="O23" s="75">
        <v>1</v>
      </c>
      <c r="P23" s="1202" t="str">
        <f t="shared" si="0"/>
        <v>CUMPLIDA</v>
      </c>
    </row>
    <row r="24" spans="2:16" ht="165" customHeight="1">
      <c r="B24" s="1247" t="s">
        <v>28</v>
      </c>
      <c r="C24" s="1248" t="s">
        <v>11</v>
      </c>
      <c r="D24" s="1480"/>
      <c r="E24" s="1481"/>
      <c r="F24" s="1482"/>
      <c r="G24" s="1485"/>
      <c r="H24" s="1360"/>
      <c r="I24" s="1181" t="s">
        <v>93</v>
      </c>
      <c r="J24" s="1181" t="s">
        <v>94</v>
      </c>
      <c r="K24" s="882">
        <v>1</v>
      </c>
      <c r="L24" s="883">
        <v>43466</v>
      </c>
      <c r="M24" s="883">
        <v>43554</v>
      </c>
      <c r="N24" s="495" t="s">
        <v>77</v>
      </c>
      <c r="O24" s="75">
        <v>0</v>
      </c>
      <c r="P24" s="1202" t="str">
        <f t="shared" si="0"/>
        <v>PROCESO</v>
      </c>
    </row>
    <row r="25" spans="2:16" ht="165" customHeight="1">
      <c r="B25" s="1247" t="s">
        <v>28</v>
      </c>
      <c r="C25" s="1248" t="s">
        <v>11</v>
      </c>
      <c r="D25" s="1480"/>
      <c r="E25" s="1481"/>
      <c r="F25" s="1482"/>
      <c r="G25" s="1485"/>
      <c r="H25" s="1360"/>
      <c r="I25" s="1181" t="s">
        <v>95</v>
      </c>
      <c r="J25" s="1181" t="s">
        <v>96</v>
      </c>
      <c r="K25" s="882">
        <v>1</v>
      </c>
      <c r="L25" s="883">
        <v>43556</v>
      </c>
      <c r="M25" s="883">
        <v>43585</v>
      </c>
      <c r="N25" s="495" t="s">
        <v>97</v>
      </c>
      <c r="O25" s="75">
        <v>0</v>
      </c>
      <c r="P25" s="1202" t="str">
        <f t="shared" si="0"/>
        <v>PROCESO</v>
      </c>
    </row>
    <row r="26" spans="2:16" ht="225" customHeight="1">
      <c r="B26" s="1247" t="s">
        <v>28</v>
      </c>
      <c r="C26" s="1248" t="s">
        <v>11</v>
      </c>
      <c r="D26" s="1480"/>
      <c r="E26" s="1481"/>
      <c r="F26" s="1482"/>
      <c r="G26" s="1485"/>
      <c r="H26" s="1360"/>
      <c r="I26" s="1181" t="s">
        <v>98</v>
      </c>
      <c r="J26" s="1181" t="s">
        <v>99</v>
      </c>
      <c r="K26" s="882">
        <v>1</v>
      </c>
      <c r="L26" s="883">
        <v>43586</v>
      </c>
      <c r="M26" s="883">
        <v>43708</v>
      </c>
      <c r="N26" s="495" t="s">
        <v>100</v>
      </c>
      <c r="O26" s="75">
        <v>0</v>
      </c>
      <c r="P26" s="1202" t="str">
        <f t="shared" si="0"/>
        <v>PROCESO</v>
      </c>
    </row>
    <row r="27" spans="2:16" ht="285">
      <c r="B27" s="1245" t="s">
        <v>28</v>
      </c>
      <c r="C27" s="1248" t="s">
        <v>11</v>
      </c>
      <c r="D27" s="1247" t="s">
        <v>101</v>
      </c>
      <c r="E27" s="874" t="s">
        <v>102</v>
      </c>
      <c r="F27" s="747" t="s">
        <v>103</v>
      </c>
      <c r="G27" s="746" t="s">
        <v>104</v>
      </c>
      <c r="H27" s="1181" t="s">
        <v>105</v>
      </c>
      <c r="I27" s="1181" t="s">
        <v>106</v>
      </c>
      <c r="J27" s="1181" t="s">
        <v>107</v>
      </c>
      <c r="K27" s="882">
        <v>3</v>
      </c>
      <c r="L27" s="883">
        <v>43373</v>
      </c>
      <c r="M27" s="883">
        <v>43646</v>
      </c>
      <c r="N27" s="495" t="s">
        <v>108</v>
      </c>
      <c r="O27" s="75">
        <v>0.33333333333333331</v>
      </c>
      <c r="P27" s="1202" t="str">
        <f t="shared" si="0"/>
        <v>PROCESO</v>
      </c>
    </row>
    <row r="28" spans="2:16" ht="270" customHeight="1">
      <c r="B28" s="1247" t="s">
        <v>28</v>
      </c>
      <c r="C28" s="1248" t="s">
        <v>11</v>
      </c>
      <c r="D28" s="1399" t="s">
        <v>109</v>
      </c>
      <c r="E28" s="1399" t="s">
        <v>71</v>
      </c>
      <c r="F28" s="1406" t="s">
        <v>110</v>
      </c>
      <c r="G28" s="1399" t="s">
        <v>111</v>
      </c>
      <c r="H28" s="1371" t="s">
        <v>74</v>
      </c>
      <c r="I28" s="1181" t="s">
        <v>112</v>
      </c>
      <c r="J28" s="1181" t="s">
        <v>76</v>
      </c>
      <c r="K28" s="882">
        <v>1</v>
      </c>
      <c r="L28" s="883">
        <v>43327</v>
      </c>
      <c r="M28" s="883">
        <v>43449</v>
      </c>
      <c r="N28" s="495" t="s">
        <v>77</v>
      </c>
      <c r="O28" s="75">
        <v>1</v>
      </c>
      <c r="P28" s="1202" t="str">
        <f t="shared" si="0"/>
        <v>CUMPLIDA</v>
      </c>
    </row>
    <row r="29" spans="2:16" ht="240" customHeight="1">
      <c r="B29" s="1247" t="s">
        <v>28</v>
      </c>
      <c r="C29" s="1248" t="s">
        <v>11</v>
      </c>
      <c r="D29" s="1399"/>
      <c r="E29" s="1399"/>
      <c r="F29" s="1406"/>
      <c r="G29" s="1399"/>
      <c r="H29" s="1371"/>
      <c r="I29" s="1181" t="s">
        <v>113</v>
      </c>
      <c r="J29" s="1181" t="s">
        <v>85</v>
      </c>
      <c r="K29" s="882">
        <v>1</v>
      </c>
      <c r="L29" s="883">
        <v>43327</v>
      </c>
      <c r="M29" s="883">
        <v>43449</v>
      </c>
      <c r="N29" s="495" t="s">
        <v>114</v>
      </c>
      <c r="O29" s="75">
        <v>1</v>
      </c>
      <c r="P29" s="1202" t="str">
        <f t="shared" si="0"/>
        <v>CUMPLIDA</v>
      </c>
    </row>
    <row r="30" spans="2:16" ht="195" customHeight="1">
      <c r="B30" s="1247" t="s">
        <v>28</v>
      </c>
      <c r="C30" s="1248" t="s">
        <v>11</v>
      </c>
      <c r="D30" s="1399"/>
      <c r="E30" s="1399"/>
      <c r="F30" s="1406"/>
      <c r="G30" s="1399"/>
      <c r="H30" s="1371"/>
      <c r="I30" s="1181" t="s">
        <v>87</v>
      </c>
      <c r="J30" s="1181" t="s">
        <v>88</v>
      </c>
      <c r="K30" s="882">
        <v>2</v>
      </c>
      <c r="L30" s="883">
        <v>43449</v>
      </c>
      <c r="M30" s="883">
        <v>43465</v>
      </c>
      <c r="N30" s="495" t="s">
        <v>83</v>
      </c>
      <c r="O30" s="75">
        <v>1</v>
      </c>
      <c r="P30" s="1202" t="str">
        <f t="shared" ref="P30:P38" si="1">IF(AND(M30&lt;=$O$11,O30&lt;100%),"INCUMPLIDA",IF(AND(M30&gt;$O$11,O30&lt;100%),"PROCESO",IF(AND(M30&gt;$O$11,O30=100%),"CUMPLIDA","CUMPLIDA")))</f>
        <v>CUMPLIDA</v>
      </c>
    </row>
    <row r="31" spans="2:16" ht="120" customHeight="1">
      <c r="B31" s="1247" t="s">
        <v>28</v>
      </c>
      <c r="C31" s="1248" t="s">
        <v>11</v>
      </c>
      <c r="D31" s="1399"/>
      <c r="E31" s="1399"/>
      <c r="F31" s="1406"/>
      <c r="G31" s="1399"/>
      <c r="H31" s="1371" t="s">
        <v>89</v>
      </c>
      <c r="I31" s="1181" t="s">
        <v>90</v>
      </c>
      <c r="J31" s="1181" t="s">
        <v>91</v>
      </c>
      <c r="K31" s="882">
        <v>1</v>
      </c>
      <c r="L31" s="883">
        <v>43327</v>
      </c>
      <c r="M31" s="883">
        <v>43465</v>
      </c>
      <c r="N31" s="495" t="s">
        <v>115</v>
      </c>
      <c r="O31" s="75">
        <v>1</v>
      </c>
      <c r="P31" s="1202" t="str">
        <f t="shared" si="1"/>
        <v>CUMPLIDA</v>
      </c>
    </row>
    <row r="32" spans="2:16" ht="120" customHeight="1">
      <c r="B32" s="1247" t="s">
        <v>28</v>
      </c>
      <c r="C32" s="1248" t="s">
        <v>11</v>
      </c>
      <c r="D32" s="1399"/>
      <c r="E32" s="1399"/>
      <c r="F32" s="1406"/>
      <c r="G32" s="1399"/>
      <c r="H32" s="1371"/>
      <c r="I32" s="1181" t="s">
        <v>93</v>
      </c>
      <c r="J32" s="1181" t="s">
        <v>94</v>
      </c>
      <c r="K32" s="882">
        <v>1</v>
      </c>
      <c r="L32" s="883">
        <v>43466</v>
      </c>
      <c r="M32" s="883">
        <v>43554</v>
      </c>
      <c r="N32" s="495" t="s">
        <v>77</v>
      </c>
      <c r="O32" s="75">
        <v>0</v>
      </c>
      <c r="P32" s="1202" t="str">
        <f t="shared" si="1"/>
        <v>PROCESO</v>
      </c>
    </row>
    <row r="33" spans="2:16" ht="120" customHeight="1">
      <c r="B33" s="1247" t="s">
        <v>28</v>
      </c>
      <c r="C33" s="1248" t="s">
        <v>11</v>
      </c>
      <c r="D33" s="1399"/>
      <c r="E33" s="1399"/>
      <c r="F33" s="1406"/>
      <c r="G33" s="1399"/>
      <c r="H33" s="1371"/>
      <c r="I33" s="1181" t="s">
        <v>95</v>
      </c>
      <c r="J33" s="1181" t="s">
        <v>96</v>
      </c>
      <c r="K33" s="882">
        <v>1</v>
      </c>
      <c r="L33" s="883">
        <v>43556</v>
      </c>
      <c r="M33" s="883">
        <v>43585</v>
      </c>
      <c r="N33" s="495" t="s">
        <v>116</v>
      </c>
      <c r="O33" s="75">
        <v>0</v>
      </c>
      <c r="P33" s="1202" t="str">
        <f t="shared" si="1"/>
        <v>PROCESO</v>
      </c>
    </row>
    <row r="34" spans="2:16" ht="180" customHeight="1">
      <c r="B34" s="1247" t="s">
        <v>28</v>
      </c>
      <c r="C34" s="1248" t="s">
        <v>11</v>
      </c>
      <c r="D34" s="1399"/>
      <c r="E34" s="1399"/>
      <c r="F34" s="1406"/>
      <c r="G34" s="1399"/>
      <c r="H34" s="1371"/>
      <c r="I34" s="1181" t="s">
        <v>98</v>
      </c>
      <c r="J34" s="1181" t="s">
        <v>99</v>
      </c>
      <c r="K34" s="882">
        <v>1</v>
      </c>
      <c r="L34" s="883">
        <v>43586</v>
      </c>
      <c r="M34" s="883">
        <v>43708</v>
      </c>
      <c r="N34" s="495" t="s">
        <v>117</v>
      </c>
      <c r="O34" s="75">
        <v>0</v>
      </c>
      <c r="P34" s="1202" t="str">
        <f t="shared" si="1"/>
        <v>PROCESO</v>
      </c>
    </row>
    <row r="35" spans="2:16" ht="105">
      <c r="B35" s="1247" t="s">
        <v>28</v>
      </c>
      <c r="C35" s="1248" t="s">
        <v>11</v>
      </c>
      <c r="D35" s="1483" t="s">
        <v>118</v>
      </c>
      <c r="E35" s="1483" t="s">
        <v>71</v>
      </c>
      <c r="F35" s="1484" t="s">
        <v>119</v>
      </c>
      <c r="G35" s="1483" t="s">
        <v>120</v>
      </c>
      <c r="H35" s="1483" t="s">
        <v>121</v>
      </c>
      <c r="I35" s="1249" t="s">
        <v>122</v>
      </c>
      <c r="J35" s="1249" t="s">
        <v>123</v>
      </c>
      <c r="K35" s="748">
        <v>4</v>
      </c>
      <c r="L35" s="749">
        <v>42576</v>
      </c>
      <c r="M35" s="749">
        <v>42916</v>
      </c>
      <c r="N35" s="1067" t="s">
        <v>124</v>
      </c>
      <c r="O35" s="75">
        <v>1</v>
      </c>
      <c r="P35" s="1202" t="str">
        <f t="shared" si="1"/>
        <v>CUMPLIDA</v>
      </c>
    </row>
    <row r="36" spans="2:16" ht="105">
      <c r="B36" s="1247" t="s">
        <v>28</v>
      </c>
      <c r="C36" s="1248" t="s">
        <v>11</v>
      </c>
      <c r="D36" s="1483"/>
      <c r="E36" s="1483"/>
      <c r="F36" s="1484"/>
      <c r="G36" s="1483"/>
      <c r="H36" s="1483"/>
      <c r="I36" s="1249" t="s">
        <v>125</v>
      </c>
      <c r="J36" s="1249" t="s">
        <v>126</v>
      </c>
      <c r="K36" s="750">
        <v>36</v>
      </c>
      <c r="L36" s="749">
        <v>42576</v>
      </c>
      <c r="M36" s="749">
        <v>42916</v>
      </c>
      <c r="N36" s="1067" t="s">
        <v>127</v>
      </c>
      <c r="O36" s="75">
        <v>1</v>
      </c>
      <c r="P36" s="1202" t="str">
        <f t="shared" si="1"/>
        <v>CUMPLIDA</v>
      </c>
    </row>
    <row r="37" spans="2:16" ht="60">
      <c r="B37" s="1247" t="s">
        <v>28</v>
      </c>
      <c r="C37" s="1248" t="s">
        <v>11</v>
      </c>
      <c r="D37" s="1483"/>
      <c r="E37" s="1483"/>
      <c r="F37" s="1484"/>
      <c r="G37" s="1483"/>
      <c r="H37" s="1483" t="s">
        <v>128</v>
      </c>
      <c r="I37" s="821" t="s">
        <v>129</v>
      </c>
      <c r="J37" s="821" t="s">
        <v>130</v>
      </c>
      <c r="K37" s="748">
        <v>1</v>
      </c>
      <c r="L37" s="749">
        <v>42576</v>
      </c>
      <c r="M37" s="749">
        <v>42916</v>
      </c>
      <c r="N37" s="1067" t="s">
        <v>131</v>
      </c>
      <c r="O37" s="75">
        <v>1</v>
      </c>
      <c r="P37" s="1202" t="str">
        <f t="shared" si="1"/>
        <v>CUMPLIDA</v>
      </c>
    </row>
    <row r="38" spans="2:16" ht="150">
      <c r="B38" s="1247" t="s">
        <v>28</v>
      </c>
      <c r="C38" s="1248" t="s">
        <v>11</v>
      </c>
      <c r="D38" s="1483"/>
      <c r="E38" s="1483"/>
      <c r="F38" s="1484"/>
      <c r="G38" s="1483"/>
      <c r="H38" s="1483"/>
      <c r="I38" s="1249" t="s">
        <v>132</v>
      </c>
      <c r="J38" s="1249" t="s">
        <v>133</v>
      </c>
      <c r="K38" s="748">
        <v>4</v>
      </c>
      <c r="L38" s="749">
        <v>42576</v>
      </c>
      <c r="M38" s="749">
        <v>42916</v>
      </c>
      <c r="N38" s="1067" t="s">
        <v>127</v>
      </c>
      <c r="O38" s="75">
        <v>1</v>
      </c>
      <c r="P38" s="1202" t="str">
        <f t="shared" si="1"/>
        <v>CUMPLIDA</v>
      </c>
    </row>
    <row r="39" spans="2:16" ht="361.5" customHeight="1">
      <c r="B39" s="1247" t="s">
        <v>28</v>
      </c>
      <c r="C39" s="1248" t="s">
        <v>11</v>
      </c>
      <c r="D39" s="1399" t="s">
        <v>134</v>
      </c>
      <c r="E39" s="1402" t="s">
        <v>135</v>
      </c>
      <c r="F39" s="1401" t="s">
        <v>136</v>
      </c>
      <c r="G39" s="1413" t="s">
        <v>137</v>
      </c>
      <c r="H39" s="1399" t="s">
        <v>138</v>
      </c>
      <c r="I39" s="1199" t="s">
        <v>139</v>
      </c>
      <c r="J39" s="1199" t="s">
        <v>140</v>
      </c>
      <c r="K39" s="1199">
        <v>1</v>
      </c>
      <c r="L39" s="87">
        <v>42552</v>
      </c>
      <c r="M39" s="87">
        <v>42673</v>
      </c>
      <c r="N39" s="534" t="s">
        <v>141</v>
      </c>
      <c r="O39" s="75">
        <v>1</v>
      </c>
      <c r="P39" s="1202" t="str">
        <f t="shared" ref="P39:P51" si="2">IF(AND(M39&lt;=$O$11,O39&lt;100%),"INCUMPLIDA",IF(AND(M39&gt;$O$11,O39&lt;100%),"PROCESO",IF(AND(M39&gt;$O$11,O39=100%),"CUMPLIDA","CUMPLIDA")))</f>
        <v>CUMPLIDA</v>
      </c>
    </row>
    <row r="40" spans="2:16" ht="180">
      <c r="B40" s="1247" t="s">
        <v>28</v>
      </c>
      <c r="C40" s="1248" t="s">
        <v>11</v>
      </c>
      <c r="D40" s="1399"/>
      <c r="E40" s="1402"/>
      <c r="F40" s="1401"/>
      <c r="G40" s="1413"/>
      <c r="H40" s="1399"/>
      <c r="I40" s="1199" t="s">
        <v>142</v>
      </c>
      <c r="J40" s="1199" t="s">
        <v>143</v>
      </c>
      <c r="K40" s="1199">
        <v>1</v>
      </c>
      <c r="L40" s="87">
        <v>42675</v>
      </c>
      <c r="M40" s="87">
        <v>42765</v>
      </c>
      <c r="N40" s="534" t="s">
        <v>144</v>
      </c>
      <c r="O40" s="75">
        <v>1</v>
      </c>
      <c r="P40" s="1202" t="str">
        <f t="shared" si="2"/>
        <v>CUMPLIDA</v>
      </c>
    </row>
    <row r="41" spans="2:16" ht="300" customHeight="1">
      <c r="B41" s="1247" t="s">
        <v>28</v>
      </c>
      <c r="C41" s="1248" t="s">
        <v>11</v>
      </c>
      <c r="D41" s="1399"/>
      <c r="E41" s="1402"/>
      <c r="F41" s="1401"/>
      <c r="G41" s="1413"/>
      <c r="H41" s="1399"/>
      <c r="I41" s="1199" t="s">
        <v>145</v>
      </c>
      <c r="J41" s="1199" t="s">
        <v>143</v>
      </c>
      <c r="K41" s="1199">
        <v>1</v>
      </c>
      <c r="L41" s="87">
        <v>42675</v>
      </c>
      <c r="M41" s="87">
        <v>42765</v>
      </c>
      <c r="N41" s="534" t="s">
        <v>146</v>
      </c>
      <c r="O41" s="75">
        <v>1</v>
      </c>
      <c r="P41" s="1202" t="str">
        <f t="shared" si="2"/>
        <v>CUMPLIDA</v>
      </c>
    </row>
    <row r="42" spans="2:16" ht="165" customHeight="1">
      <c r="B42" s="1247" t="s">
        <v>28</v>
      </c>
      <c r="C42" s="1248" t="s">
        <v>11</v>
      </c>
      <c r="D42" s="1399"/>
      <c r="E42" s="1402"/>
      <c r="F42" s="1401"/>
      <c r="G42" s="1413"/>
      <c r="H42" s="1399"/>
      <c r="I42" s="1199" t="s">
        <v>147</v>
      </c>
      <c r="J42" s="1199" t="s">
        <v>148</v>
      </c>
      <c r="K42" s="1199">
        <v>1</v>
      </c>
      <c r="L42" s="87">
        <v>42767</v>
      </c>
      <c r="M42" s="87">
        <v>42781</v>
      </c>
      <c r="N42" s="534" t="s">
        <v>149</v>
      </c>
      <c r="O42" s="75">
        <v>1</v>
      </c>
      <c r="P42" s="1202" t="str">
        <f t="shared" si="2"/>
        <v>CUMPLIDA</v>
      </c>
    </row>
    <row r="43" spans="2:16" ht="225" customHeight="1">
      <c r="B43" s="1247" t="s">
        <v>28</v>
      </c>
      <c r="C43" s="1248" t="s">
        <v>11</v>
      </c>
      <c r="D43" s="1399"/>
      <c r="E43" s="1402"/>
      <c r="F43" s="1401"/>
      <c r="G43" s="1413"/>
      <c r="H43" s="1399"/>
      <c r="I43" s="1399" t="s">
        <v>150</v>
      </c>
      <c r="J43" s="1199" t="s">
        <v>151</v>
      </c>
      <c r="K43" s="1199">
        <v>1</v>
      </c>
      <c r="L43" s="87">
        <v>42782</v>
      </c>
      <c r="M43" s="87">
        <v>42794</v>
      </c>
      <c r="N43" s="534" t="s">
        <v>152</v>
      </c>
      <c r="O43" s="75">
        <v>1</v>
      </c>
      <c r="P43" s="1202" t="str">
        <f t="shared" si="2"/>
        <v>CUMPLIDA</v>
      </c>
    </row>
    <row r="44" spans="2:16" ht="225" customHeight="1">
      <c r="B44" s="1247" t="s">
        <v>28</v>
      </c>
      <c r="C44" s="1248" t="s">
        <v>11</v>
      </c>
      <c r="D44" s="1399"/>
      <c r="E44" s="1402"/>
      <c r="F44" s="1401"/>
      <c r="G44" s="1413"/>
      <c r="H44" s="1399"/>
      <c r="I44" s="1399"/>
      <c r="J44" s="1199" t="s">
        <v>153</v>
      </c>
      <c r="K44" s="1199">
        <v>1</v>
      </c>
      <c r="L44" s="87">
        <v>42795</v>
      </c>
      <c r="M44" s="87">
        <v>42855</v>
      </c>
      <c r="N44" s="534" t="s">
        <v>152</v>
      </c>
      <c r="O44" s="75">
        <v>1</v>
      </c>
      <c r="P44" s="1202" t="str">
        <f t="shared" si="2"/>
        <v>CUMPLIDA</v>
      </c>
    </row>
    <row r="45" spans="2:16" ht="135">
      <c r="B45" s="1247" t="s">
        <v>28</v>
      </c>
      <c r="C45" s="1248" t="s">
        <v>11</v>
      </c>
      <c r="D45" s="1399"/>
      <c r="E45" s="1402"/>
      <c r="F45" s="1401"/>
      <c r="G45" s="1413"/>
      <c r="H45" s="1399" t="s">
        <v>154</v>
      </c>
      <c r="I45" s="1199" t="s">
        <v>155</v>
      </c>
      <c r="J45" s="1199" t="s">
        <v>156</v>
      </c>
      <c r="K45" s="751">
        <v>1</v>
      </c>
      <c r="L45" s="87">
        <v>42552</v>
      </c>
      <c r="M45" s="87">
        <v>42644</v>
      </c>
      <c r="N45" s="534" t="s">
        <v>157</v>
      </c>
      <c r="O45" s="75">
        <v>1</v>
      </c>
      <c r="P45" s="1202" t="str">
        <f t="shared" si="2"/>
        <v>CUMPLIDA</v>
      </c>
    </row>
    <row r="46" spans="2:16" ht="189" customHeight="1">
      <c r="B46" s="1247" t="s">
        <v>28</v>
      </c>
      <c r="C46" s="1248" t="s">
        <v>11</v>
      </c>
      <c r="D46" s="1399"/>
      <c r="E46" s="1402"/>
      <c r="F46" s="1401"/>
      <c r="G46" s="1413"/>
      <c r="H46" s="1399"/>
      <c r="I46" s="1199" t="s">
        <v>158</v>
      </c>
      <c r="J46" s="1199" t="s">
        <v>159</v>
      </c>
      <c r="K46" s="751">
        <v>1</v>
      </c>
      <c r="L46" s="87">
        <v>42567</v>
      </c>
      <c r="M46" s="87">
        <v>42644</v>
      </c>
      <c r="N46" s="534" t="s">
        <v>160</v>
      </c>
      <c r="O46" s="75">
        <v>1</v>
      </c>
      <c r="P46" s="1202" t="str">
        <f t="shared" si="2"/>
        <v>CUMPLIDA</v>
      </c>
    </row>
    <row r="47" spans="2:16" ht="180" customHeight="1">
      <c r="B47" s="1247" t="s">
        <v>28</v>
      </c>
      <c r="C47" s="1248" t="s">
        <v>11</v>
      </c>
      <c r="D47" s="1399"/>
      <c r="E47" s="1402"/>
      <c r="F47" s="1401"/>
      <c r="G47" s="1413"/>
      <c r="H47" s="1399"/>
      <c r="I47" s="1199" t="s">
        <v>161</v>
      </c>
      <c r="J47" s="1199" t="s">
        <v>162</v>
      </c>
      <c r="K47" s="751">
        <v>1</v>
      </c>
      <c r="L47" s="87">
        <v>42583</v>
      </c>
      <c r="M47" s="87">
        <v>42644</v>
      </c>
      <c r="N47" s="534" t="s">
        <v>163</v>
      </c>
      <c r="O47" s="75">
        <v>1</v>
      </c>
      <c r="P47" s="1202" t="str">
        <f t="shared" si="2"/>
        <v>CUMPLIDA</v>
      </c>
    </row>
    <row r="48" spans="2:16" ht="390" customHeight="1">
      <c r="B48" s="1247" t="s">
        <v>28</v>
      </c>
      <c r="C48" s="1248" t="s">
        <v>11</v>
      </c>
      <c r="D48" s="1399"/>
      <c r="E48" s="1402"/>
      <c r="F48" s="1401"/>
      <c r="G48" s="1413"/>
      <c r="H48" s="1399" t="s">
        <v>164</v>
      </c>
      <c r="I48" s="1199" t="s">
        <v>165</v>
      </c>
      <c r="J48" s="1199" t="s">
        <v>166</v>
      </c>
      <c r="K48" s="1210">
        <v>1</v>
      </c>
      <c r="L48" s="87">
        <v>42675</v>
      </c>
      <c r="M48" s="87">
        <v>42765</v>
      </c>
      <c r="N48" s="534" t="s">
        <v>167</v>
      </c>
      <c r="O48" s="75">
        <v>1</v>
      </c>
      <c r="P48" s="1202" t="str">
        <f t="shared" si="2"/>
        <v>CUMPLIDA</v>
      </c>
    </row>
    <row r="49" spans="2:16" ht="225" customHeight="1">
      <c r="B49" s="1247" t="s">
        <v>28</v>
      </c>
      <c r="C49" s="1248" t="s">
        <v>11</v>
      </c>
      <c r="D49" s="1399"/>
      <c r="E49" s="1402"/>
      <c r="F49" s="1401"/>
      <c r="G49" s="1413"/>
      <c r="H49" s="1399"/>
      <c r="I49" s="1199" t="s">
        <v>168</v>
      </c>
      <c r="J49" s="1199" t="s">
        <v>169</v>
      </c>
      <c r="K49" s="1210">
        <v>1</v>
      </c>
      <c r="L49" s="87">
        <v>42767</v>
      </c>
      <c r="M49" s="87">
        <v>42809</v>
      </c>
      <c r="N49" s="534" t="s">
        <v>170</v>
      </c>
      <c r="O49" s="75">
        <v>1</v>
      </c>
      <c r="P49" s="1202" t="str">
        <f t="shared" si="2"/>
        <v>CUMPLIDA</v>
      </c>
    </row>
    <row r="50" spans="2:16" ht="225" customHeight="1">
      <c r="B50" s="1247" t="s">
        <v>28</v>
      </c>
      <c r="C50" s="1248" t="s">
        <v>11</v>
      </c>
      <c r="D50" s="1399"/>
      <c r="E50" s="1402"/>
      <c r="F50" s="1401"/>
      <c r="G50" s="1413"/>
      <c r="H50" s="1399"/>
      <c r="I50" s="1199" t="s">
        <v>171</v>
      </c>
      <c r="J50" s="1199" t="s">
        <v>172</v>
      </c>
      <c r="K50" s="1210">
        <v>1</v>
      </c>
      <c r="L50" s="87">
        <v>42810</v>
      </c>
      <c r="M50" s="87">
        <v>42871</v>
      </c>
      <c r="N50" s="534" t="s">
        <v>170</v>
      </c>
      <c r="O50" s="75">
        <v>1</v>
      </c>
      <c r="P50" s="1202" t="str">
        <f t="shared" si="2"/>
        <v>CUMPLIDA</v>
      </c>
    </row>
    <row r="51" spans="2:16" ht="255" customHeight="1">
      <c r="B51" s="1247" t="s">
        <v>28</v>
      </c>
      <c r="C51" s="1248" t="s">
        <v>11</v>
      </c>
      <c r="D51" s="1399"/>
      <c r="E51" s="1402"/>
      <c r="F51" s="1401"/>
      <c r="G51" s="1413"/>
      <c r="H51" s="1399"/>
      <c r="I51" s="1199" t="s">
        <v>173</v>
      </c>
      <c r="J51" s="1199" t="s">
        <v>174</v>
      </c>
      <c r="K51" s="1210">
        <v>1</v>
      </c>
      <c r="L51" s="87">
        <v>43343</v>
      </c>
      <c r="M51" s="87">
        <v>43434</v>
      </c>
      <c r="N51" s="495" t="s">
        <v>175</v>
      </c>
      <c r="O51" s="75">
        <v>1</v>
      </c>
      <c r="P51" s="1202" t="str">
        <f t="shared" si="2"/>
        <v>CUMPLIDA</v>
      </c>
    </row>
    <row r="52" spans="2:16" ht="140.25" customHeight="1">
      <c r="B52" s="1247" t="s">
        <v>28</v>
      </c>
      <c r="C52" s="1248" t="s">
        <v>11</v>
      </c>
      <c r="D52" s="1399" t="s">
        <v>176</v>
      </c>
      <c r="E52" s="1399" t="s">
        <v>177</v>
      </c>
      <c r="F52" s="1401" t="s">
        <v>178</v>
      </c>
      <c r="G52" s="1413" t="s">
        <v>179</v>
      </c>
      <c r="H52" s="1199" t="s">
        <v>180</v>
      </c>
      <c r="I52" s="1199" t="s">
        <v>181</v>
      </c>
      <c r="J52" s="1199" t="s">
        <v>182</v>
      </c>
      <c r="K52" s="1210">
        <v>1</v>
      </c>
      <c r="L52" s="87">
        <v>42948</v>
      </c>
      <c r="M52" s="87">
        <v>43008</v>
      </c>
      <c r="N52" s="534" t="s">
        <v>183</v>
      </c>
      <c r="O52" s="75">
        <v>1</v>
      </c>
      <c r="P52" s="1202" t="str">
        <f t="shared" ref="P52:P53" si="3">IF(AND(M52&lt;=$O$11,O52&lt;100%),"INCUMPLIDA",IF(AND(M52&gt;$O$11,O52&lt;100%),"PROCESO",IF(AND(M52&gt;$O$11,O52=100%),"CUMPLIDA","CUMPLIDA")))</f>
        <v>CUMPLIDA</v>
      </c>
    </row>
    <row r="53" spans="2:16" ht="114.75" customHeight="1">
      <c r="B53" s="1247" t="s">
        <v>28</v>
      </c>
      <c r="C53" s="1248" t="s">
        <v>11</v>
      </c>
      <c r="D53" s="1399"/>
      <c r="E53" s="1399"/>
      <c r="F53" s="1401"/>
      <c r="G53" s="1413"/>
      <c r="H53" s="1199" t="s">
        <v>184</v>
      </c>
      <c r="I53" s="1199" t="s">
        <v>185</v>
      </c>
      <c r="J53" s="1199" t="s">
        <v>186</v>
      </c>
      <c r="K53" s="1210">
        <v>1</v>
      </c>
      <c r="L53" s="87">
        <v>42940</v>
      </c>
      <c r="M53" s="87">
        <v>43008</v>
      </c>
      <c r="N53" s="534" t="s">
        <v>183</v>
      </c>
      <c r="O53" s="75">
        <v>1</v>
      </c>
      <c r="P53" s="1202" t="str">
        <f t="shared" si="3"/>
        <v>CUMPLIDA</v>
      </c>
    </row>
    <row r="54" spans="2:16" ht="210" customHeight="1">
      <c r="B54" s="1247" t="s">
        <v>28</v>
      </c>
      <c r="C54" s="1248" t="s">
        <v>11</v>
      </c>
      <c r="D54" s="1399" t="s">
        <v>187</v>
      </c>
      <c r="E54" s="1399" t="s">
        <v>188</v>
      </c>
      <c r="F54" s="1406" t="s">
        <v>189</v>
      </c>
      <c r="G54" s="1399" t="s">
        <v>190</v>
      </c>
      <c r="H54" s="1399" t="s">
        <v>191</v>
      </c>
      <c r="I54" s="1199" t="s">
        <v>192</v>
      </c>
      <c r="J54" s="1199" t="s">
        <v>193</v>
      </c>
      <c r="K54" s="63">
        <v>1</v>
      </c>
      <c r="L54" s="752">
        <v>42076</v>
      </c>
      <c r="M54" s="752">
        <v>42107</v>
      </c>
      <c r="N54" s="534" t="s">
        <v>194</v>
      </c>
      <c r="O54" s="75">
        <v>1</v>
      </c>
      <c r="P54" s="1202" t="str">
        <f t="shared" ref="P54:P69" si="4">IF(AND(M54&lt;=$O$11,O54&lt;100%),"INCUMPLIDA",IF(AND(M54&gt;$O$11,O54&lt;100%),"PROCESO",IF(AND(M54&gt;$O$11,O54=100%),"CUMPLIDA","CUMPLIDA")))</f>
        <v>CUMPLIDA</v>
      </c>
    </row>
    <row r="55" spans="2:16" ht="216.75" customHeight="1">
      <c r="B55" s="1247" t="s">
        <v>28</v>
      </c>
      <c r="C55" s="1248" t="s">
        <v>11</v>
      </c>
      <c r="D55" s="1399"/>
      <c r="E55" s="1399"/>
      <c r="F55" s="1406"/>
      <c r="G55" s="1399"/>
      <c r="H55" s="1399"/>
      <c r="I55" s="1199" t="s">
        <v>195</v>
      </c>
      <c r="J55" s="1199" t="s">
        <v>193</v>
      </c>
      <c r="K55" s="90">
        <v>1</v>
      </c>
      <c r="L55" s="752">
        <v>42076</v>
      </c>
      <c r="M55" s="752">
        <v>42107</v>
      </c>
      <c r="N55" s="534" t="s">
        <v>196</v>
      </c>
      <c r="O55" s="75">
        <v>1</v>
      </c>
      <c r="P55" s="1202" t="str">
        <f t="shared" si="4"/>
        <v>CUMPLIDA</v>
      </c>
    </row>
    <row r="56" spans="2:16" ht="210" customHeight="1">
      <c r="B56" s="1247" t="s">
        <v>28</v>
      </c>
      <c r="C56" s="1248" t="s">
        <v>11</v>
      </c>
      <c r="D56" s="1399"/>
      <c r="E56" s="1399"/>
      <c r="F56" s="1406"/>
      <c r="G56" s="1399"/>
      <c r="H56" s="1399"/>
      <c r="I56" s="1199" t="s">
        <v>197</v>
      </c>
      <c r="J56" s="1199" t="s">
        <v>198</v>
      </c>
      <c r="K56" s="63">
        <v>1</v>
      </c>
      <c r="L56" s="752">
        <v>42234</v>
      </c>
      <c r="M56" s="752">
        <v>42277</v>
      </c>
      <c r="N56" s="534" t="s">
        <v>194</v>
      </c>
      <c r="O56" s="75">
        <v>1</v>
      </c>
      <c r="P56" s="1202" t="str">
        <f t="shared" si="4"/>
        <v>CUMPLIDA</v>
      </c>
    </row>
    <row r="57" spans="2:16" ht="165.75" customHeight="1">
      <c r="B57" s="1247" t="s">
        <v>28</v>
      </c>
      <c r="C57" s="1248" t="s">
        <v>11</v>
      </c>
      <c r="D57" s="1399"/>
      <c r="E57" s="1399"/>
      <c r="F57" s="1406"/>
      <c r="G57" s="1399"/>
      <c r="H57" s="1399"/>
      <c r="I57" s="1199" t="s">
        <v>199</v>
      </c>
      <c r="J57" s="1199" t="s">
        <v>200</v>
      </c>
      <c r="K57" s="90">
        <v>1</v>
      </c>
      <c r="L57" s="752">
        <v>42278</v>
      </c>
      <c r="M57" s="752">
        <v>42307</v>
      </c>
      <c r="N57" s="534" t="s">
        <v>196</v>
      </c>
      <c r="O57" s="75">
        <v>1</v>
      </c>
      <c r="P57" s="1202" t="str">
        <f t="shared" si="4"/>
        <v>CUMPLIDA</v>
      </c>
    </row>
    <row r="58" spans="2:16" ht="210" customHeight="1">
      <c r="B58" s="1247" t="s">
        <v>28</v>
      </c>
      <c r="C58" s="1248" t="s">
        <v>11</v>
      </c>
      <c r="D58" s="1399"/>
      <c r="E58" s="1399"/>
      <c r="F58" s="1406"/>
      <c r="G58" s="1399"/>
      <c r="H58" s="1399"/>
      <c r="I58" s="1199" t="s">
        <v>201</v>
      </c>
      <c r="J58" s="1199" t="s">
        <v>202</v>
      </c>
      <c r="K58" s="90">
        <v>1</v>
      </c>
      <c r="L58" s="752">
        <v>42400</v>
      </c>
      <c r="M58" s="752">
        <v>42612</v>
      </c>
      <c r="N58" s="534" t="s">
        <v>194</v>
      </c>
      <c r="O58" s="75">
        <v>1</v>
      </c>
      <c r="P58" s="1202" t="str">
        <f t="shared" si="4"/>
        <v>CUMPLIDA</v>
      </c>
    </row>
    <row r="59" spans="2:16" ht="206.25" customHeight="1">
      <c r="B59" s="1247" t="s">
        <v>28</v>
      </c>
      <c r="C59" s="1248" t="s">
        <v>11</v>
      </c>
      <c r="D59" s="1422" t="s">
        <v>203</v>
      </c>
      <c r="E59" s="1422" t="s">
        <v>204</v>
      </c>
      <c r="F59" s="1401" t="s">
        <v>205</v>
      </c>
      <c r="G59" s="1401" t="s">
        <v>206</v>
      </c>
      <c r="H59" s="1199" t="s">
        <v>207</v>
      </c>
      <c r="I59" s="1199" t="s">
        <v>208</v>
      </c>
      <c r="J59" s="1199" t="s">
        <v>209</v>
      </c>
      <c r="K59" s="1210">
        <v>2</v>
      </c>
      <c r="L59" s="87">
        <v>42268</v>
      </c>
      <c r="M59" s="87">
        <v>42307</v>
      </c>
      <c r="N59" s="1068" t="s">
        <v>210</v>
      </c>
      <c r="O59" s="75">
        <v>1</v>
      </c>
      <c r="P59" s="1202" t="str">
        <f t="shared" si="4"/>
        <v>CUMPLIDA</v>
      </c>
    </row>
    <row r="60" spans="2:16" ht="330" customHeight="1">
      <c r="B60" s="1247" t="s">
        <v>28</v>
      </c>
      <c r="C60" s="1248" t="s">
        <v>11</v>
      </c>
      <c r="D60" s="1422"/>
      <c r="E60" s="1422"/>
      <c r="F60" s="1401"/>
      <c r="G60" s="1401"/>
      <c r="H60" s="1199" t="s">
        <v>211</v>
      </c>
      <c r="I60" s="1199" t="s">
        <v>212</v>
      </c>
      <c r="J60" s="1199" t="s">
        <v>213</v>
      </c>
      <c r="K60" s="1238">
        <v>2</v>
      </c>
      <c r="L60" s="87">
        <v>42268</v>
      </c>
      <c r="M60" s="87">
        <v>42307</v>
      </c>
      <c r="N60" s="1068" t="s">
        <v>210</v>
      </c>
      <c r="O60" s="75">
        <v>1</v>
      </c>
      <c r="P60" s="1202" t="str">
        <f t="shared" si="4"/>
        <v>CUMPLIDA</v>
      </c>
    </row>
    <row r="61" spans="2:16" ht="300" customHeight="1">
      <c r="B61" s="1247" t="s">
        <v>28</v>
      </c>
      <c r="C61" s="1248" t="s">
        <v>11</v>
      </c>
      <c r="D61" s="1422"/>
      <c r="E61" s="1422"/>
      <c r="F61" s="1401"/>
      <c r="G61" s="1401"/>
      <c r="H61" s="1199" t="s">
        <v>214</v>
      </c>
      <c r="I61" s="1199" t="s">
        <v>215</v>
      </c>
      <c r="J61" s="1199" t="s">
        <v>216</v>
      </c>
      <c r="K61" s="1210">
        <v>1</v>
      </c>
      <c r="L61" s="87">
        <v>42278</v>
      </c>
      <c r="M61" s="87">
        <v>42308</v>
      </c>
      <c r="N61" s="1068" t="s">
        <v>217</v>
      </c>
      <c r="O61" s="75">
        <v>1</v>
      </c>
      <c r="P61" s="1202" t="str">
        <f t="shared" si="4"/>
        <v>CUMPLIDA</v>
      </c>
    </row>
    <row r="62" spans="2:16" ht="125.25" customHeight="1">
      <c r="B62" s="1247" t="s">
        <v>28</v>
      </c>
      <c r="C62" s="1248" t="s">
        <v>11</v>
      </c>
      <c r="D62" s="1422"/>
      <c r="E62" s="1422"/>
      <c r="F62" s="1401"/>
      <c r="G62" s="1401"/>
      <c r="H62" s="1199" t="s">
        <v>218</v>
      </c>
      <c r="I62" s="1199" t="s">
        <v>219</v>
      </c>
      <c r="J62" s="1199" t="s">
        <v>220</v>
      </c>
      <c r="K62" s="1210">
        <v>1</v>
      </c>
      <c r="L62" s="450">
        <v>42311</v>
      </c>
      <c r="M62" s="450">
        <v>42311</v>
      </c>
      <c r="N62" s="534" t="s">
        <v>221</v>
      </c>
      <c r="O62" s="75">
        <v>1</v>
      </c>
      <c r="P62" s="1202" t="str">
        <f t="shared" si="4"/>
        <v>CUMPLIDA</v>
      </c>
    </row>
    <row r="63" spans="2:16" ht="114" customHeight="1">
      <c r="B63" s="1247" t="s">
        <v>28</v>
      </c>
      <c r="C63" s="1248" t="s">
        <v>11</v>
      </c>
      <c r="D63" s="1422"/>
      <c r="E63" s="1422"/>
      <c r="F63" s="1401"/>
      <c r="G63" s="1401"/>
      <c r="H63" s="1199" t="s">
        <v>222</v>
      </c>
      <c r="I63" s="1202" t="s">
        <v>223</v>
      </c>
      <c r="J63" s="1199" t="s">
        <v>224</v>
      </c>
      <c r="K63" s="1238">
        <v>1</v>
      </c>
      <c r="L63" s="450">
        <v>42312</v>
      </c>
      <c r="M63" s="450">
        <v>42354</v>
      </c>
      <c r="N63" s="534" t="s">
        <v>225</v>
      </c>
      <c r="O63" s="75">
        <v>1</v>
      </c>
      <c r="P63" s="1202" t="str">
        <f t="shared" si="4"/>
        <v>CUMPLIDA</v>
      </c>
    </row>
    <row r="64" spans="2:16" ht="150">
      <c r="B64" s="1247" t="s">
        <v>28</v>
      </c>
      <c r="C64" s="1248" t="s">
        <v>11</v>
      </c>
      <c r="D64" s="1422"/>
      <c r="E64" s="1422"/>
      <c r="F64" s="1401"/>
      <c r="G64" s="1401"/>
      <c r="H64" s="1199" t="s">
        <v>226</v>
      </c>
      <c r="I64" s="1199" t="s">
        <v>227</v>
      </c>
      <c r="J64" s="1199" t="s">
        <v>228</v>
      </c>
      <c r="K64" s="1238">
        <v>1</v>
      </c>
      <c r="L64" s="450">
        <v>42356</v>
      </c>
      <c r="M64" s="450">
        <v>42366</v>
      </c>
      <c r="N64" s="534" t="s">
        <v>229</v>
      </c>
      <c r="O64" s="75">
        <v>1</v>
      </c>
      <c r="P64" s="1202" t="str">
        <f t="shared" si="4"/>
        <v>CUMPLIDA</v>
      </c>
    </row>
    <row r="65" spans="2:16" ht="255" customHeight="1">
      <c r="B65" s="1247" t="s">
        <v>28</v>
      </c>
      <c r="C65" s="1248" t="s">
        <v>11</v>
      </c>
      <c r="D65" s="1399" t="s">
        <v>230</v>
      </c>
      <c r="E65" s="1399" t="s">
        <v>231</v>
      </c>
      <c r="F65" s="1401" t="s">
        <v>232</v>
      </c>
      <c r="G65" s="1399" t="s">
        <v>233</v>
      </c>
      <c r="H65" s="1199" t="s">
        <v>234</v>
      </c>
      <c r="I65" s="1199" t="s">
        <v>235</v>
      </c>
      <c r="J65" s="1202" t="s">
        <v>236</v>
      </c>
      <c r="K65" s="488">
        <v>1</v>
      </c>
      <c r="L65" s="450">
        <v>42582</v>
      </c>
      <c r="M65" s="450">
        <v>42916</v>
      </c>
      <c r="N65" s="534" t="s">
        <v>237</v>
      </c>
      <c r="O65" s="75">
        <v>1</v>
      </c>
      <c r="P65" s="1202" t="str">
        <f t="shared" si="4"/>
        <v>CUMPLIDA</v>
      </c>
    </row>
    <row r="66" spans="2:16" ht="210" customHeight="1">
      <c r="B66" s="1247" t="s">
        <v>28</v>
      </c>
      <c r="C66" s="1248" t="s">
        <v>11</v>
      </c>
      <c r="D66" s="1399"/>
      <c r="E66" s="1399"/>
      <c r="F66" s="1401"/>
      <c r="G66" s="1399"/>
      <c r="H66" s="1399" t="s">
        <v>238</v>
      </c>
      <c r="I66" s="1199" t="s">
        <v>239</v>
      </c>
      <c r="J66" s="1199" t="s">
        <v>240</v>
      </c>
      <c r="K66" s="1238">
        <v>1</v>
      </c>
      <c r="L66" s="450">
        <v>42566</v>
      </c>
      <c r="M66" s="450">
        <v>42612</v>
      </c>
      <c r="N66" s="534" t="s">
        <v>241</v>
      </c>
      <c r="O66" s="75">
        <v>1</v>
      </c>
      <c r="P66" s="1202" t="str">
        <f t="shared" si="4"/>
        <v>CUMPLIDA</v>
      </c>
    </row>
    <row r="67" spans="2:16" ht="210" customHeight="1">
      <c r="B67" s="1247" t="s">
        <v>28</v>
      </c>
      <c r="C67" s="1248" t="s">
        <v>11</v>
      </c>
      <c r="D67" s="1399"/>
      <c r="E67" s="1399"/>
      <c r="F67" s="1401"/>
      <c r="G67" s="1399"/>
      <c r="H67" s="1399"/>
      <c r="I67" s="1199" t="s">
        <v>239</v>
      </c>
      <c r="J67" s="1199" t="s">
        <v>242</v>
      </c>
      <c r="K67" s="1238">
        <v>1</v>
      </c>
      <c r="L67" s="450">
        <v>42566</v>
      </c>
      <c r="M67" s="450">
        <v>42612</v>
      </c>
      <c r="N67" s="534" t="s">
        <v>241</v>
      </c>
      <c r="O67" s="75">
        <v>1</v>
      </c>
      <c r="P67" s="1202" t="str">
        <f t="shared" si="4"/>
        <v>CUMPLIDA</v>
      </c>
    </row>
    <row r="68" spans="2:16" ht="255" customHeight="1">
      <c r="B68" s="1247" t="s">
        <v>28</v>
      </c>
      <c r="C68" s="1248" t="s">
        <v>11</v>
      </c>
      <c r="D68" s="1399"/>
      <c r="E68" s="1399"/>
      <c r="F68" s="1401"/>
      <c r="G68" s="1399"/>
      <c r="H68" s="1399" t="s">
        <v>243</v>
      </c>
      <c r="I68" s="1199" t="s">
        <v>244</v>
      </c>
      <c r="J68" s="1199" t="s">
        <v>245</v>
      </c>
      <c r="K68" s="1238">
        <v>2</v>
      </c>
      <c r="L68" s="450">
        <v>42614</v>
      </c>
      <c r="M68" s="450">
        <v>42855</v>
      </c>
      <c r="N68" s="534" t="s">
        <v>246</v>
      </c>
      <c r="O68" s="75">
        <v>1</v>
      </c>
      <c r="P68" s="1202" t="str">
        <f>IF(AND(M68&lt;=$O$11,O68&lt;100%),"INCUMPLIDA",IF(AND(M68&gt;$O$11,O68&lt;100%),"PROCESO",IF(AND(M68&gt;$O$11,O68=100%),"CUMPLIDA","CUMPLIDA")))</f>
        <v>CUMPLIDA</v>
      </c>
    </row>
    <row r="69" spans="2:16" ht="255" customHeight="1">
      <c r="B69" s="1247" t="s">
        <v>28</v>
      </c>
      <c r="C69" s="1248" t="s">
        <v>11</v>
      </c>
      <c r="D69" s="1399"/>
      <c r="E69" s="1399"/>
      <c r="F69" s="1401"/>
      <c r="G69" s="1399"/>
      <c r="H69" s="1399"/>
      <c r="I69" s="1199" t="s">
        <v>244</v>
      </c>
      <c r="J69" s="1199" t="s">
        <v>247</v>
      </c>
      <c r="K69" s="1238">
        <v>2</v>
      </c>
      <c r="L69" s="450">
        <v>42614</v>
      </c>
      <c r="M69" s="450">
        <v>42855</v>
      </c>
      <c r="N69" s="534" t="s">
        <v>246</v>
      </c>
      <c r="O69" s="75">
        <v>1</v>
      </c>
      <c r="P69" s="1202" t="str">
        <f t="shared" si="4"/>
        <v>CUMPLIDA</v>
      </c>
    </row>
    <row r="70" spans="2:16" ht="409.5" customHeight="1">
      <c r="B70" s="873" t="s">
        <v>28</v>
      </c>
      <c r="C70" s="873" t="s">
        <v>18</v>
      </c>
      <c r="D70" s="873" t="s">
        <v>248</v>
      </c>
      <c r="E70" s="873" t="s">
        <v>249</v>
      </c>
      <c r="F70" s="1204" t="s">
        <v>250</v>
      </c>
      <c r="G70" s="1204" t="s">
        <v>251</v>
      </c>
      <c r="H70" s="1213" t="s">
        <v>252</v>
      </c>
      <c r="I70" s="873"/>
      <c r="J70" s="1211" t="s">
        <v>253</v>
      </c>
      <c r="K70" s="852" t="s">
        <v>254</v>
      </c>
      <c r="L70" s="854">
        <v>42730</v>
      </c>
      <c r="M70" s="854">
        <v>42825</v>
      </c>
      <c r="N70" s="1069" t="s">
        <v>255</v>
      </c>
      <c r="O70" s="786">
        <v>1</v>
      </c>
      <c r="P70" s="1215" t="str">
        <f t="shared" ref="P70:P113" si="5">IF(AND(M70&lt;=$O$13,O70&lt;100%),"INCUMPLIDA",IF(AND(M70&gt;$O$13,O70&lt;100%),"PROCESO",IF(AND(M70&gt;$O$13,O70=100%),"CUMPLIDA","CUMPLIDA")))</f>
        <v>CUMPLIDA</v>
      </c>
    </row>
    <row r="71" spans="2:16" ht="409.5" customHeight="1">
      <c r="B71" s="734" t="s">
        <v>28</v>
      </c>
      <c r="C71" s="873" t="s">
        <v>18</v>
      </c>
      <c r="D71" s="1400" t="s">
        <v>256</v>
      </c>
      <c r="E71" s="1400" t="s">
        <v>257</v>
      </c>
      <c r="F71" s="1393" t="s">
        <v>258</v>
      </c>
      <c r="G71" s="1394" t="s">
        <v>259</v>
      </c>
      <c r="H71" s="1213" t="s">
        <v>260</v>
      </c>
      <c r="I71" s="1425"/>
      <c r="J71" s="1211" t="s">
        <v>261</v>
      </c>
      <c r="K71" s="852">
        <v>1</v>
      </c>
      <c r="L71" s="854">
        <v>43160</v>
      </c>
      <c r="M71" s="854">
        <v>43434</v>
      </c>
      <c r="N71" s="1069" t="s">
        <v>262</v>
      </c>
      <c r="O71" s="851">
        <v>1</v>
      </c>
      <c r="P71" s="1215" t="str">
        <f t="shared" si="5"/>
        <v>CUMPLIDA</v>
      </c>
    </row>
    <row r="72" spans="2:16" ht="270" customHeight="1">
      <c r="B72" s="734" t="s">
        <v>28</v>
      </c>
      <c r="C72" s="873" t="s">
        <v>18</v>
      </c>
      <c r="D72" s="1400"/>
      <c r="E72" s="1400"/>
      <c r="F72" s="1393"/>
      <c r="G72" s="1394"/>
      <c r="H72" s="1213" t="s">
        <v>263</v>
      </c>
      <c r="I72" s="1425"/>
      <c r="J72" s="1211" t="s">
        <v>264</v>
      </c>
      <c r="K72" s="853">
        <v>4</v>
      </c>
      <c r="L72" s="854">
        <v>43101</v>
      </c>
      <c r="M72" s="854">
        <v>43465</v>
      </c>
      <c r="N72" s="1069" t="s">
        <v>265</v>
      </c>
      <c r="O72" s="851">
        <v>0</v>
      </c>
      <c r="P72" s="1215" t="str">
        <f t="shared" si="5"/>
        <v>PROCESO</v>
      </c>
    </row>
    <row r="73" spans="2:16" ht="153" customHeight="1">
      <c r="B73" s="734" t="s">
        <v>28</v>
      </c>
      <c r="C73" s="873" t="s">
        <v>18</v>
      </c>
      <c r="D73" s="1400" t="s">
        <v>266</v>
      </c>
      <c r="E73" s="1400" t="s">
        <v>267</v>
      </c>
      <c r="F73" s="1392" t="s">
        <v>268</v>
      </c>
      <c r="G73" s="1395" t="s">
        <v>269</v>
      </c>
      <c r="H73" s="1213" t="s">
        <v>270</v>
      </c>
      <c r="I73" s="1215"/>
      <c r="J73" s="1211" t="s">
        <v>271</v>
      </c>
      <c r="K73" s="852">
        <v>1</v>
      </c>
      <c r="L73" s="854">
        <v>43146</v>
      </c>
      <c r="M73" s="854">
        <v>43159</v>
      </c>
      <c r="N73" s="1069" t="s">
        <v>272</v>
      </c>
      <c r="O73" s="851">
        <v>1</v>
      </c>
      <c r="P73" s="1215" t="str">
        <f t="shared" si="5"/>
        <v>CUMPLIDA</v>
      </c>
    </row>
    <row r="74" spans="2:16" ht="204" customHeight="1">
      <c r="B74" s="734" t="s">
        <v>28</v>
      </c>
      <c r="C74" s="873" t="s">
        <v>18</v>
      </c>
      <c r="D74" s="1400"/>
      <c r="E74" s="1400"/>
      <c r="F74" s="1392"/>
      <c r="G74" s="1395"/>
      <c r="H74" s="1213" t="s">
        <v>273</v>
      </c>
      <c r="I74" s="1215"/>
      <c r="J74" s="1211" t="s">
        <v>274</v>
      </c>
      <c r="K74" s="852">
        <v>11</v>
      </c>
      <c r="L74" s="854">
        <v>43169</v>
      </c>
      <c r="M74" s="854">
        <v>43475</v>
      </c>
      <c r="N74" s="1069" t="s">
        <v>275</v>
      </c>
      <c r="O74" s="851">
        <v>0.27</v>
      </c>
      <c r="P74" s="1215" t="str">
        <f t="shared" si="5"/>
        <v>PROCESO</v>
      </c>
    </row>
    <row r="75" spans="2:16" ht="204" customHeight="1">
      <c r="B75" s="734" t="s">
        <v>28</v>
      </c>
      <c r="C75" s="873" t="s">
        <v>18</v>
      </c>
      <c r="D75" s="1400" t="s">
        <v>276</v>
      </c>
      <c r="E75" s="1400" t="s">
        <v>267</v>
      </c>
      <c r="F75" s="1473" t="s">
        <v>277</v>
      </c>
      <c r="G75" s="1486" t="s">
        <v>278</v>
      </c>
      <c r="H75" s="1213" t="s">
        <v>279</v>
      </c>
      <c r="I75" s="1215"/>
      <c r="J75" s="1211" t="s">
        <v>280</v>
      </c>
      <c r="K75" s="1211">
        <v>1</v>
      </c>
      <c r="L75" s="854">
        <v>43133</v>
      </c>
      <c r="M75" s="854">
        <v>43465</v>
      </c>
      <c r="N75" s="1069" t="s">
        <v>281</v>
      </c>
      <c r="O75" s="851">
        <v>0.5</v>
      </c>
      <c r="P75" s="1215" t="str">
        <f t="shared" si="5"/>
        <v>PROCESO</v>
      </c>
    </row>
    <row r="76" spans="2:16" ht="204" customHeight="1">
      <c r="B76" s="734" t="s">
        <v>28</v>
      </c>
      <c r="C76" s="873" t="s">
        <v>18</v>
      </c>
      <c r="D76" s="1400"/>
      <c r="E76" s="1400"/>
      <c r="F76" s="1473"/>
      <c r="G76" s="1486"/>
      <c r="H76" s="1213" t="s">
        <v>282</v>
      </c>
      <c r="I76" s="1215"/>
      <c r="J76" s="1211" t="s">
        <v>280</v>
      </c>
      <c r="K76" s="1211">
        <v>1</v>
      </c>
      <c r="L76" s="854">
        <v>43133</v>
      </c>
      <c r="M76" s="854">
        <v>43465</v>
      </c>
      <c r="N76" s="1069" t="s">
        <v>281</v>
      </c>
      <c r="O76" s="851">
        <v>0.5</v>
      </c>
      <c r="P76" s="1215" t="str">
        <f t="shared" si="5"/>
        <v>PROCESO</v>
      </c>
    </row>
    <row r="77" spans="2:16" ht="204" customHeight="1">
      <c r="B77" s="734" t="s">
        <v>28</v>
      </c>
      <c r="C77" s="873" t="s">
        <v>18</v>
      </c>
      <c r="D77" s="1400"/>
      <c r="E77" s="1400"/>
      <c r="F77" s="1473"/>
      <c r="G77" s="1486"/>
      <c r="H77" s="1213" t="s">
        <v>283</v>
      </c>
      <c r="I77" s="1215"/>
      <c r="J77" s="1211" t="s">
        <v>284</v>
      </c>
      <c r="K77" s="1211">
        <v>4</v>
      </c>
      <c r="L77" s="854">
        <v>43200</v>
      </c>
      <c r="M77" s="854">
        <v>43475</v>
      </c>
      <c r="N77" s="1069" t="s">
        <v>275</v>
      </c>
      <c r="O77" s="851">
        <v>0.25</v>
      </c>
      <c r="P77" s="1215" t="str">
        <f t="shared" si="5"/>
        <v>PROCESO</v>
      </c>
    </row>
    <row r="78" spans="2:16" ht="409.5">
      <c r="B78" s="734" t="s">
        <v>28</v>
      </c>
      <c r="C78" s="873" t="s">
        <v>18</v>
      </c>
      <c r="D78" s="1200" t="s">
        <v>285</v>
      </c>
      <c r="E78" s="1200" t="s">
        <v>286</v>
      </c>
      <c r="F78" s="1243" t="s">
        <v>287</v>
      </c>
      <c r="G78" s="1243" t="s">
        <v>288</v>
      </c>
      <c r="H78" s="1219" t="s">
        <v>289</v>
      </c>
      <c r="I78" s="1215"/>
      <c r="J78" s="1219" t="s">
        <v>290</v>
      </c>
      <c r="K78" s="867">
        <v>4</v>
      </c>
      <c r="L78" s="868">
        <v>43525</v>
      </c>
      <c r="M78" s="868">
        <v>43585</v>
      </c>
      <c r="N78" s="1070" t="s">
        <v>291</v>
      </c>
      <c r="O78" s="851">
        <v>0</v>
      </c>
      <c r="P78" s="1215" t="str">
        <f t="shared" si="5"/>
        <v>PROCESO</v>
      </c>
    </row>
    <row r="79" spans="2:16" ht="165">
      <c r="B79" s="734" t="s">
        <v>28</v>
      </c>
      <c r="C79" s="873" t="s">
        <v>18</v>
      </c>
      <c r="D79" s="1407" t="s">
        <v>292</v>
      </c>
      <c r="E79" s="1407" t="s">
        <v>286</v>
      </c>
      <c r="F79" s="1474" t="s">
        <v>293</v>
      </c>
      <c r="G79" s="1474" t="s">
        <v>294</v>
      </c>
      <c r="H79" s="1219" t="s">
        <v>295</v>
      </c>
      <c r="I79" s="1490"/>
      <c r="J79" s="1219" t="s">
        <v>296</v>
      </c>
      <c r="K79" s="735">
        <v>1</v>
      </c>
      <c r="L79" s="815">
        <v>43525</v>
      </c>
      <c r="M79" s="869">
        <v>43600</v>
      </c>
      <c r="N79" s="1071" t="s">
        <v>297</v>
      </c>
      <c r="O79" s="851">
        <v>0</v>
      </c>
      <c r="P79" s="1215" t="str">
        <f t="shared" si="5"/>
        <v>PROCESO</v>
      </c>
    </row>
    <row r="80" spans="2:16" ht="195">
      <c r="B80" s="734" t="s">
        <v>28</v>
      </c>
      <c r="C80" s="873" t="s">
        <v>18</v>
      </c>
      <c r="D80" s="1408"/>
      <c r="E80" s="1408"/>
      <c r="F80" s="1475"/>
      <c r="G80" s="1475"/>
      <c r="H80" s="1219" t="s">
        <v>298</v>
      </c>
      <c r="I80" s="1504"/>
      <c r="J80" s="1219" t="s">
        <v>299</v>
      </c>
      <c r="K80" s="735">
        <v>1</v>
      </c>
      <c r="L80" s="815">
        <v>43525</v>
      </c>
      <c r="M80" s="869">
        <v>43600</v>
      </c>
      <c r="N80" s="1072" t="s">
        <v>300</v>
      </c>
      <c r="O80" s="851">
        <v>0</v>
      </c>
      <c r="P80" s="1215" t="str">
        <f t="shared" si="5"/>
        <v>PROCESO</v>
      </c>
    </row>
    <row r="81" spans="2:16" ht="240">
      <c r="B81" s="734" t="s">
        <v>28</v>
      </c>
      <c r="C81" s="873" t="s">
        <v>18</v>
      </c>
      <c r="D81" s="1409"/>
      <c r="E81" s="1409"/>
      <c r="F81" s="1475"/>
      <c r="G81" s="1475"/>
      <c r="H81" s="1227" t="s">
        <v>301</v>
      </c>
      <c r="I81" s="1491"/>
      <c r="J81" s="1227" t="s">
        <v>302</v>
      </c>
      <c r="K81" s="867">
        <v>10</v>
      </c>
      <c r="L81" s="868">
        <v>43525</v>
      </c>
      <c r="M81" s="868">
        <v>43829</v>
      </c>
      <c r="N81" s="1070" t="s">
        <v>303</v>
      </c>
      <c r="O81" s="851">
        <v>0</v>
      </c>
      <c r="P81" s="1215" t="str">
        <f t="shared" si="5"/>
        <v>PROCESO</v>
      </c>
    </row>
    <row r="82" spans="2:16" ht="409.5">
      <c r="B82" s="734" t="s">
        <v>28</v>
      </c>
      <c r="C82" s="873" t="s">
        <v>18</v>
      </c>
      <c r="D82" s="1200" t="s">
        <v>304</v>
      </c>
      <c r="E82" s="1200" t="s">
        <v>286</v>
      </c>
      <c r="F82" s="1243" t="s">
        <v>305</v>
      </c>
      <c r="G82" s="1251" t="s">
        <v>306</v>
      </c>
      <c r="H82" s="1219" t="s">
        <v>307</v>
      </c>
      <c r="I82" s="1215"/>
      <c r="J82" s="1219" t="s">
        <v>308</v>
      </c>
      <c r="K82" s="867">
        <v>10</v>
      </c>
      <c r="L82" s="815">
        <v>43525</v>
      </c>
      <c r="M82" s="815">
        <v>43829</v>
      </c>
      <c r="N82" s="1071" t="s">
        <v>303</v>
      </c>
      <c r="O82" s="851">
        <v>0</v>
      </c>
      <c r="P82" s="1215" t="str">
        <f t="shared" si="5"/>
        <v>PROCESO</v>
      </c>
    </row>
    <row r="83" spans="2:16" ht="409.5">
      <c r="B83" s="734" t="s">
        <v>28</v>
      </c>
      <c r="C83" s="873" t="s">
        <v>18</v>
      </c>
      <c r="D83" s="1200" t="s">
        <v>309</v>
      </c>
      <c r="E83" s="1200" t="s">
        <v>286</v>
      </c>
      <c r="F83" s="1251" t="s">
        <v>310</v>
      </c>
      <c r="G83" s="1197" t="s">
        <v>311</v>
      </c>
      <c r="H83" s="1219" t="s">
        <v>312</v>
      </c>
      <c r="I83" s="1215"/>
      <c r="J83" s="1227" t="s">
        <v>313</v>
      </c>
      <c r="K83" s="867">
        <v>10</v>
      </c>
      <c r="L83" s="868">
        <v>43525</v>
      </c>
      <c r="M83" s="815">
        <v>43829</v>
      </c>
      <c r="N83" s="1071" t="s">
        <v>303</v>
      </c>
      <c r="O83" s="851">
        <v>0</v>
      </c>
      <c r="P83" s="1215" t="str">
        <f t="shared" si="5"/>
        <v>PROCESO</v>
      </c>
    </row>
    <row r="84" spans="2:16" ht="195">
      <c r="B84" s="734" t="s">
        <v>28</v>
      </c>
      <c r="C84" s="873" t="s">
        <v>18</v>
      </c>
      <c r="D84" s="1407" t="s">
        <v>314</v>
      </c>
      <c r="E84" s="1407" t="s">
        <v>286</v>
      </c>
      <c r="F84" s="1474" t="s">
        <v>315</v>
      </c>
      <c r="G84" s="1475" t="s">
        <v>316</v>
      </c>
      <c r="H84" s="870" t="s">
        <v>317</v>
      </c>
      <c r="I84" s="1505"/>
      <c r="J84" s="932" t="s">
        <v>318</v>
      </c>
      <c r="K84" s="933">
        <v>1</v>
      </c>
      <c r="L84" s="934">
        <v>43525</v>
      </c>
      <c r="M84" s="936">
        <v>43830</v>
      </c>
      <c r="N84" s="1073" t="s">
        <v>319</v>
      </c>
      <c r="O84" s="851">
        <v>0</v>
      </c>
      <c r="P84" s="1215" t="str">
        <f t="shared" si="5"/>
        <v>PROCESO</v>
      </c>
    </row>
    <row r="85" spans="2:16" ht="195">
      <c r="B85" s="734" t="s">
        <v>28</v>
      </c>
      <c r="C85" s="873" t="s">
        <v>18</v>
      </c>
      <c r="D85" s="1408"/>
      <c r="E85" s="1408"/>
      <c r="F85" s="1475"/>
      <c r="G85" s="1475"/>
      <c r="H85" s="871" t="s">
        <v>320</v>
      </c>
      <c r="I85" s="1506"/>
      <c r="J85" s="932" t="s">
        <v>321</v>
      </c>
      <c r="K85" s="933">
        <v>1</v>
      </c>
      <c r="L85" s="935">
        <v>43525</v>
      </c>
      <c r="M85" s="934">
        <v>43646</v>
      </c>
      <c r="N85" s="1074" t="s">
        <v>300</v>
      </c>
      <c r="O85" s="851">
        <v>0</v>
      </c>
      <c r="P85" s="1215" t="str">
        <f t="shared" si="5"/>
        <v>PROCESO</v>
      </c>
    </row>
    <row r="86" spans="2:16" ht="195">
      <c r="B86" s="734" t="s">
        <v>28</v>
      </c>
      <c r="C86" s="873" t="s">
        <v>18</v>
      </c>
      <c r="D86" s="1409"/>
      <c r="E86" s="1409"/>
      <c r="F86" s="1475"/>
      <c r="G86" s="1475"/>
      <c r="H86" s="937" t="s">
        <v>322</v>
      </c>
      <c r="I86" s="1506"/>
      <c r="J86" s="938" t="s">
        <v>323</v>
      </c>
      <c r="K86" s="939">
        <v>1</v>
      </c>
      <c r="L86" s="940">
        <v>43525</v>
      </c>
      <c r="M86" s="941">
        <v>43570</v>
      </c>
      <c r="N86" s="1075" t="s">
        <v>324</v>
      </c>
      <c r="O86" s="851">
        <v>0</v>
      </c>
      <c r="P86" s="1215" t="str">
        <f t="shared" si="5"/>
        <v>PROCESO</v>
      </c>
    </row>
    <row r="87" spans="2:16" ht="330">
      <c r="B87" s="734" t="s">
        <v>28</v>
      </c>
      <c r="C87" s="873" t="s">
        <v>18</v>
      </c>
      <c r="D87" s="1407" t="s">
        <v>325</v>
      </c>
      <c r="E87" s="1407" t="s">
        <v>286</v>
      </c>
      <c r="F87" s="1487" t="s">
        <v>326</v>
      </c>
      <c r="G87" s="1472" t="s">
        <v>327</v>
      </c>
      <c r="H87" s="932" t="s">
        <v>328</v>
      </c>
      <c r="I87" s="1507"/>
      <c r="J87" s="932" t="s">
        <v>329</v>
      </c>
      <c r="K87" s="933">
        <v>1</v>
      </c>
      <c r="L87" s="934">
        <v>43539</v>
      </c>
      <c r="M87" s="934" t="s">
        <v>330</v>
      </c>
      <c r="N87" s="1074" t="s">
        <v>300</v>
      </c>
      <c r="O87" s="851">
        <v>0</v>
      </c>
      <c r="P87" s="1215" t="str">
        <f t="shared" si="5"/>
        <v>PROCESO</v>
      </c>
    </row>
    <row r="88" spans="2:16" ht="195">
      <c r="B88" s="734" t="s">
        <v>28</v>
      </c>
      <c r="C88" s="873" t="s">
        <v>18</v>
      </c>
      <c r="D88" s="1408"/>
      <c r="E88" s="1408"/>
      <c r="F88" s="1488"/>
      <c r="G88" s="1472"/>
      <c r="H88" s="932" t="s">
        <v>331</v>
      </c>
      <c r="I88" s="1507"/>
      <c r="J88" s="932" t="s">
        <v>332</v>
      </c>
      <c r="K88" s="933">
        <v>1</v>
      </c>
      <c r="L88" s="934">
        <v>43539</v>
      </c>
      <c r="M88" s="934" t="s">
        <v>330</v>
      </c>
      <c r="N88" s="1074" t="s">
        <v>333</v>
      </c>
      <c r="O88" s="851">
        <v>0</v>
      </c>
      <c r="P88" s="1215" t="str">
        <f t="shared" si="5"/>
        <v>PROCESO</v>
      </c>
    </row>
    <row r="89" spans="2:16" ht="105">
      <c r="B89" s="734" t="s">
        <v>28</v>
      </c>
      <c r="C89" s="873" t="s">
        <v>18</v>
      </c>
      <c r="D89" s="1409"/>
      <c r="E89" s="1409"/>
      <c r="F89" s="1489"/>
      <c r="G89" s="1498"/>
      <c r="H89" s="938" t="s">
        <v>334</v>
      </c>
      <c r="I89" s="1508"/>
      <c r="J89" s="938" t="s">
        <v>335</v>
      </c>
      <c r="K89" s="939">
        <v>10</v>
      </c>
      <c r="L89" s="941">
        <v>43525</v>
      </c>
      <c r="M89" s="941" t="s">
        <v>336</v>
      </c>
      <c r="N89" s="1075" t="s">
        <v>337</v>
      </c>
      <c r="O89" s="851">
        <v>0</v>
      </c>
      <c r="P89" s="1215" t="str">
        <f t="shared" si="5"/>
        <v>PROCESO</v>
      </c>
    </row>
    <row r="90" spans="2:16" ht="180.75" customHeight="1">
      <c r="B90" s="734" t="s">
        <v>28</v>
      </c>
      <c r="C90" s="873" t="s">
        <v>18</v>
      </c>
      <c r="D90" s="1400" t="s">
        <v>338</v>
      </c>
      <c r="E90" s="1400" t="s">
        <v>257</v>
      </c>
      <c r="F90" s="1471" t="s">
        <v>339</v>
      </c>
      <c r="G90" s="1472" t="s">
        <v>340</v>
      </c>
      <c r="H90" s="945" t="s">
        <v>341</v>
      </c>
      <c r="I90" s="1507"/>
      <c r="J90" s="946" t="s">
        <v>342</v>
      </c>
      <c r="K90" s="947">
        <v>6</v>
      </c>
      <c r="L90" s="948">
        <v>43160</v>
      </c>
      <c r="M90" s="948">
        <v>43525</v>
      </c>
      <c r="N90" s="1076" t="s">
        <v>343</v>
      </c>
      <c r="O90" s="851">
        <v>0.33</v>
      </c>
      <c r="P90" s="1215" t="str">
        <f t="shared" si="5"/>
        <v>PROCESO</v>
      </c>
    </row>
    <row r="91" spans="2:16" ht="409.6" customHeight="1">
      <c r="B91" s="734" t="s">
        <v>28</v>
      </c>
      <c r="C91" s="873" t="s">
        <v>18</v>
      </c>
      <c r="D91" s="1400"/>
      <c r="E91" s="1400"/>
      <c r="F91" s="1471"/>
      <c r="G91" s="1472"/>
      <c r="H91" s="945" t="s">
        <v>344</v>
      </c>
      <c r="I91" s="1507"/>
      <c r="J91" s="946" t="s">
        <v>345</v>
      </c>
      <c r="K91" s="947">
        <v>4</v>
      </c>
      <c r="L91" s="948">
        <v>43160</v>
      </c>
      <c r="M91" s="948">
        <v>43525</v>
      </c>
      <c r="N91" s="1076" t="s">
        <v>343</v>
      </c>
      <c r="O91" s="851">
        <v>0.25</v>
      </c>
      <c r="P91" s="1215" t="str">
        <f t="shared" si="5"/>
        <v>PROCESO</v>
      </c>
    </row>
    <row r="92" spans="2:16" ht="409.5" customHeight="1">
      <c r="B92" s="734" t="s">
        <v>28</v>
      </c>
      <c r="C92" s="873" t="s">
        <v>18</v>
      </c>
      <c r="D92" s="1400" t="s">
        <v>346</v>
      </c>
      <c r="E92" s="1400" t="s">
        <v>257</v>
      </c>
      <c r="F92" s="1393" t="s">
        <v>347</v>
      </c>
      <c r="G92" s="1446" t="s">
        <v>348</v>
      </c>
      <c r="H92" s="942" t="s">
        <v>349</v>
      </c>
      <c r="I92" s="1504"/>
      <c r="J92" s="1207" t="s">
        <v>342</v>
      </c>
      <c r="K92" s="943">
        <v>6</v>
      </c>
      <c r="L92" s="944">
        <v>43160</v>
      </c>
      <c r="M92" s="944">
        <v>43525</v>
      </c>
      <c r="N92" s="1077" t="s">
        <v>343</v>
      </c>
      <c r="O92" s="851">
        <v>0.33</v>
      </c>
      <c r="P92" s="1215" t="str">
        <f t="shared" si="5"/>
        <v>PROCESO</v>
      </c>
    </row>
    <row r="93" spans="2:16" ht="409.5" customHeight="1">
      <c r="B93" s="734" t="s">
        <v>28</v>
      </c>
      <c r="C93" s="873" t="s">
        <v>18</v>
      </c>
      <c r="D93" s="1400"/>
      <c r="E93" s="1400"/>
      <c r="F93" s="1393"/>
      <c r="G93" s="1394"/>
      <c r="H93" s="1213" t="s">
        <v>350</v>
      </c>
      <c r="I93" s="1491"/>
      <c r="J93" s="1211" t="s">
        <v>345</v>
      </c>
      <c r="K93" s="853">
        <v>4</v>
      </c>
      <c r="L93" s="854">
        <v>43160</v>
      </c>
      <c r="M93" s="854">
        <v>43525</v>
      </c>
      <c r="N93" s="1069" t="s">
        <v>343</v>
      </c>
      <c r="O93" s="851">
        <v>0.25</v>
      </c>
      <c r="P93" s="1215" t="str">
        <f t="shared" si="5"/>
        <v>PROCESO</v>
      </c>
    </row>
    <row r="94" spans="2:16" ht="165">
      <c r="B94" s="734" t="s">
        <v>28</v>
      </c>
      <c r="C94" s="873" t="s">
        <v>18</v>
      </c>
      <c r="D94" s="1400" t="s">
        <v>351</v>
      </c>
      <c r="E94" s="1400" t="s">
        <v>257</v>
      </c>
      <c r="F94" s="1393" t="s">
        <v>352</v>
      </c>
      <c r="G94" s="1394" t="s">
        <v>353</v>
      </c>
      <c r="H94" s="1213" t="s">
        <v>354</v>
      </c>
      <c r="I94" s="1490"/>
      <c r="J94" s="1211" t="s">
        <v>355</v>
      </c>
      <c r="K94" s="853">
        <v>6</v>
      </c>
      <c r="L94" s="854">
        <v>43160</v>
      </c>
      <c r="M94" s="854">
        <v>43525</v>
      </c>
      <c r="N94" s="1069" t="s">
        <v>356</v>
      </c>
      <c r="O94" s="851">
        <v>0.33</v>
      </c>
      <c r="P94" s="1215" t="str">
        <f t="shared" si="5"/>
        <v>PROCESO</v>
      </c>
    </row>
    <row r="95" spans="2:16" ht="180" customHeight="1">
      <c r="B95" s="734" t="s">
        <v>28</v>
      </c>
      <c r="C95" s="873" t="s">
        <v>18</v>
      </c>
      <c r="D95" s="1400"/>
      <c r="E95" s="1400"/>
      <c r="F95" s="1393"/>
      <c r="G95" s="1394"/>
      <c r="H95" s="1213" t="s">
        <v>357</v>
      </c>
      <c r="I95" s="1491"/>
      <c r="J95" s="1211" t="s">
        <v>358</v>
      </c>
      <c r="K95" s="853">
        <v>4</v>
      </c>
      <c r="L95" s="854">
        <v>43160</v>
      </c>
      <c r="M95" s="854">
        <v>43525</v>
      </c>
      <c r="N95" s="1069" t="s">
        <v>356</v>
      </c>
      <c r="O95" s="851">
        <v>0.25</v>
      </c>
      <c r="P95" s="1215" t="str">
        <f t="shared" si="5"/>
        <v>PROCESO</v>
      </c>
    </row>
    <row r="96" spans="2:16" ht="409.5" customHeight="1">
      <c r="B96" s="734" t="s">
        <v>28</v>
      </c>
      <c r="C96" s="873" t="s">
        <v>18</v>
      </c>
      <c r="D96" s="1400" t="s">
        <v>359</v>
      </c>
      <c r="E96" s="1400" t="s">
        <v>257</v>
      </c>
      <c r="F96" s="1393" t="s">
        <v>360</v>
      </c>
      <c r="G96" s="1394" t="s">
        <v>361</v>
      </c>
      <c r="H96" s="1213" t="s">
        <v>362</v>
      </c>
      <c r="I96" s="1490"/>
      <c r="J96" s="1211" t="s">
        <v>363</v>
      </c>
      <c r="K96" s="853">
        <v>6</v>
      </c>
      <c r="L96" s="854">
        <v>43160</v>
      </c>
      <c r="M96" s="854">
        <v>43525</v>
      </c>
      <c r="N96" s="1069" t="s">
        <v>364</v>
      </c>
      <c r="O96" s="851">
        <v>0</v>
      </c>
      <c r="P96" s="1215" t="str">
        <f t="shared" si="5"/>
        <v>PROCESO</v>
      </c>
    </row>
    <row r="97" spans="2:16" ht="409.5" customHeight="1">
      <c r="B97" s="734" t="s">
        <v>28</v>
      </c>
      <c r="C97" s="873" t="s">
        <v>18</v>
      </c>
      <c r="D97" s="1400"/>
      <c r="E97" s="1400"/>
      <c r="F97" s="1393"/>
      <c r="G97" s="1394"/>
      <c r="H97" s="1213" t="s">
        <v>365</v>
      </c>
      <c r="I97" s="1491"/>
      <c r="J97" s="1211" t="s">
        <v>345</v>
      </c>
      <c r="K97" s="853">
        <v>4</v>
      </c>
      <c r="L97" s="854">
        <v>43160</v>
      </c>
      <c r="M97" s="854">
        <v>43525</v>
      </c>
      <c r="N97" s="1069" t="s">
        <v>364</v>
      </c>
      <c r="O97" s="851">
        <v>0.25</v>
      </c>
      <c r="P97" s="1215" t="str">
        <f t="shared" si="5"/>
        <v>PROCESO</v>
      </c>
    </row>
    <row r="98" spans="2:16" ht="390" customHeight="1">
      <c r="B98" s="734" t="s">
        <v>28</v>
      </c>
      <c r="C98" s="873" t="s">
        <v>18</v>
      </c>
      <c r="D98" s="1200" t="s">
        <v>366</v>
      </c>
      <c r="E98" s="1200" t="s">
        <v>257</v>
      </c>
      <c r="F98" s="1217" t="s">
        <v>367</v>
      </c>
      <c r="G98" s="997" t="s">
        <v>368</v>
      </c>
      <c r="H98" s="1213" t="s">
        <v>369</v>
      </c>
      <c r="I98" s="1215"/>
      <c r="J98" s="1211" t="s">
        <v>370</v>
      </c>
      <c r="K98" s="853">
        <v>12</v>
      </c>
      <c r="L98" s="854">
        <v>43160</v>
      </c>
      <c r="M98" s="854">
        <v>43525</v>
      </c>
      <c r="N98" s="1069" t="s">
        <v>371</v>
      </c>
      <c r="O98" s="851">
        <v>0.25</v>
      </c>
      <c r="P98" s="1215" t="str">
        <f t="shared" si="5"/>
        <v>PROCESO</v>
      </c>
    </row>
    <row r="99" spans="2:16" ht="409.5" customHeight="1">
      <c r="B99" s="734" t="s">
        <v>28</v>
      </c>
      <c r="C99" s="873" t="s">
        <v>18</v>
      </c>
      <c r="D99" s="1200" t="s">
        <v>372</v>
      </c>
      <c r="E99" s="1200" t="s">
        <v>257</v>
      </c>
      <c r="F99" s="1217" t="s">
        <v>373</v>
      </c>
      <c r="G99" s="997" t="s">
        <v>374</v>
      </c>
      <c r="H99" s="1213" t="s">
        <v>375</v>
      </c>
      <c r="I99" s="1215"/>
      <c r="J99" s="1211" t="s">
        <v>376</v>
      </c>
      <c r="K99" s="853">
        <v>6</v>
      </c>
      <c r="L99" s="854">
        <v>43160</v>
      </c>
      <c r="M99" s="854">
        <v>43525</v>
      </c>
      <c r="N99" s="1069" t="s">
        <v>377</v>
      </c>
      <c r="O99" s="851">
        <v>0.5</v>
      </c>
      <c r="P99" s="1215" t="str">
        <f t="shared" si="5"/>
        <v>PROCESO</v>
      </c>
    </row>
    <row r="100" spans="2:16" ht="409.5" customHeight="1">
      <c r="B100" s="1200" t="s">
        <v>28</v>
      </c>
      <c r="C100" s="873" t="s">
        <v>18</v>
      </c>
      <c r="D100" s="1200" t="s">
        <v>378</v>
      </c>
      <c r="E100" s="1200" t="s">
        <v>257</v>
      </c>
      <c r="F100" s="884" t="s">
        <v>379</v>
      </c>
      <c r="G100" s="885" t="s">
        <v>380</v>
      </c>
      <c r="H100" s="1213" t="s">
        <v>381</v>
      </c>
      <c r="I100" s="1215"/>
      <c r="J100" s="1211" t="s">
        <v>382</v>
      </c>
      <c r="K100" s="853">
        <v>2</v>
      </c>
      <c r="L100" s="854">
        <v>43101</v>
      </c>
      <c r="M100" s="854">
        <v>43465</v>
      </c>
      <c r="N100" s="1069" t="s">
        <v>383</v>
      </c>
      <c r="O100" s="851">
        <v>0.5</v>
      </c>
      <c r="P100" s="1215" t="str">
        <f t="shared" si="5"/>
        <v>PROCESO</v>
      </c>
    </row>
    <row r="101" spans="2:16" ht="192.75" customHeight="1">
      <c r="B101" s="734" t="s">
        <v>28</v>
      </c>
      <c r="C101" s="873" t="s">
        <v>18</v>
      </c>
      <c r="D101" s="1200" t="s">
        <v>384</v>
      </c>
      <c r="E101" s="1200" t="s">
        <v>385</v>
      </c>
      <c r="F101" s="1217" t="s">
        <v>386</v>
      </c>
      <c r="G101" s="997" t="s">
        <v>387</v>
      </c>
      <c r="H101" s="1195" t="s">
        <v>388</v>
      </c>
      <c r="I101" s="1215"/>
      <c r="J101" s="1198" t="s">
        <v>389</v>
      </c>
      <c r="K101" s="736">
        <v>12</v>
      </c>
      <c r="L101" s="815">
        <v>43160</v>
      </c>
      <c r="M101" s="815">
        <v>43525</v>
      </c>
      <c r="N101" s="1078" t="s">
        <v>383</v>
      </c>
      <c r="O101" s="786">
        <v>0</v>
      </c>
      <c r="P101" s="1215" t="str">
        <f t="shared" si="5"/>
        <v>PROCESO</v>
      </c>
    </row>
    <row r="102" spans="2:16" ht="346.5" customHeight="1">
      <c r="B102" s="734" t="s">
        <v>28</v>
      </c>
      <c r="C102" s="873" t="s">
        <v>18</v>
      </c>
      <c r="D102" s="1510" t="s">
        <v>390</v>
      </c>
      <c r="E102" s="1510" t="s">
        <v>267</v>
      </c>
      <c r="F102" s="1501" t="s">
        <v>391</v>
      </c>
      <c r="G102" s="1477" t="s">
        <v>392</v>
      </c>
      <c r="H102" s="1256" t="s">
        <v>393</v>
      </c>
      <c r="I102" s="1202"/>
      <c r="J102" s="1247" t="s">
        <v>394</v>
      </c>
      <c r="K102" s="1247">
        <v>1</v>
      </c>
      <c r="L102" s="1151">
        <v>43314</v>
      </c>
      <c r="M102" s="1151">
        <v>43281</v>
      </c>
      <c r="N102" s="1152" t="s">
        <v>395</v>
      </c>
      <c r="O102" s="851">
        <v>1</v>
      </c>
      <c r="P102" s="1215" t="str">
        <f t="shared" si="5"/>
        <v>CUMPLIDA</v>
      </c>
    </row>
    <row r="103" spans="2:16" ht="191.25" customHeight="1">
      <c r="B103" s="734" t="s">
        <v>28</v>
      </c>
      <c r="C103" s="873" t="s">
        <v>18</v>
      </c>
      <c r="D103" s="1510"/>
      <c r="E103" s="1510"/>
      <c r="F103" s="1501"/>
      <c r="G103" s="1477"/>
      <c r="H103" s="1256" t="s">
        <v>396</v>
      </c>
      <c r="I103" s="1202"/>
      <c r="J103" s="1247" t="s">
        <v>397</v>
      </c>
      <c r="K103" s="1247">
        <v>11</v>
      </c>
      <c r="L103" s="1151">
        <v>43164</v>
      </c>
      <c r="M103" s="1151">
        <v>43475</v>
      </c>
      <c r="N103" s="1152" t="s">
        <v>398</v>
      </c>
      <c r="O103" s="851">
        <v>0.27</v>
      </c>
      <c r="P103" s="1215" t="str">
        <f t="shared" si="5"/>
        <v>PROCESO</v>
      </c>
    </row>
    <row r="104" spans="2:16" ht="114.75" customHeight="1">
      <c r="B104" s="734" t="s">
        <v>28</v>
      </c>
      <c r="C104" s="873" t="s">
        <v>18</v>
      </c>
      <c r="D104" s="1510"/>
      <c r="E104" s="1510"/>
      <c r="F104" s="1501"/>
      <c r="G104" s="1477"/>
      <c r="H104" s="1256" t="s">
        <v>399</v>
      </c>
      <c r="I104" s="1202"/>
      <c r="J104" s="1247" t="s">
        <v>400</v>
      </c>
      <c r="K104" s="1247">
        <v>1</v>
      </c>
      <c r="L104" s="1151">
        <v>43133</v>
      </c>
      <c r="M104" s="1151">
        <v>43220</v>
      </c>
      <c r="N104" s="1152" t="s">
        <v>401</v>
      </c>
      <c r="O104" s="851">
        <v>1</v>
      </c>
      <c r="P104" s="1215" t="str">
        <f t="shared" si="5"/>
        <v>CUMPLIDA</v>
      </c>
    </row>
    <row r="105" spans="2:16" ht="114.75" customHeight="1">
      <c r="B105" s="734" t="s">
        <v>28</v>
      </c>
      <c r="C105" s="873" t="s">
        <v>18</v>
      </c>
      <c r="D105" s="1199" t="s">
        <v>402</v>
      </c>
      <c r="E105" s="1199" t="s">
        <v>385</v>
      </c>
      <c r="F105" s="1212" t="s">
        <v>403</v>
      </c>
      <c r="G105" s="1255" t="s">
        <v>404</v>
      </c>
      <c r="H105" s="1256" t="s">
        <v>405</v>
      </c>
      <c r="I105" s="1202"/>
      <c r="J105" s="1247" t="s">
        <v>406</v>
      </c>
      <c r="K105" s="355">
        <v>6</v>
      </c>
      <c r="L105" s="1151">
        <v>43160</v>
      </c>
      <c r="M105" s="1151">
        <v>43525</v>
      </c>
      <c r="N105" s="1153" t="s">
        <v>407</v>
      </c>
      <c r="O105" s="851">
        <v>0.1</v>
      </c>
      <c r="P105" s="1215" t="str">
        <f t="shared" si="5"/>
        <v>PROCESO</v>
      </c>
    </row>
    <row r="106" spans="2:16" ht="409.5" customHeight="1">
      <c r="B106" s="734" t="s">
        <v>28</v>
      </c>
      <c r="C106" s="873" t="s">
        <v>18</v>
      </c>
      <c r="D106" s="1199" t="s">
        <v>408</v>
      </c>
      <c r="E106" s="1199" t="s">
        <v>385</v>
      </c>
      <c r="F106" s="1212" t="s">
        <v>409</v>
      </c>
      <c r="G106" s="1255" t="s">
        <v>410</v>
      </c>
      <c r="H106" s="1256" t="s">
        <v>411</v>
      </c>
      <c r="I106" s="1202"/>
      <c r="J106" s="1247" t="s">
        <v>412</v>
      </c>
      <c r="K106" s="355">
        <v>12</v>
      </c>
      <c r="L106" s="1151">
        <v>43160</v>
      </c>
      <c r="M106" s="1151">
        <v>43525</v>
      </c>
      <c r="N106" s="1152" t="s">
        <v>413</v>
      </c>
      <c r="O106" s="851">
        <v>0.5</v>
      </c>
      <c r="P106" s="1215" t="str">
        <f t="shared" si="5"/>
        <v>PROCESO</v>
      </c>
    </row>
    <row r="107" spans="2:16" ht="409.5" customHeight="1">
      <c r="B107" s="734" t="s">
        <v>28</v>
      </c>
      <c r="C107" s="873" t="s">
        <v>18</v>
      </c>
      <c r="D107" s="1399" t="s">
        <v>414</v>
      </c>
      <c r="E107" s="1399" t="s">
        <v>385</v>
      </c>
      <c r="F107" s="1418" t="s">
        <v>415</v>
      </c>
      <c r="G107" s="1499" t="s">
        <v>416</v>
      </c>
      <c r="H107" s="1256" t="s">
        <v>417</v>
      </c>
      <c r="I107" s="1202"/>
      <c r="J107" s="1247" t="s">
        <v>418</v>
      </c>
      <c r="K107" s="355">
        <v>3</v>
      </c>
      <c r="L107" s="1151">
        <v>43102</v>
      </c>
      <c r="M107" s="1151">
        <v>43281</v>
      </c>
      <c r="N107" s="1152" t="s">
        <v>413</v>
      </c>
      <c r="O107" s="851">
        <v>1</v>
      </c>
      <c r="P107" s="1215" t="str">
        <f t="shared" si="5"/>
        <v>CUMPLIDA</v>
      </c>
    </row>
    <row r="108" spans="2:16" ht="405" customHeight="1">
      <c r="B108" s="734" t="s">
        <v>28</v>
      </c>
      <c r="C108" s="873" t="s">
        <v>18</v>
      </c>
      <c r="D108" s="1399"/>
      <c r="E108" s="1399" t="s">
        <v>385</v>
      </c>
      <c r="F108" s="1418"/>
      <c r="G108" s="1499"/>
      <c r="H108" s="1256" t="s">
        <v>419</v>
      </c>
      <c r="I108" s="1202"/>
      <c r="J108" s="1247" t="s">
        <v>420</v>
      </c>
      <c r="K108" s="355">
        <v>6</v>
      </c>
      <c r="L108" s="1151">
        <v>43160</v>
      </c>
      <c r="M108" s="1151">
        <v>43525</v>
      </c>
      <c r="N108" s="1152" t="s">
        <v>421</v>
      </c>
      <c r="O108" s="851">
        <v>0.75</v>
      </c>
      <c r="P108" s="1215" t="str">
        <f t="shared" si="5"/>
        <v>PROCESO</v>
      </c>
    </row>
    <row r="109" spans="2:16" ht="409.5" customHeight="1">
      <c r="B109" s="734" t="s">
        <v>28</v>
      </c>
      <c r="C109" s="873" t="s">
        <v>18</v>
      </c>
      <c r="D109" s="1399"/>
      <c r="E109" s="1399" t="s">
        <v>385</v>
      </c>
      <c r="F109" s="1418"/>
      <c r="G109" s="1499"/>
      <c r="H109" s="1256" t="s">
        <v>422</v>
      </c>
      <c r="I109" s="1202"/>
      <c r="J109" s="1247" t="s">
        <v>420</v>
      </c>
      <c r="K109" s="355">
        <v>6</v>
      </c>
      <c r="L109" s="1151">
        <v>43160</v>
      </c>
      <c r="M109" s="1151">
        <v>43525</v>
      </c>
      <c r="N109" s="1152" t="s">
        <v>423</v>
      </c>
      <c r="O109" s="851">
        <v>0.1</v>
      </c>
      <c r="P109" s="1215" t="str">
        <f t="shared" si="5"/>
        <v>PROCESO</v>
      </c>
    </row>
    <row r="110" spans="2:16" ht="409.5" customHeight="1">
      <c r="B110" s="734" t="s">
        <v>28</v>
      </c>
      <c r="C110" s="873" t="s">
        <v>18</v>
      </c>
      <c r="D110" s="1199" t="s">
        <v>424</v>
      </c>
      <c r="E110" s="1199" t="s">
        <v>385</v>
      </c>
      <c r="F110" s="1212" t="s">
        <v>425</v>
      </c>
      <c r="G110" s="1255" t="s">
        <v>426</v>
      </c>
      <c r="H110" s="1256" t="s">
        <v>427</v>
      </c>
      <c r="I110" s="1202"/>
      <c r="J110" s="1247" t="s">
        <v>428</v>
      </c>
      <c r="K110" s="355">
        <v>6</v>
      </c>
      <c r="L110" s="1151">
        <v>43160</v>
      </c>
      <c r="M110" s="1151">
        <v>43525</v>
      </c>
      <c r="N110" s="1152" t="s">
        <v>407</v>
      </c>
      <c r="O110" s="851">
        <v>0.5</v>
      </c>
      <c r="P110" s="1215" t="str">
        <f t="shared" si="5"/>
        <v>PROCESO</v>
      </c>
    </row>
    <row r="111" spans="2:16" ht="409.5" customHeight="1">
      <c r="B111" s="734" t="s">
        <v>28</v>
      </c>
      <c r="C111" s="873" t="s">
        <v>18</v>
      </c>
      <c r="D111" s="1199" t="s">
        <v>429</v>
      </c>
      <c r="E111" s="1199" t="s">
        <v>385</v>
      </c>
      <c r="F111" s="1212" t="s">
        <v>430</v>
      </c>
      <c r="G111" s="1255" t="s">
        <v>380</v>
      </c>
      <c r="H111" s="1256" t="s">
        <v>431</v>
      </c>
      <c r="I111" s="1202"/>
      <c r="J111" s="1247" t="s">
        <v>432</v>
      </c>
      <c r="K111" s="355">
        <v>4</v>
      </c>
      <c r="L111" s="1151">
        <v>43101</v>
      </c>
      <c r="M111" s="1151">
        <v>43465</v>
      </c>
      <c r="N111" s="1152" t="s">
        <v>433</v>
      </c>
      <c r="O111" s="851">
        <v>0.5</v>
      </c>
      <c r="P111" s="1215" t="str">
        <f t="shared" si="5"/>
        <v>PROCESO</v>
      </c>
    </row>
    <row r="112" spans="2:16" ht="409.5" customHeight="1">
      <c r="B112" s="734" t="s">
        <v>28</v>
      </c>
      <c r="C112" s="873" t="s">
        <v>18</v>
      </c>
      <c r="D112" s="1199" t="s">
        <v>434</v>
      </c>
      <c r="E112" s="1199" t="s">
        <v>385</v>
      </c>
      <c r="F112" s="1212" t="s">
        <v>435</v>
      </c>
      <c r="G112" s="1255" t="s">
        <v>436</v>
      </c>
      <c r="H112" s="1256" t="s">
        <v>437</v>
      </c>
      <c r="I112" s="1202"/>
      <c r="J112" s="1247" t="s">
        <v>438</v>
      </c>
      <c r="K112" s="355">
        <v>12</v>
      </c>
      <c r="L112" s="1151">
        <v>43160</v>
      </c>
      <c r="M112" s="1151">
        <v>43525</v>
      </c>
      <c r="N112" s="1152" t="s">
        <v>439</v>
      </c>
      <c r="O112" s="851">
        <v>0.45</v>
      </c>
      <c r="P112" s="1215" t="str">
        <f t="shared" si="5"/>
        <v>PROCESO</v>
      </c>
    </row>
    <row r="113" spans="2:16" ht="409.5" customHeight="1">
      <c r="B113" s="734" t="s">
        <v>28</v>
      </c>
      <c r="C113" s="873" t="s">
        <v>18</v>
      </c>
      <c r="D113" s="1199" t="s">
        <v>440</v>
      </c>
      <c r="E113" s="1199" t="s">
        <v>385</v>
      </c>
      <c r="F113" s="1212" t="s">
        <v>441</v>
      </c>
      <c r="G113" s="1255" t="s">
        <v>442</v>
      </c>
      <c r="H113" s="1256" t="s">
        <v>443</v>
      </c>
      <c r="I113" s="1202"/>
      <c r="J113" s="1247" t="s">
        <v>444</v>
      </c>
      <c r="K113" s="355">
        <v>12</v>
      </c>
      <c r="L113" s="1151">
        <v>43160</v>
      </c>
      <c r="M113" s="1151">
        <v>43525</v>
      </c>
      <c r="N113" s="1152" t="s">
        <v>445</v>
      </c>
      <c r="O113" s="851">
        <v>0.33</v>
      </c>
      <c r="P113" s="1215" t="str">
        <f t="shared" si="5"/>
        <v>PROCESO</v>
      </c>
    </row>
    <row r="114" spans="2:16" ht="409.5" customHeight="1">
      <c r="B114" s="734" t="s">
        <v>28</v>
      </c>
      <c r="C114" s="873" t="s">
        <v>18</v>
      </c>
      <c r="D114" s="1199" t="s">
        <v>446</v>
      </c>
      <c r="E114" s="1199" t="s">
        <v>385</v>
      </c>
      <c r="F114" s="1212" t="s">
        <v>447</v>
      </c>
      <c r="G114" s="1255" t="s">
        <v>448</v>
      </c>
      <c r="H114" s="1256" t="s">
        <v>443</v>
      </c>
      <c r="I114" s="1202"/>
      <c r="J114" s="1247" t="s">
        <v>444</v>
      </c>
      <c r="K114" s="355">
        <v>6</v>
      </c>
      <c r="L114" s="1151">
        <v>43160</v>
      </c>
      <c r="M114" s="1151">
        <v>43525</v>
      </c>
      <c r="N114" s="1152" t="s">
        <v>445</v>
      </c>
      <c r="O114" s="851">
        <v>0.33</v>
      </c>
      <c r="P114" s="1215" t="str">
        <f t="shared" ref="P114:P126" si="6">IF(AND(M114&lt;=$O$13,O114&lt;100%),"INCUMPLIDA",IF(AND(M114&gt;$O$13,O114&lt;100%),"PROCESO",IF(AND(M114&gt;$O$13,O114=100%),"CUMPLIDA","CUMPLIDA")))</f>
        <v>PROCESO</v>
      </c>
    </row>
    <row r="115" spans="2:16" ht="409.5" customHeight="1">
      <c r="B115" s="734" t="s">
        <v>28</v>
      </c>
      <c r="C115" s="873" t="s">
        <v>18</v>
      </c>
      <c r="D115" s="1199" t="s">
        <v>449</v>
      </c>
      <c r="E115" s="1199" t="s">
        <v>385</v>
      </c>
      <c r="F115" s="1212" t="s">
        <v>450</v>
      </c>
      <c r="G115" s="1293" t="s">
        <v>451</v>
      </c>
      <c r="H115" s="1256" t="s">
        <v>452</v>
      </c>
      <c r="I115" s="1202"/>
      <c r="J115" s="1247" t="s">
        <v>453</v>
      </c>
      <c r="K115" s="355">
        <v>2</v>
      </c>
      <c r="L115" s="1151">
        <v>43160</v>
      </c>
      <c r="M115" s="1151">
        <v>43525</v>
      </c>
      <c r="N115" s="1152" t="s">
        <v>454</v>
      </c>
      <c r="O115" s="851">
        <v>0.3</v>
      </c>
      <c r="P115" s="1215" t="str">
        <f t="shared" si="6"/>
        <v>PROCESO</v>
      </c>
    </row>
    <row r="116" spans="2:16" ht="409.5" customHeight="1">
      <c r="B116" s="734" t="s">
        <v>28</v>
      </c>
      <c r="C116" s="873" t="s">
        <v>18</v>
      </c>
      <c r="D116" s="1199" t="s">
        <v>455</v>
      </c>
      <c r="E116" s="1199" t="s">
        <v>385</v>
      </c>
      <c r="F116" s="1212" t="s">
        <v>456</v>
      </c>
      <c r="G116" s="1293" t="s">
        <v>457</v>
      </c>
      <c r="H116" s="1256" t="s">
        <v>458</v>
      </c>
      <c r="I116" s="1202"/>
      <c r="J116" s="1247" t="s">
        <v>459</v>
      </c>
      <c r="K116" s="355">
        <v>1</v>
      </c>
      <c r="L116" s="1151">
        <v>43160</v>
      </c>
      <c r="M116" s="1151">
        <v>43525</v>
      </c>
      <c r="N116" s="1152" t="s">
        <v>454</v>
      </c>
      <c r="O116" s="851">
        <v>0</v>
      </c>
      <c r="P116" s="1215" t="str">
        <f t="shared" si="6"/>
        <v>PROCESO</v>
      </c>
    </row>
    <row r="117" spans="2:16" ht="409.5" customHeight="1">
      <c r="B117" s="734" t="s">
        <v>28</v>
      </c>
      <c r="C117" s="873" t="s">
        <v>18</v>
      </c>
      <c r="D117" s="1199" t="s">
        <v>460</v>
      </c>
      <c r="E117" s="1199" t="s">
        <v>385</v>
      </c>
      <c r="F117" s="1212" t="s">
        <v>461</v>
      </c>
      <c r="G117" s="1255" t="s">
        <v>462</v>
      </c>
      <c r="H117" s="1256" t="s">
        <v>463</v>
      </c>
      <c r="I117" s="1202"/>
      <c r="J117" s="1247" t="s">
        <v>464</v>
      </c>
      <c r="K117" s="355">
        <v>1</v>
      </c>
      <c r="L117" s="1151">
        <v>43160</v>
      </c>
      <c r="M117" s="1151">
        <v>43525</v>
      </c>
      <c r="N117" s="1152" t="s">
        <v>465</v>
      </c>
      <c r="O117" s="851">
        <v>0</v>
      </c>
      <c r="P117" s="1215" t="str">
        <f t="shared" si="6"/>
        <v>PROCESO</v>
      </c>
    </row>
    <row r="118" spans="2:16" ht="409.5" customHeight="1">
      <c r="B118" s="734" t="s">
        <v>28</v>
      </c>
      <c r="C118" s="873" t="s">
        <v>18</v>
      </c>
      <c r="D118" s="1199" t="s">
        <v>466</v>
      </c>
      <c r="E118" s="1199" t="s">
        <v>385</v>
      </c>
      <c r="F118" s="1212" t="s">
        <v>467</v>
      </c>
      <c r="G118" s="1255" t="s">
        <v>468</v>
      </c>
      <c r="H118" s="1256" t="s">
        <v>469</v>
      </c>
      <c r="I118" s="1202"/>
      <c r="J118" s="1247" t="s">
        <v>470</v>
      </c>
      <c r="K118" s="355">
        <v>1</v>
      </c>
      <c r="L118" s="1151">
        <v>43160</v>
      </c>
      <c r="M118" s="1151">
        <v>43525</v>
      </c>
      <c r="N118" s="1152" t="s">
        <v>471</v>
      </c>
      <c r="O118" s="851">
        <v>0</v>
      </c>
      <c r="P118" s="1215" t="str">
        <f t="shared" si="6"/>
        <v>PROCESO</v>
      </c>
    </row>
    <row r="119" spans="2:16" ht="409.5" customHeight="1">
      <c r="B119" s="734" t="s">
        <v>28</v>
      </c>
      <c r="C119" s="873" t="s">
        <v>18</v>
      </c>
      <c r="D119" s="1199" t="s">
        <v>472</v>
      </c>
      <c r="E119" s="1199" t="s">
        <v>385</v>
      </c>
      <c r="F119" s="1212" t="s">
        <v>473</v>
      </c>
      <c r="G119" s="1255" t="s">
        <v>474</v>
      </c>
      <c r="H119" s="1256" t="s">
        <v>475</v>
      </c>
      <c r="I119" s="1202"/>
      <c r="J119" s="1247" t="s">
        <v>476</v>
      </c>
      <c r="K119" s="355">
        <v>1</v>
      </c>
      <c r="L119" s="1151">
        <v>43160</v>
      </c>
      <c r="M119" s="1151">
        <v>43525</v>
      </c>
      <c r="N119" s="1152" t="s">
        <v>477</v>
      </c>
      <c r="O119" s="851">
        <v>0</v>
      </c>
      <c r="P119" s="1215" t="str">
        <f t="shared" si="6"/>
        <v>PROCESO</v>
      </c>
    </row>
    <row r="120" spans="2:16" ht="409.6" customHeight="1">
      <c r="B120" s="734" t="s">
        <v>28</v>
      </c>
      <c r="C120" s="873" t="s">
        <v>18</v>
      </c>
      <c r="D120" s="1399" t="s">
        <v>478</v>
      </c>
      <c r="E120" s="1399" t="s">
        <v>479</v>
      </c>
      <c r="F120" s="1500" t="s">
        <v>480</v>
      </c>
      <c r="G120" s="1509"/>
      <c r="H120" s="1154" t="s">
        <v>481</v>
      </c>
      <c r="I120" s="1402"/>
      <c r="J120" s="1247" t="s">
        <v>482</v>
      </c>
      <c r="K120" s="1247" t="s">
        <v>483</v>
      </c>
      <c r="L120" s="1151">
        <v>42219</v>
      </c>
      <c r="M120" s="1151">
        <v>42400</v>
      </c>
      <c r="N120" s="1152" t="s">
        <v>484</v>
      </c>
      <c r="O120" s="851">
        <v>1</v>
      </c>
      <c r="P120" s="1215" t="str">
        <f>IF(AND(M120&lt;=$O$13,O120&lt;100%),"INCUMPLIDA",IF(AND(M120&gt;$O$13,O120&lt;100%),"PROCESO",IF(AND(M120&gt;$O$13,O120=100%),"CUMPLIDA","CUMPLIDA")))</f>
        <v>CUMPLIDA</v>
      </c>
    </row>
    <row r="121" spans="2:16" ht="179.25" customHeight="1">
      <c r="B121" s="734" t="s">
        <v>28</v>
      </c>
      <c r="C121" s="873" t="s">
        <v>18</v>
      </c>
      <c r="D121" s="1399"/>
      <c r="E121" s="1399"/>
      <c r="F121" s="1500"/>
      <c r="G121" s="1509"/>
      <c r="H121" s="1154" t="s">
        <v>485</v>
      </c>
      <c r="I121" s="1402"/>
      <c r="J121" s="1247" t="s">
        <v>486</v>
      </c>
      <c r="K121" s="1247" t="s">
        <v>487</v>
      </c>
      <c r="L121" s="1151">
        <v>42219</v>
      </c>
      <c r="M121" s="1151">
        <v>43646</v>
      </c>
      <c r="N121" s="1152" t="s">
        <v>488</v>
      </c>
      <c r="O121" s="851">
        <v>0</v>
      </c>
      <c r="P121" s="1215" t="str">
        <f>IF(AND(M121&lt;=$O$13,O121&lt;100%),"INCUMPLIDA",IF(AND(M121&gt;$O$13,O121&lt;100%),"PROCESO",IF(AND(M121&gt;$O$13,O121=100%),"CUMPLIDA","CUMPLIDA")))</f>
        <v>PROCESO</v>
      </c>
    </row>
    <row r="122" spans="2:16" ht="295.5" customHeight="1">
      <c r="B122" s="734" t="s">
        <v>28</v>
      </c>
      <c r="C122" s="873" t="s">
        <v>18</v>
      </c>
      <c r="D122" s="1399"/>
      <c r="E122" s="1399"/>
      <c r="F122" s="1500"/>
      <c r="G122" s="1509"/>
      <c r="H122" s="1256" t="s">
        <v>489</v>
      </c>
      <c r="I122" s="1402"/>
      <c r="J122" s="1247" t="s">
        <v>490</v>
      </c>
      <c r="K122" s="1247" t="s">
        <v>491</v>
      </c>
      <c r="L122" s="1151">
        <v>42248</v>
      </c>
      <c r="M122" s="1151">
        <v>42428</v>
      </c>
      <c r="N122" s="1152" t="s">
        <v>492</v>
      </c>
      <c r="O122" s="851">
        <v>1</v>
      </c>
      <c r="P122" s="1215" t="str">
        <f>IF(AND(M122&lt;=$O$13,O122&lt;100%),"INCUMPLIDA",IF(AND(M122&gt;$O$13,O122&lt;100%),"PROCESO",IF(AND(M122&gt;$O$13,O122=100%),"CUMPLIDA","CUMPLIDA")))</f>
        <v>CUMPLIDA</v>
      </c>
    </row>
    <row r="123" spans="2:16" ht="300" customHeight="1">
      <c r="B123" s="734" t="s">
        <v>28</v>
      </c>
      <c r="C123" s="873" t="s">
        <v>18</v>
      </c>
      <c r="D123" s="1399"/>
      <c r="E123" s="1399"/>
      <c r="F123" s="1500"/>
      <c r="G123" s="1509"/>
      <c r="H123" s="1256" t="s">
        <v>493</v>
      </c>
      <c r="I123" s="1402"/>
      <c r="J123" s="1247" t="s">
        <v>494</v>
      </c>
      <c r="K123" s="1247" t="s">
        <v>495</v>
      </c>
      <c r="L123" s="1151">
        <v>42219</v>
      </c>
      <c r="M123" s="1151">
        <v>42400</v>
      </c>
      <c r="N123" s="1152" t="s">
        <v>496</v>
      </c>
      <c r="O123" s="851">
        <v>1</v>
      </c>
      <c r="P123" s="1215" t="str">
        <f>IF(AND(M123&lt;=$O$13,O123&lt;100%),"INCUMPLIDA",IF(AND(M123&gt;$O$13,O123&lt;100%),"PROCESO",IF(AND(M123&gt;$O$13,O123=100%),"CUMPLIDA","CUMPLIDA")))</f>
        <v>CUMPLIDA</v>
      </c>
    </row>
    <row r="124" spans="2:16" ht="216.75" customHeight="1">
      <c r="B124" s="734" t="s">
        <v>28</v>
      </c>
      <c r="C124" s="873" t="s">
        <v>18</v>
      </c>
      <c r="D124" s="1399" t="s">
        <v>497</v>
      </c>
      <c r="E124" s="1399" t="s">
        <v>267</v>
      </c>
      <c r="F124" s="1501" t="s">
        <v>498</v>
      </c>
      <c r="G124" s="1477" t="s">
        <v>499</v>
      </c>
      <c r="H124" s="1256" t="s">
        <v>500</v>
      </c>
      <c r="I124" s="1202"/>
      <c r="J124" s="1247" t="s">
        <v>501</v>
      </c>
      <c r="K124" s="1247">
        <v>1</v>
      </c>
      <c r="L124" s="1151">
        <v>43133</v>
      </c>
      <c r="M124" s="1151">
        <v>43281</v>
      </c>
      <c r="N124" s="1152" t="s">
        <v>502</v>
      </c>
      <c r="O124" s="851">
        <v>1</v>
      </c>
      <c r="P124" s="1215" t="str">
        <f t="shared" si="6"/>
        <v>CUMPLIDA</v>
      </c>
    </row>
    <row r="125" spans="2:16" ht="127.5" customHeight="1">
      <c r="B125" s="734" t="s">
        <v>28</v>
      </c>
      <c r="C125" s="873" t="s">
        <v>18</v>
      </c>
      <c r="D125" s="1399"/>
      <c r="E125" s="1399"/>
      <c r="F125" s="1501"/>
      <c r="G125" s="1477"/>
      <c r="H125" s="1256" t="s">
        <v>503</v>
      </c>
      <c r="I125" s="1202"/>
      <c r="J125" s="1247" t="s">
        <v>504</v>
      </c>
      <c r="K125" s="1247">
        <v>1</v>
      </c>
      <c r="L125" s="1151">
        <v>43133</v>
      </c>
      <c r="M125" s="1151">
        <v>43220</v>
      </c>
      <c r="N125" s="1152" t="s">
        <v>505</v>
      </c>
      <c r="O125" s="851">
        <v>1</v>
      </c>
      <c r="P125" s="1215" t="str">
        <f t="shared" si="6"/>
        <v>CUMPLIDA</v>
      </c>
    </row>
    <row r="126" spans="2:16" ht="306" customHeight="1">
      <c r="B126" s="734" t="s">
        <v>28</v>
      </c>
      <c r="C126" s="873" t="s">
        <v>18</v>
      </c>
      <c r="D126" s="1399"/>
      <c r="E126" s="1399"/>
      <c r="F126" s="1501"/>
      <c r="G126" s="1477"/>
      <c r="H126" s="1256" t="s">
        <v>506</v>
      </c>
      <c r="I126" s="1202"/>
      <c r="J126" s="1247" t="s">
        <v>507</v>
      </c>
      <c r="K126" s="1247">
        <v>5</v>
      </c>
      <c r="L126" s="1151">
        <v>43174</v>
      </c>
      <c r="M126" s="1151">
        <v>43449</v>
      </c>
      <c r="N126" s="1152" t="s">
        <v>508</v>
      </c>
      <c r="O126" s="851">
        <v>0.4</v>
      </c>
      <c r="P126" s="1215" t="str">
        <f t="shared" si="6"/>
        <v>PROCESO</v>
      </c>
    </row>
    <row r="127" spans="2:16" ht="204" customHeight="1">
      <c r="B127" s="998" t="s">
        <v>28</v>
      </c>
      <c r="C127" s="998" t="s">
        <v>12</v>
      </c>
      <c r="D127" s="1495" t="s">
        <v>509</v>
      </c>
      <c r="E127" s="1495" t="s">
        <v>510</v>
      </c>
      <c r="F127" s="1500" t="s">
        <v>511</v>
      </c>
      <c r="G127" s="1480"/>
      <c r="H127" s="1199" t="s">
        <v>512</v>
      </c>
      <c r="I127" s="1202"/>
      <c r="J127" s="1199" t="s">
        <v>513</v>
      </c>
      <c r="K127" s="751" t="s">
        <v>514</v>
      </c>
      <c r="L127" s="87">
        <v>42979</v>
      </c>
      <c r="M127" s="87">
        <v>43039</v>
      </c>
      <c r="N127" s="534" t="s">
        <v>515</v>
      </c>
      <c r="O127" s="819">
        <v>1</v>
      </c>
      <c r="P127" s="787" t="str">
        <f t="shared" ref="P127:P132" si="7">IF(AND(M127&lt;=$O$14,O127&lt;100%),"INCUMPLIDA",IF(AND(M127&gt;$O$14,O127&lt;100%),"PROCESO",IF(AND(M127&gt;$O$14,O127&lt;100%),"CUMPLIDA","CUMPLIDA")))</f>
        <v>CUMPLIDA</v>
      </c>
    </row>
    <row r="128" spans="2:16" ht="267.75" customHeight="1">
      <c r="B128" s="998" t="s">
        <v>28</v>
      </c>
      <c r="C128" s="998" t="s">
        <v>12</v>
      </c>
      <c r="D128" s="1495"/>
      <c r="E128" s="1495"/>
      <c r="F128" s="1500"/>
      <c r="G128" s="1480"/>
      <c r="H128" s="1199" t="s">
        <v>516</v>
      </c>
      <c r="I128" s="1202"/>
      <c r="J128" s="1199" t="s">
        <v>517</v>
      </c>
      <c r="K128" s="1199" t="s">
        <v>518</v>
      </c>
      <c r="L128" s="87">
        <v>42975</v>
      </c>
      <c r="M128" s="87">
        <v>43266</v>
      </c>
      <c r="N128" s="534" t="s">
        <v>519</v>
      </c>
      <c r="O128" s="819">
        <v>1</v>
      </c>
      <c r="P128" s="787" t="str">
        <f t="shared" si="7"/>
        <v>CUMPLIDA</v>
      </c>
    </row>
    <row r="129" spans="2:16" ht="267.75" customHeight="1">
      <c r="B129" s="998" t="s">
        <v>28</v>
      </c>
      <c r="C129" s="998" t="s">
        <v>12</v>
      </c>
      <c r="D129" s="1495"/>
      <c r="E129" s="1495"/>
      <c r="F129" s="1500"/>
      <c r="G129" s="1480"/>
      <c r="H129" s="1399" t="s">
        <v>520</v>
      </c>
      <c r="I129" s="1202"/>
      <c r="J129" s="1199" t="s">
        <v>521</v>
      </c>
      <c r="K129" s="1199" t="s">
        <v>522</v>
      </c>
      <c r="L129" s="87">
        <v>43040</v>
      </c>
      <c r="M129" s="87">
        <v>43281</v>
      </c>
      <c r="N129" s="534" t="s">
        <v>515</v>
      </c>
      <c r="O129" s="819">
        <v>1</v>
      </c>
      <c r="P129" s="787" t="str">
        <f t="shared" si="7"/>
        <v>CUMPLIDA</v>
      </c>
    </row>
    <row r="130" spans="2:16" ht="150" customHeight="1">
      <c r="B130" s="998" t="s">
        <v>28</v>
      </c>
      <c r="C130" s="998" t="s">
        <v>12</v>
      </c>
      <c r="D130" s="1495"/>
      <c r="E130" s="1495"/>
      <c r="F130" s="1500"/>
      <c r="G130" s="1480"/>
      <c r="H130" s="1399"/>
      <c r="I130" s="1202"/>
      <c r="J130" s="1199" t="s">
        <v>523</v>
      </c>
      <c r="K130" s="751" t="s">
        <v>524</v>
      </c>
      <c r="L130" s="87">
        <v>43070</v>
      </c>
      <c r="M130" s="87">
        <v>43281</v>
      </c>
      <c r="N130" s="534" t="s">
        <v>525</v>
      </c>
      <c r="O130" s="819">
        <v>1</v>
      </c>
      <c r="P130" s="787" t="str">
        <f t="shared" si="7"/>
        <v>CUMPLIDA</v>
      </c>
    </row>
    <row r="131" spans="2:16" ht="409.5" customHeight="1">
      <c r="B131" s="998" t="s">
        <v>28</v>
      </c>
      <c r="C131" s="998" t="s">
        <v>12</v>
      </c>
      <c r="D131" s="1495" t="s">
        <v>526</v>
      </c>
      <c r="E131" s="1495" t="s">
        <v>527</v>
      </c>
      <c r="F131" s="1500" t="s">
        <v>528</v>
      </c>
      <c r="G131" s="1480"/>
      <c r="H131" s="1399" t="s">
        <v>529</v>
      </c>
      <c r="I131" s="1253"/>
      <c r="J131" s="1199" t="s">
        <v>530</v>
      </c>
      <c r="K131" s="751" t="s">
        <v>531</v>
      </c>
      <c r="L131" s="87">
        <v>42962</v>
      </c>
      <c r="M131" s="87">
        <v>43324</v>
      </c>
      <c r="N131" s="534" t="s">
        <v>532</v>
      </c>
      <c r="O131" s="819">
        <v>1</v>
      </c>
      <c r="P131" s="787" t="str">
        <f t="shared" si="7"/>
        <v>CUMPLIDA</v>
      </c>
    </row>
    <row r="132" spans="2:16" ht="240" customHeight="1">
      <c r="B132" s="998" t="s">
        <v>28</v>
      </c>
      <c r="C132" s="998" t="s">
        <v>12</v>
      </c>
      <c r="D132" s="1495"/>
      <c r="E132" s="1495"/>
      <c r="F132" s="1500"/>
      <c r="G132" s="1480"/>
      <c r="H132" s="1399"/>
      <c r="I132" s="1253"/>
      <c r="J132" s="1199" t="s">
        <v>533</v>
      </c>
      <c r="K132" s="1199" t="s">
        <v>534</v>
      </c>
      <c r="L132" s="87">
        <v>42962</v>
      </c>
      <c r="M132" s="87">
        <v>43008</v>
      </c>
      <c r="N132" s="534" t="s">
        <v>535</v>
      </c>
      <c r="O132" s="819">
        <v>1</v>
      </c>
      <c r="P132" s="787" t="str">
        <f t="shared" si="7"/>
        <v>CUMPLIDA</v>
      </c>
    </row>
    <row r="133" spans="2:16" ht="180" customHeight="1">
      <c r="B133" s="1246" t="s">
        <v>29</v>
      </c>
      <c r="C133" s="1246" t="s">
        <v>11</v>
      </c>
      <c r="D133" s="1245" t="s">
        <v>536</v>
      </c>
      <c r="E133" s="1254" t="s">
        <v>537</v>
      </c>
      <c r="F133" s="1263" t="s">
        <v>538</v>
      </c>
      <c r="G133" s="1245" t="s">
        <v>539</v>
      </c>
      <c r="H133" s="1262" t="s">
        <v>540</v>
      </c>
      <c r="I133" s="1262" t="s">
        <v>541</v>
      </c>
      <c r="J133" s="1262" t="s">
        <v>542</v>
      </c>
      <c r="K133" s="887">
        <v>4</v>
      </c>
      <c r="L133" s="888">
        <v>43374</v>
      </c>
      <c r="M133" s="888">
        <v>43524</v>
      </c>
      <c r="N133" s="1079" t="s">
        <v>543</v>
      </c>
      <c r="O133" s="75">
        <v>0.5</v>
      </c>
      <c r="P133" s="1202" t="str">
        <f t="shared" ref="P133:P154" si="8">IF(AND(M133&lt;=$O$11,O133&lt;100%),"INCUMPLIDA",IF(AND(M133&gt;$O$11,O133&lt;100%),"PROCESO",IF(AND(M133&gt;$O$11,O133=100%),"CUMPLIDA","CUMPLIDA")))</f>
        <v>PROCESO</v>
      </c>
    </row>
    <row r="134" spans="2:16" ht="210" customHeight="1">
      <c r="B134" s="1246" t="s">
        <v>29</v>
      </c>
      <c r="C134" s="1246" t="s">
        <v>11</v>
      </c>
      <c r="D134" s="920" t="s">
        <v>544</v>
      </c>
      <c r="E134" s="920" t="s">
        <v>545</v>
      </c>
      <c r="F134" s="756" t="s">
        <v>546</v>
      </c>
      <c r="G134" s="921" t="s">
        <v>547</v>
      </c>
      <c r="H134" s="1262" t="s">
        <v>548</v>
      </c>
      <c r="I134" s="1262" t="s">
        <v>549</v>
      </c>
      <c r="J134" s="1262" t="s">
        <v>220</v>
      </c>
      <c r="K134" s="887">
        <v>4</v>
      </c>
      <c r="L134" s="888">
        <v>43374</v>
      </c>
      <c r="M134" s="888">
        <v>43524</v>
      </c>
      <c r="N134" s="519" t="s">
        <v>550</v>
      </c>
      <c r="O134" s="75">
        <v>0.75</v>
      </c>
      <c r="P134" s="1202" t="str">
        <f t="shared" si="8"/>
        <v>PROCESO</v>
      </c>
    </row>
    <row r="135" spans="2:16" ht="180">
      <c r="B135" s="1246" t="s">
        <v>29</v>
      </c>
      <c r="C135" s="1246" t="s">
        <v>11</v>
      </c>
      <c r="D135" s="1478" t="s">
        <v>551</v>
      </c>
      <c r="E135" s="1478" t="s">
        <v>552</v>
      </c>
      <c r="F135" s="1493" t="s">
        <v>553</v>
      </c>
      <c r="G135" s="1511" t="s">
        <v>554</v>
      </c>
      <c r="H135" s="1478" t="s">
        <v>555</v>
      </c>
      <c r="I135" s="890" t="s">
        <v>556</v>
      </c>
      <c r="J135" s="890" t="s">
        <v>557</v>
      </c>
      <c r="K135" s="144">
        <v>1</v>
      </c>
      <c r="L135" s="142">
        <v>43132</v>
      </c>
      <c r="M135" s="142">
        <v>43465</v>
      </c>
      <c r="N135" s="1080" t="s">
        <v>558</v>
      </c>
      <c r="O135" s="75">
        <v>1</v>
      </c>
      <c r="P135" s="1202" t="str">
        <f t="shared" si="8"/>
        <v>CUMPLIDA</v>
      </c>
    </row>
    <row r="136" spans="2:16" ht="225">
      <c r="B136" s="1246" t="s">
        <v>29</v>
      </c>
      <c r="C136" s="1246" t="s">
        <v>11</v>
      </c>
      <c r="D136" s="1478"/>
      <c r="E136" s="1478"/>
      <c r="F136" s="1493"/>
      <c r="G136" s="1511"/>
      <c r="H136" s="1478"/>
      <c r="I136" s="890" t="s">
        <v>559</v>
      </c>
      <c r="J136" s="891" t="s">
        <v>557</v>
      </c>
      <c r="K136" s="891">
        <v>1</v>
      </c>
      <c r="L136" s="817">
        <v>43467</v>
      </c>
      <c r="M136" s="892">
        <v>43554</v>
      </c>
      <c r="N136" s="1081" t="s">
        <v>558</v>
      </c>
      <c r="O136" s="75">
        <v>0</v>
      </c>
      <c r="P136" s="1202" t="str">
        <f t="shared" si="8"/>
        <v>PROCESO</v>
      </c>
    </row>
    <row r="137" spans="2:16" ht="285">
      <c r="B137" s="1246" t="s">
        <v>29</v>
      </c>
      <c r="C137" s="1246" t="s">
        <v>11</v>
      </c>
      <c r="D137" s="1478"/>
      <c r="E137" s="1478"/>
      <c r="F137" s="1493"/>
      <c r="G137" s="1511"/>
      <c r="H137" s="1478"/>
      <c r="I137" s="890" t="s">
        <v>560</v>
      </c>
      <c r="J137" s="889" t="s">
        <v>561</v>
      </c>
      <c r="K137" s="1184">
        <v>1</v>
      </c>
      <c r="L137" s="817">
        <v>43344</v>
      </c>
      <c r="M137" s="142">
        <v>43465</v>
      </c>
      <c r="N137" s="1080" t="s">
        <v>558</v>
      </c>
      <c r="O137" s="75">
        <v>1</v>
      </c>
      <c r="P137" s="1202" t="str">
        <f t="shared" si="8"/>
        <v>CUMPLIDA</v>
      </c>
    </row>
    <row r="138" spans="2:16" ht="195">
      <c r="B138" s="1246" t="s">
        <v>29</v>
      </c>
      <c r="C138" s="1246" t="s">
        <v>11</v>
      </c>
      <c r="D138" s="1478"/>
      <c r="E138" s="1478"/>
      <c r="F138" s="1493"/>
      <c r="G138" s="1511"/>
      <c r="H138" s="1478"/>
      <c r="I138" s="890" t="s">
        <v>562</v>
      </c>
      <c r="J138" s="891" t="s">
        <v>557</v>
      </c>
      <c r="K138" s="891">
        <v>1</v>
      </c>
      <c r="L138" s="817">
        <v>43467</v>
      </c>
      <c r="M138" s="817">
        <v>43585</v>
      </c>
      <c r="N138" s="1080" t="s">
        <v>558</v>
      </c>
      <c r="O138" s="75">
        <v>0</v>
      </c>
      <c r="P138" s="1202" t="str">
        <f t="shared" si="8"/>
        <v>PROCESO</v>
      </c>
    </row>
    <row r="139" spans="2:16" ht="210">
      <c r="B139" s="1246" t="s">
        <v>29</v>
      </c>
      <c r="C139" s="1246" t="s">
        <v>11</v>
      </c>
      <c r="D139" s="1478"/>
      <c r="E139" s="1478"/>
      <c r="F139" s="1493"/>
      <c r="G139" s="1511"/>
      <c r="H139" s="1478"/>
      <c r="I139" s="890" t="s">
        <v>563</v>
      </c>
      <c r="J139" s="891" t="s">
        <v>564</v>
      </c>
      <c r="K139" s="891">
        <v>1</v>
      </c>
      <c r="L139" s="817">
        <v>43467</v>
      </c>
      <c r="M139" s="892">
        <v>43585</v>
      </c>
      <c r="N139" s="1080" t="s">
        <v>558</v>
      </c>
      <c r="O139" s="75">
        <v>0</v>
      </c>
      <c r="P139" s="1202" t="str">
        <f t="shared" si="8"/>
        <v>PROCESO</v>
      </c>
    </row>
    <row r="140" spans="2:16" ht="165" customHeight="1">
      <c r="B140" s="1246" t="s">
        <v>29</v>
      </c>
      <c r="C140" s="1246" t="s">
        <v>11</v>
      </c>
      <c r="D140" s="1478"/>
      <c r="E140" s="1478"/>
      <c r="F140" s="1493"/>
      <c r="G140" s="1511"/>
      <c r="H140" s="1478"/>
      <c r="I140" s="890" t="s">
        <v>565</v>
      </c>
      <c r="J140" s="891" t="s">
        <v>561</v>
      </c>
      <c r="K140" s="891">
        <v>1</v>
      </c>
      <c r="L140" s="817">
        <v>43344</v>
      </c>
      <c r="M140" s="892">
        <v>43464</v>
      </c>
      <c r="N140" s="1080" t="s">
        <v>558</v>
      </c>
      <c r="O140" s="75">
        <v>1</v>
      </c>
      <c r="P140" s="1202" t="str">
        <f t="shared" si="8"/>
        <v>CUMPLIDA</v>
      </c>
    </row>
    <row r="141" spans="2:16" ht="165" customHeight="1">
      <c r="B141" s="1246" t="s">
        <v>29</v>
      </c>
      <c r="C141" s="1246" t="s">
        <v>11</v>
      </c>
      <c r="D141" s="1478"/>
      <c r="E141" s="1478"/>
      <c r="F141" s="1493"/>
      <c r="G141" s="1511"/>
      <c r="H141" s="1478"/>
      <c r="I141" s="890" t="s">
        <v>566</v>
      </c>
      <c r="J141" s="891" t="s">
        <v>557</v>
      </c>
      <c r="K141" s="891">
        <v>1</v>
      </c>
      <c r="L141" s="817">
        <v>43467</v>
      </c>
      <c r="M141" s="817">
        <v>43615</v>
      </c>
      <c r="N141" s="1081" t="s">
        <v>558</v>
      </c>
      <c r="O141" s="75">
        <v>0</v>
      </c>
      <c r="P141" s="1202" t="str">
        <f t="shared" si="8"/>
        <v>PROCESO</v>
      </c>
    </row>
    <row r="142" spans="2:16" ht="180">
      <c r="B142" s="1246" t="s">
        <v>29</v>
      </c>
      <c r="C142" s="1246" t="s">
        <v>11</v>
      </c>
      <c r="D142" s="1478"/>
      <c r="E142" s="1478"/>
      <c r="F142" s="1493"/>
      <c r="G142" s="1511"/>
      <c r="H142" s="1478"/>
      <c r="I142" s="890" t="s">
        <v>567</v>
      </c>
      <c r="J142" s="891" t="s">
        <v>564</v>
      </c>
      <c r="K142" s="891">
        <v>1</v>
      </c>
      <c r="L142" s="817">
        <v>43467</v>
      </c>
      <c r="M142" s="892">
        <v>43646</v>
      </c>
      <c r="N142" s="1081" t="s">
        <v>558</v>
      </c>
      <c r="O142" s="75">
        <v>0</v>
      </c>
      <c r="P142" s="1202" t="str">
        <f t="shared" si="8"/>
        <v>PROCESO</v>
      </c>
    </row>
    <row r="143" spans="2:16" ht="135" customHeight="1">
      <c r="B143" s="1246" t="s">
        <v>29</v>
      </c>
      <c r="C143" s="1246" t="s">
        <v>11</v>
      </c>
      <c r="D143" s="1478" t="s">
        <v>568</v>
      </c>
      <c r="E143" s="1497" t="s">
        <v>569</v>
      </c>
      <c r="F143" s="1493" t="s">
        <v>570</v>
      </c>
      <c r="G143" s="1478" t="s">
        <v>571</v>
      </c>
      <c r="H143" s="1246" t="s">
        <v>572</v>
      </c>
      <c r="I143" s="996" t="s">
        <v>573</v>
      </c>
      <c r="J143" s="996" t="s">
        <v>574</v>
      </c>
      <c r="K143" s="754">
        <v>6</v>
      </c>
      <c r="L143" s="755">
        <v>41821</v>
      </c>
      <c r="M143" s="755">
        <v>42156</v>
      </c>
      <c r="N143" s="1082" t="s">
        <v>575</v>
      </c>
      <c r="O143" s="75">
        <v>1</v>
      </c>
      <c r="P143" s="1202" t="str">
        <f t="shared" si="8"/>
        <v>CUMPLIDA</v>
      </c>
    </row>
    <row r="144" spans="2:16" ht="225" customHeight="1">
      <c r="B144" s="1246" t="s">
        <v>29</v>
      </c>
      <c r="C144" s="1246" t="s">
        <v>11</v>
      </c>
      <c r="D144" s="1478"/>
      <c r="E144" s="1497"/>
      <c r="F144" s="1493"/>
      <c r="G144" s="1478"/>
      <c r="H144" s="1245" t="s">
        <v>576</v>
      </c>
      <c r="I144" s="822" t="s">
        <v>577</v>
      </c>
      <c r="J144" s="822" t="s">
        <v>578</v>
      </c>
      <c r="K144" s="757">
        <v>1</v>
      </c>
      <c r="L144" s="753">
        <v>41835</v>
      </c>
      <c r="M144" s="753">
        <v>41851</v>
      </c>
      <c r="N144" s="1083" t="s">
        <v>579</v>
      </c>
      <c r="O144" s="75">
        <v>1</v>
      </c>
      <c r="P144" s="1202" t="str">
        <f t="shared" si="8"/>
        <v>CUMPLIDA</v>
      </c>
    </row>
    <row r="145" spans="2:16" ht="240" customHeight="1">
      <c r="B145" s="1246" t="s">
        <v>29</v>
      </c>
      <c r="C145" s="1246" t="s">
        <v>11</v>
      </c>
      <c r="D145" s="1245" t="s">
        <v>580</v>
      </c>
      <c r="E145" s="1245" t="s">
        <v>545</v>
      </c>
      <c r="F145" s="756" t="s">
        <v>581</v>
      </c>
      <c r="G145" s="921" t="s">
        <v>582</v>
      </c>
      <c r="H145" s="1262" t="s">
        <v>548</v>
      </c>
      <c r="I145" s="1262" t="s">
        <v>549</v>
      </c>
      <c r="J145" s="1262" t="s">
        <v>220</v>
      </c>
      <c r="K145" s="887">
        <v>4</v>
      </c>
      <c r="L145" s="888">
        <v>43374</v>
      </c>
      <c r="M145" s="888">
        <v>43524</v>
      </c>
      <c r="N145" s="1082" t="s">
        <v>583</v>
      </c>
      <c r="O145" s="75">
        <v>0.75</v>
      </c>
      <c r="P145" s="1202" t="str">
        <f t="shared" si="8"/>
        <v>PROCESO</v>
      </c>
    </row>
    <row r="146" spans="2:16" ht="409.5" customHeight="1">
      <c r="B146" s="1246" t="s">
        <v>29</v>
      </c>
      <c r="C146" s="1246" t="s">
        <v>11</v>
      </c>
      <c r="D146" s="1399" t="s">
        <v>584</v>
      </c>
      <c r="E146" s="1399" t="s">
        <v>585</v>
      </c>
      <c r="F146" s="1401" t="s">
        <v>586</v>
      </c>
      <c r="G146" s="1399" t="s">
        <v>587</v>
      </c>
      <c r="H146" s="1399" t="s">
        <v>588</v>
      </c>
      <c r="I146" s="1199" t="s">
        <v>589</v>
      </c>
      <c r="J146" s="1199" t="s">
        <v>590</v>
      </c>
      <c r="K146" s="488">
        <v>1</v>
      </c>
      <c r="L146" s="753">
        <v>42613</v>
      </c>
      <c r="M146" s="753">
        <v>42735</v>
      </c>
      <c r="N146" s="534" t="s">
        <v>591</v>
      </c>
      <c r="O146" s="75">
        <v>1</v>
      </c>
      <c r="P146" s="1202" t="str">
        <f t="shared" si="8"/>
        <v>CUMPLIDA</v>
      </c>
    </row>
    <row r="147" spans="2:16" ht="150" customHeight="1">
      <c r="B147" s="1246" t="s">
        <v>29</v>
      </c>
      <c r="C147" s="1246" t="s">
        <v>11</v>
      </c>
      <c r="D147" s="1399"/>
      <c r="E147" s="1399"/>
      <c r="F147" s="1401"/>
      <c r="G147" s="1399"/>
      <c r="H147" s="1399"/>
      <c r="I147" s="1199" t="s">
        <v>589</v>
      </c>
      <c r="J147" s="1199" t="s">
        <v>592</v>
      </c>
      <c r="K147" s="488">
        <v>1</v>
      </c>
      <c r="L147" s="753">
        <v>42613</v>
      </c>
      <c r="M147" s="753">
        <v>42735</v>
      </c>
      <c r="N147" s="534" t="s">
        <v>591</v>
      </c>
      <c r="O147" s="75">
        <v>1</v>
      </c>
      <c r="P147" s="1202" t="str">
        <f t="shared" si="8"/>
        <v>CUMPLIDA</v>
      </c>
    </row>
    <row r="148" spans="2:16" ht="240" customHeight="1">
      <c r="B148" s="1246" t="s">
        <v>29</v>
      </c>
      <c r="C148" s="1246" t="s">
        <v>11</v>
      </c>
      <c r="D148" s="1199" t="s">
        <v>593</v>
      </c>
      <c r="E148" s="1199" t="s">
        <v>594</v>
      </c>
      <c r="F148" s="1206" t="s">
        <v>595</v>
      </c>
      <c r="G148" s="1199" t="s">
        <v>596</v>
      </c>
      <c r="H148" s="1262" t="s">
        <v>540</v>
      </c>
      <c r="I148" s="1262" t="s">
        <v>541</v>
      </c>
      <c r="J148" s="1262" t="s">
        <v>542</v>
      </c>
      <c r="K148" s="887">
        <v>4</v>
      </c>
      <c r="L148" s="888">
        <v>43374</v>
      </c>
      <c r="M148" s="888">
        <v>43524</v>
      </c>
      <c r="N148" s="534" t="s">
        <v>597</v>
      </c>
      <c r="O148" s="75">
        <v>0.5</v>
      </c>
      <c r="P148" s="1202" t="str">
        <f t="shared" si="8"/>
        <v>PROCESO</v>
      </c>
    </row>
    <row r="149" spans="2:16" ht="150" customHeight="1">
      <c r="B149" s="1246" t="s">
        <v>29</v>
      </c>
      <c r="C149" s="1246" t="s">
        <v>11</v>
      </c>
      <c r="D149" s="1479" t="s">
        <v>598</v>
      </c>
      <c r="E149" s="1479" t="s">
        <v>599</v>
      </c>
      <c r="F149" s="1496" t="s">
        <v>600</v>
      </c>
      <c r="G149" s="1479" t="s">
        <v>601</v>
      </c>
      <c r="H149" s="1479" t="s">
        <v>602</v>
      </c>
      <c r="I149" s="1199" t="s">
        <v>603</v>
      </c>
      <c r="J149" s="1199" t="s">
        <v>604</v>
      </c>
      <c r="K149" s="72">
        <v>1</v>
      </c>
      <c r="L149" s="73">
        <v>42262</v>
      </c>
      <c r="M149" s="73">
        <v>42277</v>
      </c>
      <c r="N149" s="1084" t="s">
        <v>605</v>
      </c>
      <c r="O149" s="75">
        <v>1</v>
      </c>
      <c r="P149" s="1202" t="str">
        <f t="shared" si="8"/>
        <v>CUMPLIDA</v>
      </c>
    </row>
    <row r="150" spans="2:16" ht="150" customHeight="1">
      <c r="B150" s="1246" t="s">
        <v>29</v>
      </c>
      <c r="C150" s="1246" t="s">
        <v>11</v>
      </c>
      <c r="D150" s="1479"/>
      <c r="E150" s="1479"/>
      <c r="F150" s="1496"/>
      <c r="G150" s="1479"/>
      <c r="H150" s="1479"/>
      <c r="I150" s="822" t="s">
        <v>606</v>
      </c>
      <c r="J150" s="822" t="s">
        <v>607</v>
      </c>
      <c r="K150" s="72">
        <v>1</v>
      </c>
      <c r="L150" s="73">
        <v>42278</v>
      </c>
      <c r="M150" s="73">
        <v>42308</v>
      </c>
      <c r="N150" s="1084" t="s">
        <v>608</v>
      </c>
      <c r="O150" s="75">
        <v>1</v>
      </c>
      <c r="P150" s="1202" t="str">
        <f t="shared" si="8"/>
        <v>CUMPLIDA</v>
      </c>
    </row>
    <row r="151" spans="2:16" ht="216.75" customHeight="1">
      <c r="B151" s="1246" t="s">
        <v>29</v>
      </c>
      <c r="C151" s="1246" t="s">
        <v>11</v>
      </c>
      <c r="D151" s="1479"/>
      <c r="E151" s="1479"/>
      <c r="F151" s="1496"/>
      <c r="G151" s="1479"/>
      <c r="H151" s="1479"/>
      <c r="I151" s="822" t="s">
        <v>609</v>
      </c>
      <c r="J151" s="822" t="s">
        <v>236</v>
      </c>
      <c r="K151" s="72">
        <v>1</v>
      </c>
      <c r="L151" s="73">
        <v>42461</v>
      </c>
      <c r="M151" s="73">
        <v>42735</v>
      </c>
      <c r="N151" s="1084" t="s">
        <v>610</v>
      </c>
      <c r="O151" s="75">
        <v>1</v>
      </c>
      <c r="P151" s="1202" t="str">
        <f t="shared" si="8"/>
        <v>CUMPLIDA</v>
      </c>
    </row>
    <row r="152" spans="2:16" ht="210" customHeight="1">
      <c r="B152" s="1246" t="s">
        <v>29</v>
      </c>
      <c r="C152" s="1246" t="s">
        <v>11</v>
      </c>
      <c r="D152" s="1479"/>
      <c r="E152" s="1479"/>
      <c r="F152" s="1496"/>
      <c r="G152" s="1479"/>
      <c r="H152" s="1479"/>
      <c r="I152" s="822" t="s">
        <v>611</v>
      </c>
      <c r="J152" s="1199" t="s">
        <v>612</v>
      </c>
      <c r="K152" s="72">
        <v>1</v>
      </c>
      <c r="L152" s="73">
        <v>42461</v>
      </c>
      <c r="M152" s="73">
        <v>42735</v>
      </c>
      <c r="N152" s="1084" t="s">
        <v>613</v>
      </c>
      <c r="O152" s="75">
        <v>1</v>
      </c>
      <c r="P152" s="1202" t="str">
        <f t="shared" si="8"/>
        <v>CUMPLIDA</v>
      </c>
    </row>
    <row r="153" spans="2:16" ht="76.5" customHeight="1">
      <c r="B153" s="1246" t="s">
        <v>29</v>
      </c>
      <c r="C153" s="1246" t="s">
        <v>11</v>
      </c>
      <c r="D153" s="1479"/>
      <c r="E153" s="1479"/>
      <c r="F153" s="1496"/>
      <c r="G153" s="1479"/>
      <c r="H153" s="1479"/>
      <c r="I153" s="822" t="s">
        <v>614</v>
      </c>
      <c r="J153" s="822" t="s">
        <v>615</v>
      </c>
      <c r="K153" s="75">
        <v>1</v>
      </c>
      <c r="L153" s="73">
        <v>42461</v>
      </c>
      <c r="M153" s="73">
        <v>42735</v>
      </c>
      <c r="N153" s="1084" t="s">
        <v>610</v>
      </c>
      <c r="O153" s="75">
        <v>1</v>
      </c>
      <c r="P153" s="1202" t="str">
        <f t="shared" si="8"/>
        <v>CUMPLIDA</v>
      </c>
    </row>
    <row r="154" spans="2:16" ht="150" customHeight="1">
      <c r="B154" s="1246" t="s">
        <v>29</v>
      </c>
      <c r="C154" s="1246" t="s">
        <v>11</v>
      </c>
      <c r="D154" s="1479"/>
      <c r="E154" s="1479"/>
      <c r="F154" s="1496"/>
      <c r="G154" s="1479"/>
      <c r="H154" s="1479"/>
      <c r="I154" s="822" t="s">
        <v>616</v>
      </c>
      <c r="J154" s="822" t="s">
        <v>617</v>
      </c>
      <c r="K154" s="75">
        <v>1</v>
      </c>
      <c r="L154" s="73">
        <v>42461</v>
      </c>
      <c r="M154" s="73">
        <v>42735</v>
      </c>
      <c r="N154" s="1084" t="s">
        <v>618</v>
      </c>
      <c r="O154" s="75">
        <v>1</v>
      </c>
      <c r="P154" s="1202" t="str">
        <f t="shared" si="8"/>
        <v>CUMPLIDA</v>
      </c>
    </row>
    <row r="155" spans="2:16" ht="120" customHeight="1">
      <c r="B155" s="1246" t="s">
        <v>29</v>
      </c>
      <c r="C155" s="1246" t="s">
        <v>11</v>
      </c>
      <c r="D155" s="1479"/>
      <c r="E155" s="1479"/>
      <c r="F155" s="1496"/>
      <c r="G155" s="1479"/>
      <c r="H155" s="1479"/>
      <c r="I155" s="996" t="s">
        <v>619</v>
      </c>
      <c r="J155" s="996" t="s">
        <v>620</v>
      </c>
      <c r="K155" s="754">
        <v>4</v>
      </c>
      <c r="L155" s="755">
        <v>42262</v>
      </c>
      <c r="M155" s="755">
        <v>42369</v>
      </c>
      <c r="N155" s="1084" t="s">
        <v>608</v>
      </c>
      <c r="O155" s="75">
        <v>1</v>
      </c>
      <c r="P155" s="1202" t="str">
        <f t="shared" ref="P155:P186" si="9">IF(AND(M155&lt;=$O$11,O155&lt;100%),"INCUMPLIDA",IF(AND(M155&gt;$O$11,O155&lt;100%),"PROCESO",IF(AND(M155&gt;$O$11,O155=100%),"CUMPLIDA","CUMPLIDA")))</f>
        <v>CUMPLIDA</v>
      </c>
    </row>
    <row r="156" spans="2:16" ht="375" customHeight="1">
      <c r="B156" s="1246" t="s">
        <v>29</v>
      </c>
      <c r="C156" s="1246" t="s">
        <v>11</v>
      </c>
      <c r="D156" s="1479"/>
      <c r="E156" s="1479"/>
      <c r="F156" s="1496"/>
      <c r="G156" s="1479"/>
      <c r="H156" s="1479"/>
      <c r="I156" s="822" t="s">
        <v>621</v>
      </c>
      <c r="J156" s="822" t="s">
        <v>622</v>
      </c>
      <c r="K156" s="757">
        <v>1</v>
      </c>
      <c r="L156" s="87">
        <v>42613</v>
      </c>
      <c r="M156" s="73">
        <v>42735</v>
      </c>
      <c r="N156" s="1084" t="s">
        <v>623</v>
      </c>
      <c r="O156" s="75">
        <v>1</v>
      </c>
      <c r="P156" s="1202" t="str">
        <f t="shared" si="9"/>
        <v>CUMPLIDA</v>
      </c>
    </row>
    <row r="157" spans="2:16" ht="330" customHeight="1">
      <c r="B157" s="1246" t="s">
        <v>29</v>
      </c>
      <c r="C157" s="1246" t="s">
        <v>11</v>
      </c>
      <c r="D157" s="1478" t="s">
        <v>624</v>
      </c>
      <c r="E157" s="1478" t="s">
        <v>625</v>
      </c>
      <c r="F157" s="1528" t="s">
        <v>626</v>
      </c>
      <c r="G157" s="1478" t="s">
        <v>627</v>
      </c>
      <c r="H157" s="1527" t="s">
        <v>628</v>
      </c>
      <c r="I157" s="1262" t="s">
        <v>629</v>
      </c>
      <c r="J157" s="1262" t="s">
        <v>630</v>
      </c>
      <c r="K157" s="893">
        <v>4</v>
      </c>
      <c r="L157" s="142">
        <v>43284</v>
      </c>
      <c r="M157" s="892">
        <v>43465</v>
      </c>
      <c r="N157" s="1084" t="s">
        <v>631</v>
      </c>
      <c r="O157" s="75">
        <v>1</v>
      </c>
      <c r="P157" s="1202" t="str">
        <f t="shared" si="9"/>
        <v>CUMPLIDA</v>
      </c>
    </row>
    <row r="158" spans="2:16" ht="255" customHeight="1">
      <c r="B158" s="1246" t="s">
        <v>29</v>
      </c>
      <c r="C158" s="1246" t="s">
        <v>11</v>
      </c>
      <c r="D158" s="1478"/>
      <c r="E158" s="1478"/>
      <c r="F158" s="1528"/>
      <c r="G158" s="1478"/>
      <c r="H158" s="1527"/>
      <c r="I158" s="1262" t="s">
        <v>632</v>
      </c>
      <c r="J158" s="1262" t="s">
        <v>633</v>
      </c>
      <c r="K158" s="893">
        <v>4</v>
      </c>
      <c r="L158" s="142">
        <v>43284</v>
      </c>
      <c r="M158" s="892">
        <v>43465</v>
      </c>
      <c r="N158" s="1085" t="s">
        <v>634</v>
      </c>
      <c r="O158" s="75">
        <v>1</v>
      </c>
      <c r="P158" s="1202" t="str">
        <f t="shared" si="9"/>
        <v>CUMPLIDA</v>
      </c>
    </row>
    <row r="159" spans="2:16" ht="240" customHeight="1">
      <c r="B159" s="1246" t="s">
        <v>29</v>
      </c>
      <c r="C159" s="1246" t="s">
        <v>11</v>
      </c>
      <c r="D159" s="1399" t="s">
        <v>635</v>
      </c>
      <c r="E159" s="1399" t="s">
        <v>636</v>
      </c>
      <c r="F159" s="1406" t="s">
        <v>637</v>
      </c>
      <c r="G159" s="1231" t="s">
        <v>638</v>
      </c>
      <c r="H159" s="1371" t="s">
        <v>639</v>
      </c>
      <c r="I159" s="1181" t="s">
        <v>640</v>
      </c>
      <c r="J159" s="1184" t="s">
        <v>641</v>
      </c>
      <c r="K159" s="1184">
        <v>1</v>
      </c>
      <c r="L159" s="89">
        <v>43467</v>
      </c>
      <c r="M159" s="89">
        <v>43644</v>
      </c>
      <c r="N159" s="495" t="s">
        <v>642</v>
      </c>
      <c r="O159" s="75">
        <v>0</v>
      </c>
      <c r="P159" s="1202" t="str">
        <f t="shared" si="9"/>
        <v>PROCESO</v>
      </c>
    </row>
    <row r="160" spans="2:16" ht="150" customHeight="1">
      <c r="B160" s="1246" t="s">
        <v>29</v>
      </c>
      <c r="C160" s="1246" t="s">
        <v>11</v>
      </c>
      <c r="D160" s="1399"/>
      <c r="E160" s="1399"/>
      <c r="F160" s="1406"/>
      <c r="G160" s="1231"/>
      <c r="H160" s="1371"/>
      <c r="I160" s="1181" t="s">
        <v>643</v>
      </c>
      <c r="J160" s="1181" t="s">
        <v>644</v>
      </c>
      <c r="K160" s="1184">
        <v>1</v>
      </c>
      <c r="L160" s="89">
        <v>43486</v>
      </c>
      <c r="M160" s="89">
        <v>43644</v>
      </c>
      <c r="N160" s="495" t="s">
        <v>645</v>
      </c>
      <c r="O160" s="75">
        <v>0</v>
      </c>
      <c r="P160" s="1202" t="str">
        <f t="shared" si="9"/>
        <v>PROCESO</v>
      </c>
    </row>
    <row r="161" spans="2:16" ht="300" customHeight="1">
      <c r="B161" s="1246" t="s">
        <v>29</v>
      </c>
      <c r="C161" s="1246" t="s">
        <v>11</v>
      </c>
      <c r="D161" s="1399" t="s">
        <v>646</v>
      </c>
      <c r="E161" s="1402" t="s">
        <v>599</v>
      </c>
      <c r="F161" s="1401" t="s">
        <v>647</v>
      </c>
      <c r="G161" s="1399" t="s">
        <v>648</v>
      </c>
      <c r="H161" s="1199" t="s">
        <v>649</v>
      </c>
      <c r="I161" s="1199" t="s">
        <v>650</v>
      </c>
      <c r="J161" s="1199" t="s">
        <v>651</v>
      </c>
      <c r="K161" s="1238">
        <v>1</v>
      </c>
      <c r="L161" s="87">
        <v>42552</v>
      </c>
      <c r="M161" s="87">
        <v>42613</v>
      </c>
      <c r="N161" s="534" t="s">
        <v>652</v>
      </c>
      <c r="O161" s="75">
        <v>1</v>
      </c>
      <c r="P161" s="1202" t="str">
        <f t="shared" si="9"/>
        <v>CUMPLIDA</v>
      </c>
    </row>
    <row r="162" spans="2:16" ht="165" customHeight="1">
      <c r="B162" s="1246" t="s">
        <v>29</v>
      </c>
      <c r="C162" s="1246" t="s">
        <v>11</v>
      </c>
      <c r="D162" s="1399"/>
      <c r="E162" s="1402"/>
      <c r="F162" s="1401"/>
      <c r="G162" s="1399"/>
      <c r="H162" s="1199" t="s">
        <v>653</v>
      </c>
      <c r="I162" s="1199" t="s">
        <v>654</v>
      </c>
      <c r="J162" s="1199" t="s">
        <v>651</v>
      </c>
      <c r="K162" s="1238">
        <v>1</v>
      </c>
      <c r="L162" s="87">
        <v>42552</v>
      </c>
      <c r="M162" s="87">
        <v>42643</v>
      </c>
      <c r="N162" s="534" t="s">
        <v>655</v>
      </c>
      <c r="O162" s="75">
        <v>1</v>
      </c>
      <c r="P162" s="1202" t="str">
        <f t="shared" si="9"/>
        <v>CUMPLIDA</v>
      </c>
    </row>
    <row r="163" spans="2:16" ht="150" customHeight="1">
      <c r="B163" s="1246" t="s">
        <v>29</v>
      </c>
      <c r="C163" s="1246" t="s">
        <v>11</v>
      </c>
      <c r="D163" s="1399"/>
      <c r="E163" s="1402"/>
      <c r="F163" s="1401"/>
      <c r="G163" s="1399"/>
      <c r="H163" s="1199" t="s">
        <v>656</v>
      </c>
      <c r="I163" s="1199" t="s">
        <v>657</v>
      </c>
      <c r="J163" s="1199" t="s">
        <v>162</v>
      </c>
      <c r="K163" s="488">
        <v>1</v>
      </c>
      <c r="L163" s="87">
        <v>42614</v>
      </c>
      <c r="M163" s="87">
        <v>42766</v>
      </c>
      <c r="N163" s="534" t="s">
        <v>652</v>
      </c>
      <c r="O163" s="75">
        <v>1</v>
      </c>
      <c r="P163" s="1202" t="str">
        <f t="shared" si="9"/>
        <v>CUMPLIDA</v>
      </c>
    </row>
    <row r="164" spans="2:16" ht="165" customHeight="1">
      <c r="B164" s="1246" t="s">
        <v>29</v>
      </c>
      <c r="C164" s="1248" t="s">
        <v>11</v>
      </c>
      <c r="D164" s="1371" t="s">
        <v>658</v>
      </c>
      <c r="E164" s="1371" t="s">
        <v>659</v>
      </c>
      <c r="F164" s="1372" t="s">
        <v>660</v>
      </c>
      <c r="G164" s="1372" t="s">
        <v>661</v>
      </c>
      <c r="H164" s="1181" t="s">
        <v>662</v>
      </c>
      <c r="I164" s="1181" t="s">
        <v>663</v>
      </c>
      <c r="J164" s="1181" t="s">
        <v>664</v>
      </c>
      <c r="K164" s="1181">
        <v>3</v>
      </c>
      <c r="L164" s="89">
        <v>43282</v>
      </c>
      <c r="M164" s="89">
        <v>43403</v>
      </c>
      <c r="N164" s="495" t="s">
        <v>665</v>
      </c>
      <c r="O164" s="75">
        <v>1</v>
      </c>
      <c r="P164" s="1202" t="str">
        <f t="shared" si="9"/>
        <v>CUMPLIDA</v>
      </c>
    </row>
    <row r="165" spans="2:16" ht="165" customHeight="1">
      <c r="B165" s="1246" t="s">
        <v>29</v>
      </c>
      <c r="C165" s="1248" t="s">
        <v>11</v>
      </c>
      <c r="D165" s="1371"/>
      <c r="E165" s="1371"/>
      <c r="F165" s="1372"/>
      <c r="G165" s="1372"/>
      <c r="H165" s="1371" t="s">
        <v>666</v>
      </c>
      <c r="I165" s="1181" t="s">
        <v>667</v>
      </c>
      <c r="J165" s="1181" t="s">
        <v>668</v>
      </c>
      <c r="K165" s="1181">
        <v>1</v>
      </c>
      <c r="L165" s="89">
        <v>43405</v>
      </c>
      <c r="M165" s="89">
        <v>43434</v>
      </c>
      <c r="N165" s="495" t="s">
        <v>669</v>
      </c>
      <c r="O165" s="75">
        <v>1</v>
      </c>
      <c r="P165" s="1202" t="str">
        <f t="shared" si="9"/>
        <v>CUMPLIDA</v>
      </c>
    </row>
    <row r="166" spans="2:16" ht="165" customHeight="1">
      <c r="B166" s="1246" t="s">
        <v>29</v>
      </c>
      <c r="C166" s="1248" t="s">
        <v>11</v>
      </c>
      <c r="D166" s="1371"/>
      <c r="E166" s="1371"/>
      <c r="F166" s="1372"/>
      <c r="G166" s="1372"/>
      <c r="H166" s="1371"/>
      <c r="I166" s="1181" t="s">
        <v>670</v>
      </c>
      <c r="J166" s="1181" t="s">
        <v>671</v>
      </c>
      <c r="K166" s="1181">
        <v>3</v>
      </c>
      <c r="L166" s="89">
        <v>43437</v>
      </c>
      <c r="M166" s="89">
        <v>43465</v>
      </c>
      <c r="N166" s="495" t="s">
        <v>669</v>
      </c>
      <c r="O166" s="75">
        <v>1</v>
      </c>
      <c r="P166" s="1202" t="str">
        <f t="shared" si="9"/>
        <v>CUMPLIDA</v>
      </c>
    </row>
    <row r="167" spans="2:16" ht="165" customHeight="1">
      <c r="B167" s="1246" t="s">
        <v>29</v>
      </c>
      <c r="C167" s="1246" t="s">
        <v>11</v>
      </c>
      <c r="D167" s="1371" t="s">
        <v>672</v>
      </c>
      <c r="E167" s="1371" t="s">
        <v>673</v>
      </c>
      <c r="F167" s="1418" t="s">
        <v>674</v>
      </c>
      <c r="G167" s="1418" t="s">
        <v>675</v>
      </c>
      <c r="H167" s="1371" t="s">
        <v>662</v>
      </c>
      <c r="I167" s="1184" t="s">
        <v>676</v>
      </c>
      <c r="J167" s="1181" t="s">
        <v>677</v>
      </c>
      <c r="K167" s="1304">
        <v>1</v>
      </c>
      <c r="L167" s="87">
        <v>43252</v>
      </c>
      <c r="M167" s="87">
        <v>43266</v>
      </c>
      <c r="N167" s="495" t="s">
        <v>678</v>
      </c>
      <c r="O167" s="75">
        <v>1</v>
      </c>
      <c r="P167" s="1202" t="str">
        <f t="shared" si="9"/>
        <v>CUMPLIDA</v>
      </c>
    </row>
    <row r="168" spans="2:16" ht="165" customHeight="1">
      <c r="B168" s="1246" t="s">
        <v>29</v>
      </c>
      <c r="C168" s="1246" t="s">
        <v>11</v>
      </c>
      <c r="D168" s="1371"/>
      <c r="E168" s="1371"/>
      <c r="F168" s="1418"/>
      <c r="G168" s="1418"/>
      <c r="H168" s="1371"/>
      <c r="I168" s="1184" t="s">
        <v>679</v>
      </c>
      <c r="J168" s="1181" t="s">
        <v>664</v>
      </c>
      <c r="K168" s="1304">
        <v>3</v>
      </c>
      <c r="L168" s="87">
        <v>43282</v>
      </c>
      <c r="M168" s="87">
        <v>43373</v>
      </c>
      <c r="N168" s="495" t="s">
        <v>678</v>
      </c>
      <c r="O168" s="75">
        <v>1</v>
      </c>
      <c r="P168" s="1202" t="str">
        <f t="shared" si="9"/>
        <v>CUMPLIDA</v>
      </c>
    </row>
    <row r="169" spans="2:16" ht="165" customHeight="1">
      <c r="B169" s="1246" t="s">
        <v>29</v>
      </c>
      <c r="C169" s="1246" t="s">
        <v>11</v>
      </c>
      <c r="D169" s="1371" t="s">
        <v>680</v>
      </c>
      <c r="E169" s="1371" t="s">
        <v>659</v>
      </c>
      <c r="F169" s="1418" t="s">
        <v>681</v>
      </c>
      <c r="G169" s="1418" t="s">
        <v>682</v>
      </c>
      <c r="H169" s="1371" t="s">
        <v>683</v>
      </c>
      <c r="I169" s="1181" t="s">
        <v>684</v>
      </c>
      <c r="J169" s="1181" t="s">
        <v>685</v>
      </c>
      <c r="K169" s="1304">
        <v>1</v>
      </c>
      <c r="L169" s="87">
        <v>43252</v>
      </c>
      <c r="M169" s="87">
        <v>43373</v>
      </c>
      <c r="N169" s="495" t="s">
        <v>686</v>
      </c>
      <c r="O169" s="75">
        <v>1</v>
      </c>
      <c r="P169" s="1202" t="str">
        <f t="shared" si="9"/>
        <v>CUMPLIDA</v>
      </c>
    </row>
    <row r="170" spans="2:16" ht="165" customHeight="1">
      <c r="B170" s="1246" t="s">
        <v>29</v>
      </c>
      <c r="C170" s="1246" t="s">
        <v>11</v>
      </c>
      <c r="D170" s="1371"/>
      <c r="E170" s="1371"/>
      <c r="F170" s="1418"/>
      <c r="G170" s="1418"/>
      <c r="H170" s="1371"/>
      <c r="I170" s="1181" t="s">
        <v>687</v>
      </c>
      <c r="J170" s="1181" t="s">
        <v>688</v>
      </c>
      <c r="K170" s="1304">
        <v>1</v>
      </c>
      <c r="L170" s="87">
        <v>43374</v>
      </c>
      <c r="M170" s="87">
        <v>43404</v>
      </c>
      <c r="N170" s="495" t="s">
        <v>689</v>
      </c>
      <c r="O170" s="75">
        <v>1</v>
      </c>
      <c r="P170" s="1202" t="str">
        <f t="shared" si="9"/>
        <v>CUMPLIDA</v>
      </c>
    </row>
    <row r="171" spans="2:16" ht="210" customHeight="1">
      <c r="B171" s="1246" t="s">
        <v>29</v>
      </c>
      <c r="C171" s="1246" t="s">
        <v>11</v>
      </c>
      <c r="D171" s="1371"/>
      <c r="E171" s="1371"/>
      <c r="F171" s="1418"/>
      <c r="G171" s="1418"/>
      <c r="H171" s="1371"/>
      <c r="I171" s="1181" t="s">
        <v>690</v>
      </c>
      <c r="J171" s="1181" t="s">
        <v>691</v>
      </c>
      <c r="K171" s="1304">
        <v>1</v>
      </c>
      <c r="L171" s="87">
        <v>43405</v>
      </c>
      <c r="M171" s="87">
        <v>43434</v>
      </c>
      <c r="N171" s="495" t="s">
        <v>678</v>
      </c>
      <c r="O171" s="75">
        <v>1</v>
      </c>
      <c r="P171" s="1202" t="str">
        <f t="shared" si="9"/>
        <v>CUMPLIDA</v>
      </c>
    </row>
    <row r="172" spans="2:16" ht="240" customHeight="1">
      <c r="B172" s="1246" t="s">
        <v>29</v>
      </c>
      <c r="C172" s="1246" t="s">
        <v>11</v>
      </c>
      <c r="D172" s="1422" t="s">
        <v>692</v>
      </c>
      <c r="E172" s="1399" t="s">
        <v>693</v>
      </c>
      <c r="F172" s="1401" t="s">
        <v>694</v>
      </c>
      <c r="G172" s="1413" t="s">
        <v>695</v>
      </c>
      <c r="H172" s="1399" t="s">
        <v>696</v>
      </c>
      <c r="I172" s="1199" t="s">
        <v>697</v>
      </c>
      <c r="J172" s="1199" t="s">
        <v>698</v>
      </c>
      <c r="K172" s="1199">
        <v>1</v>
      </c>
      <c r="L172" s="87">
        <v>42566</v>
      </c>
      <c r="M172" s="87">
        <v>42596</v>
      </c>
      <c r="N172" s="534" t="s">
        <v>699</v>
      </c>
      <c r="O172" s="75">
        <v>1</v>
      </c>
      <c r="P172" s="1202" t="str">
        <f t="shared" si="9"/>
        <v>CUMPLIDA</v>
      </c>
    </row>
    <row r="173" spans="2:16" ht="225" customHeight="1">
      <c r="B173" s="1246" t="s">
        <v>29</v>
      </c>
      <c r="C173" s="1246" t="s">
        <v>11</v>
      </c>
      <c r="D173" s="1420"/>
      <c r="E173" s="1420"/>
      <c r="F173" s="1492"/>
      <c r="G173" s="1420"/>
      <c r="H173" s="1399"/>
      <c r="I173" s="1199" t="s">
        <v>700</v>
      </c>
      <c r="J173" s="1199" t="s">
        <v>107</v>
      </c>
      <c r="K173" s="1199">
        <v>1</v>
      </c>
      <c r="L173" s="87">
        <v>42628</v>
      </c>
      <c r="M173" s="87">
        <v>42633</v>
      </c>
      <c r="N173" s="534" t="s">
        <v>699</v>
      </c>
      <c r="O173" s="75">
        <v>1</v>
      </c>
      <c r="P173" s="1202" t="str">
        <f t="shared" si="9"/>
        <v>CUMPLIDA</v>
      </c>
    </row>
    <row r="174" spans="2:16" ht="105" customHeight="1">
      <c r="B174" s="1246" t="s">
        <v>29</v>
      </c>
      <c r="C174" s="1246" t="s">
        <v>11</v>
      </c>
      <c r="D174" s="1420"/>
      <c r="E174" s="1420"/>
      <c r="F174" s="1492"/>
      <c r="G174" s="1420"/>
      <c r="H174" s="1399" t="s">
        <v>701</v>
      </c>
      <c r="I174" s="1199" t="s">
        <v>702</v>
      </c>
      <c r="J174" s="1199" t="s">
        <v>703</v>
      </c>
      <c r="K174" s="1210">
        <v>6</v>
      </c>
      <c r="L174" s="87">
        <v>42566</v>
      </c>
      <c r="M174" s="87">
        <v>42735</v>
      </c>
      <c r="N174" s="534" t="s">
        <v>704</v>
      </c>
      <c r="O174" s="75">
        <v>1</v>
      </c>
      <c r="P174" s="1202" t="str">
        <f t="shared" si="9"/>
        <v>CUMPLIDA</v>
      </c>
    </row>
    <row r="175" spans="2:16" ht="270" customHeight="1">
      <c r="B175" s="1246" t="s">
        <v>29</v>
      </c>
      <c r="C175" s="1246" t="s">
        <v>11</v>
      </c>
      <c r="D175" s="1420"/>
      <c r="E175" s="1420"/>
      <c r="F175" s="1492"/>
      <c r="G175" s="1420"/>
      <c r="H175" s="1399"/>
      <c r="I175" s="1199" t="s">
        <v>702</v>
      </c>
      <c r="J175" s="1199" t="s">
        <v>705</v>
      </c>
      <c r="K175" s="1210">
        <v>2</v>
      </c>
      <c r="L175" s="87">
        <v>42566</v>
      </c>
      <c r="M175" s="87">
        <v>42735</v>
      </c>
      <c r="N175" s="534" t="s">
        <v>704</v>
      </c>
      <c r="O175" s="75">
        <v>1</v>
      </c>
      <c r="P175" s="1202" t="str">
        <f t="shared" si="9"/>
        <v>CUMPLIDA</v>
      </c>
    </row>
    <row r="176" spans="2:16" ht="270" customHeight="1">
      <c r="B176" s="1246" t="s">
        <v>29</v>
      </c>
      <c r="C176" s="1246" t="s">
        <v>11</v>
      </c>
      <c r="D176" s="1420"/>
      <c r="E176" s="1420"/>
      <c r="F176" s="1492"/>
      <c r="G176" s="1420"/>
      <c r="H176" s="1399"/>
      <c r="I176" s="1199" t="s">
        <v>706</v>
      </c>
      <c r="J176" s="1199" t="s">
        <v>707</v>
      </c>
      <c r="K176" s="1210">
        <v>6</v>
      </c>
      <c r="L176" s="87">
        <v>42566</v>
      </c>
      <c r="M176" s="87">
        <v>42735</v>
      </c>
      <c r="N176" s="534" t="s">
        <v>704</v>
      </c>
      <c r="O176" s="75">
        <v>1</v>
      </c>
      <c r="P176" s="1202" t="str">
        <f t="shared" si="9"/>
        <v>CUMPLIDA</v>
      </c>
    </row>
    <row r="177" spans="2:16" ht="270" customHeight="1">
      <c r="B177" s="1246" t="s">
        <v>29</v>
      </c>
      <c r="C177" s="1246" t="s">
        <v>11</v>
      </c>
      <c r="D177" s="1420"/>
      <c r="E177" s="1420"/>
      <c r="F177" s="1492"/>
      <c r="G177" s="1420"/>
      <c r="H177" s="1199" t="s">
        <v>708</v>
      </c>
      <c r="I177" s="1199" t="s">
        <v>709</v>
      </c>
      <c r="J177" s="1199" t="s">
        <v>710</v>
      </c>
      <c r="K177" s="63">
        <v>7</v>
      </c>
      <c r="L177" s="87">
        <v>42552</v>
      </c>
      <c r="M177" s="87">
        <v>42735</v>
      </c>
      <c r="N177" s="534" t="s">
        <v>711</v>
      </c>
      <c r="O177" s="75">
        <v>1</v>
      </c>
      <c r="P177" s="1202" t="str">
        <f t="shared" si="9"/>
        <v>CUMPLIDA</v>
      </c>
    </row>
    <row r="178" spans="2:16" ht="75">
      <c r="B178" s="1246" t="s">
        <v>29</v>
      </c>
      <c r="C178" s="1246" t="s">
        <v>11</v>
      </c>
      <c r="D178" s="1371" t="s">
        <v>712</v>
      </c>
      <c r="E178" s="1371" t="s">
        <v>713</v>
      </c>
      <c r="F178" s="1372" t="s">
        <v>714</v>
      </c>
      <c r="G178" s="1371" t="s">
        <v>715</v>
      </c>
      <c r="H178" s="1182" t="s">
        <v>716</v>
      </c>
      <c r="I178" s="1293" t="s">
        <v>717</v>
      </c>
      <c r="J178" s="1181" t="s">
        <v>718</v>
      </c>
      <c r="K178" s="1304">
        <v>1</v>
      </c>
      <c r="L178" s="89">
        <v>43648</v>
      </c>
      <c r="M178" s="89">
        <v>43799</v>
      </c>
      <c r="N178" s="1293" t="s">
        <v>719</v>
      </c>
      <c r="O178" s="75">
        <v>0</v>
      </c>
      <c r="P178" s="1202" t="str">
        <f t="shared" si="9"/>
        <v>PROCESO</v>
      </c>
    </row>
    <row r="179" spans="2:16" ht="60">
      <c r="B179" s="1246" t="s">
        <v>29</v>
      </c>
      <c r="C179" s="1246" t="s">
        <v>11</v>
      </c>
      <c r="D179" s="1371"/>
      <c r="E179" s="1371"/>
      <c r="F179" s="1372"/>
      <c r="G179" s="1371"/>
      <c r="H179" s="1183" t="s">
        <v>720</v>
      </c>
      <c r="I179" s="1293" t="s">
        <v>721</v>
      </c>
      <c r="J179" s="1181" t="s">
        <v>162</v>
      </c>
      <c r="K179" s="1304">
        <v>1</v>
      </c>
      <c r="L179" s="89">
        <v>43800</v>
      </c>
      <c r="M179" s="89">
        <v>43861</v>
      </c>
      <c r="N179" s="1293" t="s">
        <v>722</v>
      </c>
      <c r="O179" s="75">
        <v>0</v>
      </c>
      <c r="P179" s="1202" t="str">
        <f t="shared" si="9"/>
        <v>PROCESO</v>
      </c>
    </row>
    <row r="180" spans="2:16" ht="75">
      <c r="B180" s="1246" t="s">
        <v>29</v>
      </c>
      <c r="C180" s="1246" t="s">
        <v>11</v>
      </c>
      <c r="D180" s="1371" t="s">
        <v>723</v>
      </c>
      <c r="E180" s="1371" t="s">
        <v>724</v>
      </c>
      <c r="F180" s="1372" t="s">
        <v>725</v>
      </c>
      <c r="G180" s="1371" t="s">
        <v>726</v>
      </c>
      <c r="H180" s="1373" t="s">
        <v>727</v>
      </c>
      <c r="I180" s="1293" t="s">
        <v>728</v>
      </c>
      <c r="J180" s="1181" t="s">
        <v>729</v>
      </c>
      <c r="K180" s="1303">
        <v>1</v>
      </c>
      <c r="L180" s="89">
        <v>43648</v>
      </c>
      <c r="M180" s="89">
        <v>43654</v>
      </c>
      <c r="N180" s="1293" t="s">
        <v>730</v>
      </c>
      <c r="O180" s="75">
        <v>0</v>
      </c>
      <c r="P180" s="1202" t="str">
        <f t="shared" si="9"/>
        <v>PROCESO</v>
      </c>
    </row>
    <row r="181" spans="2:16" ht="180">
      <c r="B181" s="1246" t="s">
        <v>29</v>
      </c>
      <c r="C181" s="1246" t="s">
        <v>11</v>
      </c>
      <c r="D181" s="1371"/>
      <c r="E181" s="1371"/>
      <c r="F181" s="1372"/>
      <c r="G181" s="1371"/>
      <c r="H181" s="1373"/>
      <c r="I181" s="1293" t="s">
        <v>731</v>
      </c>
      <c r="J181" s="1181" t="s">
        <v>732</v>
      </c>
      <c r="K181" s="1303">
        <v>1</v>
      </c>
      <c r="L181" s="89">
        <v>43654</v>
      </c>
      <c r="M181" s="89">
        <v>43738</v>
      </c>
      <c r="N181" s="1293" t="s">
        <v>733</v>
      </c>
      <c r="O181" s="75">
        <v>0</v>
      </c>
      <c r="P181" s="1202" t="str">
        <f t="shared" si="9"/>
        <v>PROCESO</v>
      </c>
    </row>
    <row r="182" spans="2:16" ht="105">
      <c r="B182" s="1246" t="s">
        <v>29</v>
      </c>
      <c r="C182" s="1246" t="s">
        <v>11</v>
      </c>
      <c r="D182" s="1371"/>
      <c r="E182" s="1371"/>
      <c r="F182" s="1372"/>
      <c r="G182" s="1371"/>
      <c r="H182" s="1373" t="s">
        <v>734</v>
      </c>
      <c r="I182" s="1373" t="s">
        <v>735</v>
      </c>
      <c r="J182" s="1181" t="s">
        <v>736</v>
      </c>
      <c r="K182" s="1155">
        <v>1</v>
      </c>
      <c r="L182" s="89">
        <v>43654</v>
      </c>
      <c r="M182" s="89">
        <v>43769</v>
      </c>
      <c r="N182" s="1293" t="s">
        <v>737</v>
      </c>
      <c r="O182" s="75">
        <v>0</v>
      </c>
      <c r="P182" s="1202" t="str">
        <f t="shared" si="9"/>
        <v>PROCESO</v>
      </c>
    </row>
    <row r="183" spans="2:16" ht="60">
      <c r="B183" s="1246" t="s">
        <v>29</v>
      </c>
      <c r="C183" s="1246" t="s">
        <v>11</v>
      </c>
      <c r="D183" s="1371"/>
      <c r="E183" s="1371"/>
      <c r="F183" s="1372"/>
      <c r="G183" s="1371"/>
      <c r="H183" s="1373"/>
      <c r="I183" s="1373"/>
      <c r="J183" s="1181" t="s">
        <v>162</v>
      </c>
      <c r="K183" s="388">
        <v>1</v>
      </c>
      <c r="L183" s="89">
        <v>43654</v>
      </c>
      <c r="M183" s="89">
        <v>43830</v>
      </c>
      <c r="N183" s="1293" t="s">
        <v>738</v>
      </c>
      <c r="O183" s="75">
        <v>0</v>
      </c>
      <c r="P183" s="1202" t="str">
        <f t="shared" si="9"/>
        <v>PROCESO</v>
      </c>
    </row>
    <row r="184" spans="2:16" ht="345.75">
      <c r="B184" s="1246" t="s">
        <v>29</v>
      </c>
      <c r="C184" s="1246" t="s">
        <v>11</v>
      </c>
      <c r="D184" s="1177" t="s">
        <v>739</v>
      </c>
      <c r="E184" s="220" t="s">
        <v>740</v>
      </c>
      <c r="F184" s="1298" t="s">
        <v>741</v>
      </c>
      <c r="G184" s="1177" t="s">
        <v>742</v>
      </c>
      <c r="H184" s="1177" t="s">
        <v>743</v>
      </c>
      <c r="I184" s="1199" t="s">
        <v>744</v>
      </c>
      <c r="J184" s="1199" t="s">
        <v>607</v>
      </c>
      <c r="K184" s="1304">
        <v>1</v>
      </c>
      <c r="L184" s="89">
        <v>43648</v>
      </c>
      <c r="M184" s="89">
        <v>43708</v>
      </c>
      <c r="N184" s="1181" t="s">
        <v>745</v>
      </c>
      <c r="O184" s="75">
        <v>0</v>
      </c>
      <c r="P184" s="1202" t="str">
        <f t="shared" si="9"/>
        <v>PROCESO</v>
      </c>
    </row>
    <row r="185" spans="2:16" ht="120">
      <c r="B185" s="1246" t="s">
        <v>29</v>
      </c>
      <c r="C185" s="1246" t="s">
        <v>11</v>
      </c>
      <c r="D185" s="1371" t="s">
        <v>746</v>
      </c>
      <c r="E185" s="1379" t="s">
        <v>740</v>
      </c>
      <c r="F185" s="1380" t="s">
        <v>747</v>
      </c>
      <c r="G185" s="1371" t="s">
        <v>748</v>
      </c>
      <c r="H185" s="1371" t="s">
        <v>749</v>
      </c>
      <c r="I185" s="1181" t="s">
        <v>750</v>
      </c>
      <c r="J185" s="1181" t="s">
        <v>607</v>
      </c>
      <c r="K185" s="1304">
        <v>1</v>
      </c>
      <c r="L185" s="89">
        <v>43654</v>
      </c>
      <c r="M185" s="89">
        <v>43769</v>
      </c>
      <c r="N185" s="1181" t="s">
        <v>751</v>
      </c>
      <c r="O185" s="75">
        <v>0</v>
      </c>
      <c r="P185" s="1202" t="str">
        <f t="shared" si="9"/>
        <v>PROCESO</v>
      </c>
    </row>
    <row r="186" spans="2:16" ht="300">
      <c r="B186" s="1246" t="s">
        <v>29</v>
      </c>
      <c r="C186" s="1246" t="s">
        <v>11</v>
      </c>
      <c r="D186" s="1371"/>
      <c r="E186" s="1379"/>
      <c r="F186" s="1380"/>
      <c r="G186" s="1371"/>
      <c r="H186" s="1371"/>
      <c r="I186" s="1181" t="s">
        <v>752</v>
      </c>
      <c r="J186" s="1181" t="s">
        <v>607</v>
      </c>
      <c r="K186" s="1304">
        <v>1</v>
      </c>
      <c r="L186" s="89">
        <v>43800</v>
      </c>
      <c r="M186" s="89">
        <v>43850</v>
      </c>
      <c r="N186" s="1181" t="s">
        <v>753</v>
      </c>
      <c r="O186" s="75">
        <v>0</v>
      </c>
      <c r="P186" s="1202" t="str">
        <f t="shared" si="9"/>
        <v>PROCESO</v>
      </c>
    </row>
    <row r="187" spans="2:16" ht="337.5" customHeight="1">
      <c r="B187" s="733" t="s">
        <v>29</v>
      </c>
      <c r="C187" s="1215" t="s">
        <v>18</v>
      </c>
      <c r="D187" s="1403" t="s">
        <v>754</v>
      </c>
      <c r="E187" s="1403" t="s">
        <v>755</v>
      </c>
      <c r="F187" s="1392" t="s">
        <v>756</v>
      </c>
      <c r="G187" s="1395" t="s">
        <v>757</v>
      </c>
      <c r="H187" s="1195" t="s">
        <v>758</v>
      </c>
      <c r="I187" s="1215"/>
      <c r="J187" s="1198" t="s">
        <v>759</v>
      </c>
      <c r="K187" s="735">
        <v>1</v>
      </c>
      <c r="L187" s="815">
        <v>43252</v>
      </c>
      <c r="M187" s="815">
        <v>43281</v>
      </c>
      <c r="N187" s="1086" t="s">
        <v>760</v>
      </c>
      <c r="O187" s="788">
        <v>1</v>
      </c>
      <c r="P187" s="1215" t="str">
        <f>IF(AND(M187&lt;=$O$13,O187&lt;100%),"INCUMPLIDA",IF(AND(M187&gt;$O$13,O187&lt;100%),"PROCESO",IF(AND(M187&gt;$O$13,O187=100%),"CUMPLIDA","CUMPLIDA")))</f>
        <v>CUMPLIDA</v>
      </c>
    </row>
    <row r="188" spans="2:16" ht="270" customHeight="1">
      <c r="B188" s="733" t="s">
        <v>29</v>
      </c>
      <c r="C188" s="1215" t="s">
        <v>18</v>
      </c>
      <c r="D188" s="1403"/>
      <c r="E188" s="1403"/>
      <c r="F188" s="1392"/>
      <c r="G188" s="1395"/>
      <c r="H188" s="1195" t="s">
        <v>761</v>
      </c>
      <c r="I188" s="1215"/>
      <c r="J188" s="1198" t="s">
        <v>762</v>
      </c>
      <c r="K188" s="735" t="s">
        <v>763</v>
      </c>
      <c r="L188" s="815">
        <v>43282</v>
      </c>
      <c r="M188" s="815">
        <v>43524</v>
      </c>
      <c r="N188" s="1086" t="s">
        <v>760</v>
      </c>
      <c r="O188" s="788">
        <v>0</v>
      </c>
      <c r="P188" s="1215" t="str">
        <f t="shared" ref="P188:P198" si="10">IF(AND(M188&lt;=$O$13,O188&lt;100%),"INCUMPLIDA",IF(AND(M188&gt;$O$13,O188&lt;100%),"PROCESO",IF(AND(M188&gt;$O$13,O188=100%),"CUMPLIDA","CUMPLIDA")))</f>
        <v>PROCESO</v>
      </c>
    </row>
    <row r="189" spans="2:16" ht="270" customHeight="1">
      <c r="B189" s="733" t="s">
        <v>29</v>
      </c>
      <c r="C189" s="1215" t="s">
        <v>18</v>
      </c>
      <c r="D189" s="1403" t="s">
        <v>764</v>
      </c>
      <c r="E189" s="1403" t="s">
        <v>755</v>
      </c>
      <c r="F189" s="1392" t="s">
        <v>765</v>
      </c>
      <c r="G189" s="1395" t="s">
        <v>766</v>
      </c>
      <c r="H189" s="1195" t="s">
        <v>767</v>
      </c>
      <c r="I189" s="1215"/>
      <c r="J189" s="1198" t="s">
        <v>768</v>
      </c>
      <c r="K189" s="735">
        <v>1</v>
      </c>
      <c r="L189" s="815">
        <v>43252</v>
      </c>
      <c r="M189" s="815">
        <v>43312</v>
      </c>
      <c r="N189" s="1086" t="s">
        <v>760</v>
      </c>
      <c r="O189" s="788">
        <v>0</v>
      </c>
      <c r="P189" s="1215" t="str">
        <f t="shared" si="10"/>
        <v>PROCESO</v>
      </c>
    </row>
    <row r="190" spans="2:16" ht="270" customHeight="1">
      <c r="B190" s="733" t="s">
        <v>29</v>
      </c>
      <c r="C190" s="1215" t="s">
        <v>18</v>
      </c>
      <c r="D190" s="1403"/>
      <c r="E190" s="1403"/>
      <c r="F190" s="1392"/>
      <c r="G190" s="1395"/>
      <c r="H190" s="1195" t="s">
        <v>769</v>
      </c>
      <c r="I190" s="1215"/>
      <c r="J190" s="856" t="s">
        <v>768</v>
      </c>
      <c r="K190" s="856">
        <v>12</v>
      </c>
      <c r="L190" s="857">
        <v>43252</v>
      </c>
      <c r="M190" s="857">
        <v>43524</v>
      </c>
      <c r="N190" s="1086" t="s">
        <v>760</v>
      </c>
      <c r="O190" s="788">
        <v>0</v>
      </c>
      <c r="P190" s="1215" t="str">
        <f t="shared" si="10"/>
        <v>PROCESO</v>
      </c>
    </row>
    <row r="191" spans="2:16" ht="270" customHeight="1">
      <c r="B191" s="733" t="s">
        <v>29</v>
      </c>
      <c r="C191" s="1215" t="s">
        <v>18</v>
      </c>
      <c r="D191" s="1403"/>
      <c r="E191" s="1403"/>
      <c r="F191" s="1423" t="s">
        <v>770</v>
      </c>
      <c r="G191" s="1395"/>
      <c r="H191" s="1214" t="s">
        <v>771</v>
      </c>
      <c r="I191" s="1215"/>
      <c r="J191" s="791" t="s">
        <v>772</v>
      </c>
      <c r="K191" s="858">
        <v>3</v>
      </c>
      <c r="L191" s="835">
        <v>43282</v>
      </c>
      <c r="M191" s="857">
        <v>43465</v>
      </c>
      <c r="N191" s="1087" t="s">
        <v>773</v>
      </c>
      <c r="O191" s="788">
        <v>0</v>
      </c>
      <c r="P191" s="1215" t="str">
        <f t="shared" si="10"/>
        <v>PROCESO</v>
      </c>
    </row>
    <row r="192" spans="2:16" ht="270" customHeight="1">
      <c r="B192" s="733" t="s">
        <v>29</v>
      </c>
      <c r="C192" s="1215" t="s">
        <v>18</v>
      </c>
      <c r="D192" s="1403"/>
      <c r="E192" s="1403"/>
      <c r="F192" s="1423"/>
      <c r="G192" s="1395"/>
      <c r="H192" s="922" t="s">
        <v>774</v>
      </c>
      <c r="I192" s="923"/>
      <c r="J192" s="924" t="s">
        <v>775</v>
      </c>
      <c r="K192" s="924">
        <v>1</v>
      </c>
      <c r="L192" s="925">
        <v>43497</v>
      </c>
      <c r="M192" s="926">
        <v>43646</v>
      </c>
      <c r="N192" s="1088" t="s">
        <v>776</v>
      </c>
      <c r="O192" s="788">
        <v>0</v>
      </c>
      <c r="P192" s="923" t="str">
        <f t="shared" si="10"/>
        <v>PROCESO</v>
      </c>
    </row>
    <row r="193" spans="2:16" ht="270" customHeight="1">
      <c r="B193" s="733" t="s">
        <v>29</v>
      </c>
      <c r="C193" s="1215" t="s">
        <v>18</v>
      </c>
      <c r="D193" s="1403"/>
      <c r="E193" s="1403"/>
      <c r="F193" s="1423"/>
      <c r="G193" s="1395"/>
      <c r="H193" s="927" t="s">
        <v>777</v>
      </c>
      <c r="I193" s="1252"/>
      <c r="J193" s="928" t="s">
        <v>778</v>
      </c>
      <c r="K193" s="929">
        <v>21</v>
      </c>
      <c r="L193" s="930">
        <v>43252</v>
      </c>
      <c r="M193" s="931">
        <v>43465</v>
      </c>
      <c r="N193" s="1089" t="s">
        <v>779</v>
      </c>
      <c r="O193" s="788">
        <v>0</v>
      </c>
      <c r="P193" s="1252" t="str">
        <f t="shared" si="10"/>
        <v>PROCESO</v>
      </c>
    </row>
    <row r="194" spans="2:16" ht="270" customHeight="1">
      <c r="B194" s="733" t="s">
        <v>29</v>
      </c>
      <c r="C194" s="1215" t="s">
        <v>18</v>
      </c>
      <c r="D194" s="1403"/>
      <c r="E194" s="1403"/>
      <c r="F194" s="1423" t="s">
        <v>780</v>
      </c>
      <c r="G194" s="1395"/>
      <c r="H194" s="1214" t="s">
        <v>781</v>
      </c>
      <c r="I194" s="1215"/>
      <c r="J194" s="791" t="s">
        <v>782</v>
      </c>
      <c r="K194" s="791">
        <v>136</v>
      </c>
      <c r="L194" s="835">
        <v>43256</v>
      </c>
      <c r="M194" s="835">
        <v>43465</v>
      </c>
      <c r="N194" s="1087" t="s">
        <v>783</v>
      </c>
      <c r="O194" s="788">
        <v>0</v>
      </c>
      <c r="P194" s="1215" t="str">
        <f t="shared" si="10"/>
        <v>PROCESO</v>
      </c>
    </row>
    <row r="195" spans="2:16" ht="270" customHeight="1">
      <c r="B195" s="733" t="s">
        <v>29</v>
      </c>
      <c r="C195" s="1215" t="s">
        <v>18</v>
      </c>
      <c r="D195" s="1403"/>
      <c r="E195" s="1403"/>
      <c r="F195" s="1423"/>
      <c r="G195" s="1395"/>
      <c r="H195" s="1214" t="s">
        <v>784</v>
      </c>
      <c r="I195" s="1215"/>
      <c r="J195" s="791" t="s">
        <v>785</v>
      </c>
      <c r="K195" s="791" t="s">
        <v>786</v>
      </c>
      <c r="L195" s="835">
        <v>43256</v>
      </c>
      <c r="M195" s="835">
        <v>43465</v>
      </c>
      <c r="N195" s="1087" t="s">
        <v>787</v>
      </c>
      <c r="O195" s="788">
        <v>0</v>
      </c>
      <c r="P195" s="1215" t="str">
        <f t="shared" si="10"/>
        <v>PROCESO</v>
      </c>
    </row>
    <row r="196" spans="2:16" ht="255" customHeight="1">
      <c r="B196" s="733" t="s">
        <v>29</v>
      </c>
      <c r="C196" s="1215" t="s">
        <v>18</v>
      </c>
      <c r="D196" s="1403"/>
      <c r="E196" s="1403"/>
      <c r="F196" s="1423"/>
      <c r="G196" s="1395"/>
      <c r="H196" s="1214" t="s">
        <v>788</v>
      </c>
      <c r="I196" s="1215"/>
      <c r="J196" s="791" t="s">
        <v>691</v>
      </c>
      <c r="K196" s="791">
        <v>1</v>
      </c>
      <c r="L196" s="835">
        <v>43258</v>
      </c>
      <c r="M196" s="835">
        <v>43281</v>
      </c>
      <c r="N196" s="1087" t="s">
        <v>783</v>
      </c>
      <c r="O196" s="788">
        <v>1</v>
      </c>
      <c r="P196" s="1215" t="str">
        <f t="shared" si="10"/>
        <v>CUMPLIDA</v>
      </c>
    </row>
    <row r="197" spans="2:16" ht="90" customHeight="1">
      <c r="B197" s="733" t="s">
        <v>29</v>
      </c>
      <c r="C197" s="1215" t="s">
        <v>18</v>
      </c>
      <c r="D197" s="1403"/>
      <c r="E197" s="1403"/>
      <c r="F197" s="1423"/>
      <c r="G197" s="1395"/>
      <c r="H197" s="1214" t="s">
        <v>789</v>
      </c>
      <c r="I197" s="1215"/>
      <c r="J197" s="791" t="s">
        <v>790</v>
      </c>
      <c r="K197" s="791">
        <v>7</v>
      </c>
      <c r="L197" s="835">
        <v>43256</v>
      </c>
      <c r="M197" s="835">
        <v>43465</v>
      </c>
      <c r="N197" s="1087" t="s">
        <v>783</v>
      </c>
      <c r="O197" s="788">
        <v>0</v>
      </c>
      <c r="P197" s="1215" t="str">
        <f t="shared" si="10"/>
        <v>PROCESO</v>
      </c>
    </row>
    <row r="198" spans="2:16" ht="315" customHeight="1">
      <c r="B198" s="733" t="s">
        <v>29</v>
      </c>
      <c r="C198" s="1215" t="s">
        <v>18</v>
      </c>
      <c r="D198" s="1403"/>
      <c r="E198" s="1403"/>
      <c r="F198" s="1423"/>
      <c r="G198" s="1395"/>
      <c r="H198" s="1214" t="s">
        <v>791</v>
      </c>
      <c r="I198" s="1215"/>
      <c r="J198" s="791" t="s">
        <v>792</v>
      </c>
      <c r="K198" s="791">
        <v>1</v>
      </c>
      <c r="L198" s="835">
        <v>43313</v>
      </c>
      <c r="M198" s="835">
        <v>43404</v>
      </c>
      <c r="N198" s="1087" t="s">
        <v>793</v>
      </c>
      <c r="O198" s="788">
        <v>0</v>
      </c>
      <c r="P198" s="1215" t="str">
        <f t="shared" si="10"/>
        <v>PROCESO</v>
      </c>
    </row>
    <row r="199" spans="2:16" ht="105" customHeight="1">
      <c r="B199" s="1199" t="s">
        <v>10</v>
      </c>
      <c r="C199" s="1246" t="s">
        <v>11</v>
      </c>
      <c r="D199" s="1399" t="s">
        <v>794</v>
      </c>
      <c r="E199" s="1399" t="s">
        <v>795</v>
      </c>
      <c r="F199" s="1401" t="s">
        <v>796</v>
      </c>
      <c r="G199" s="1422" t="s">
        <v>797</v>
      </c>
      <c r="H199" s="1199" t="s">
        <v>798</v>
      </c>
      <c r="I199" s="1199" t="s">
        <v>799</v>
      </c>
      <c r="J199" s="1199" t="s">
        <v>800</v>
      </c>
      <c r="K199" s="63">
        <v>1</v>
      </c>
      <c r="L199" s="87">
        <v>41800</v>
      </c>
      <c r="M199" s="87">
        <v>41851</v>
      </c>
      <c r="N199" s="534" t="s">
        <v>801</v>
      </c>
      <c r="O199" s="75">
        <v>1</v>
      </c>
      <c r="P199" s="1202" t="str">
        <f t="shared" ref="P199:P220" si="11">IF(AND(M199&lt;=$O$11,O199&lt;100%),"INCUMPLIDA",IF(AND(M199&gt;$O$11,O199&lt;100%),"PROCESO",IF(AND(M199&gt;$O$11,O199=100%),"CUMPLIDA","CUMPLIDA")))</f>
        <v>CUMPLIDA</v>
      </c>
    </row>
    <row r="200" spans="2:16" ht="225" customHeight="1">
      <c r="B200" s="1199" t="s">
        <v>10</v>
      </c>
      <c r="C200" s="1246" t="s">
        <v>11</v>
      </c>
      <c r="D200" s="1399"/>
      <c r="E200" s="1399"/>
      <c r="F200" s="1401"/>
      <c r="G200" s="1422"/>
      <c r="H200" s="1199" t="s">
        <v>802</v>
      </c>
      <c r="I200" s="1199" t="s">
        <v>803</v>
      </c>
      <c r="J200" s="1199" t="s">
        <v>804</v>
      </c>
      <c r="K200" s="63">
        <v>1</v>
      </c>
      <c r="L200" s="87">
        <v>41827</v>
      </c>
      <c r="M200" s="87">
        <v>41882</v>
      </c>
      <c r="N200" s="534" t="s">
        <v>805</v>
      </c>
      <c r="O200" s="75">
        <v>1</v>
      </c>
      <c r="P200" s="1202" t="str">
        <f t="shared" si="11"/>
        <v>CUMPLIDA</v>
      </c>
    </row>
    <row r="201" spans="2:16" ht="195" customHeight="1">
      <c r="B201" s="1199" t="s">
        <v>10</v>
      </c>
      <c r="C201" s="1246" t="s">
        <v>11</v>
      </c>
      <c r="D201" s="1399"/>
      <c r="E201" s="1399"/>
      <c r="F201" s="1401"/>
      <c r="G201" s="1422"/>
      <c r="H201" s="1399" t="s">
        <v>806</v>
      </c>
      <c r="I201" s="1199" t="s">
        <v>807</v>
      </c>
      <c r="J201" s="1199" t="s">
        <v>808</v>
      </c>
      <c r="K201" s="63">
        <v>1</v>
      </c>
      <c r="L201" s="87">
        <v>41827</v>
      </c>
      <c r="M201" s="87">
        <v>41882</v>
      </c>
      <c r="N201" s="534" t="s">
        <v>809</v>
      </c>
      <c r="O201" s="75">
        <v>1</v>
      </c>
      <c r="P201" s="1202" t="str">
        <f t="shared" si="11"/>
        <v>CUMPLIDA</v>
      </c>
    </row>
    <row r="202" spans="2:16" ht="195" customHeight="1">
      <c r="B202" s="1199" t="s">
        <v>10</v>
      </c>
      <c r="C202" s="1246" t="s">
        <v>11</v>
      </c>
      <c r="D202" s="1399"/>
      <c r="E202" s="1399"/>
      <c r="F202" s="1401"/>
      <c r="G202" s="1422"/>
      <c r="H202" s="1399"/>
      <c r="I202" s="1199" t="s">
        <v>810</v>
      </c>
      <c r="J202" s="1199" t="s">
        <v>811</v>
      </c>
      <c r="K202" s="63">
        <v>1</v>
      </c>
      <c r="L202" s="87">
        <v>41834</v>
      </c>
      <c r="M202" s="87">
        <v>41851</v>
      </c>
      <c r="N202" s="534" t="s">
        <v>812</v>
      </c>
      <c r="O202" s="75">
        <v>1</v>
      </c>
      <c r="P202" s="1202" t="str">
        <f t="shared" si="11"/>
        <v>CUMPLIDA</v>
      </c>
    </row>
    <row r="203" spans="2:16" ht="210" customHeight="1">
      <c r="B203" s="1199" t="s">
        <v>10</v>
      </c>
      <c r="C203" s="1246" t="s">
        <v>11</v>
      </c>
      <c r="D203" s="1399"/>
      <c r="E203" s="1399"/>
      <c r="F203" s="1401"/>
      <c r="G203" s="1422"/>
      <c r="H203" s="1399"/>
      <c r="I203" s="1199" t="s">
        <v>813</v>
      </c>
      <c r="J203" s="1199" t="s">
        <v>814</v>
      </c>
      <c r="K203" s="758">
        <v>1</v>
      </c>
      <c r="L203" s="87">
        <v>42186</v>
      </c>
      <c r="M203" s="87">
        <v>42551</v>
      </c>
      <c r="N203" s="534" t="s">
        <v>815</v>
      </c>
      <c r="O203" s="75">
        <v>1</v>
      </c>
      <c r="P203" s="1202" t="str">
        <f t="shared" si="11"/>
        <v>CUMPLIDA</v>
      </c>
    </row>
    <row r="204" spans="2:16" ht="315" customHeight="1">
      <c r="B204" s="1199" t="s">
        <v>10</v>
      </c>
      <c r="C204" s="1246" t="s">
        <v>11</v>
      </c>
      <c r="D204" s="1399"/>
      <c r="E204" s="1399"/>
      <c r="F204" s="1401"/>
      <c r="G204" s="1422"/>
      <c r="H204" s="1399"/>
      <c r="I204" s="1199" t="s">
        <v>816</v>
      </c>
      <c r="J204" s="1199" t="s">
        <v>817</v>
      </c>
      <c r="K204" s="758">
        <v>1</v>
      </c>
      <c r="L204" s="87">
        <v>42186</v>
      </c>
      <c r="M204" s="87">
        <v>42551</v>
      </c>
      <c r="N204" s="534" t="s">
        <v>818</v>
      </c>
      <c r="O204" s="75">
        <v>1</v>
      </c>
      <c r="P204" s="1202" t="str">
        <f t="shared" si="11"/>
        <v>CUMPLIDA</v>
      </c>
    </row>
    <row r="205" spans="2:16" ht="105" customHeight="1">
      <c r="B205" s="1199" t="s">
        <v>10</v>
      </c>
      <c r="C205" s="1246" t="s">
        <v>11</v>
      </c>
      <c r="D205" s="1399"/>
      <c r="E205" s="1399"/>
      <c r="F205" s="1401"/>
      <c r="G205" s="1422"/>
      <c r="H205" s="1199" t="s">
        <v>819</v>
      </c>
      <c r="I205" s="1199" t="s">
        <v>820</v>
      </c>
      <c r="J205" s="1199" t="s">
        <v>821</v>
      </c>
      <c r="K205" s="63">
        <v>7</v>
      </c>
      <c r="L205" s="87">
        <v>42186</v>
      </c>
      <c r="M205" s="87">
        <v>42551</v>
      </c>
      <c r="N205" s="534" t="s">
        <v>822</v>
      </c>
      <c r="O205" s="75">
        <v>1</v>
      </c>
      <c r="P205" s="1202" t="str">
        <f t="shared" si="11"/>
        <v>CUMPLIDA</v>
      </c>
    </row>
    <row r="206" spans="2:16" ht="225" customHeight="1">
      <c r="B206" s="1199" t="s">
        <v>10</v>
      </c>
      <c r="C206" s="1246" t="s">
        <v>11</v>
      </c>
      <c r="D206" s="1399" t="s">
        <v>823</v>
      </c>
      <c r="E206" s="1399" t="s">
        <v>824</v>
      </c>
      <c r="F206" s="1493" t="s">
        <v>825</v>
      </c>
      <c r="G206" s="1422" t="s">
        <v>826</v>
      </c>
      <c r="H206" s="1399" t="s">
        <v>806</v>
      </c>
      <c r="I206" s="1199" t="s">
        <v>807</v>
      </c>
      <c r="J206" s="1199" t="s">
        <v>808</v>
      </c>
      <c r="K206" s="63">
        <v>1</v>
      </c>
      <c r="L206" s="87">
        <v>41834</v>
      </c>
      <c r="M206" s="87">
        <v>41851</v>
      </c>
      <c r="N206" s="534" t="s">
        <v>809</v>
      </c>
      <c r="O206" s="75">
        <v>1</v>
      </c>
      <c r="P206" s="1202" t="str">
        <f t="shared" si="11"/>
        <v>CUMPLIDA</v>
      </c>
    </row>
    <row r="207" spans="2:16" ht="195" customHeight="1">
      <c r="B207" s="1199" t="s">
        <v>10</v>
      </c>
      <c r="C207" s="1246" t="s">
        <v>11</v>
      </c>
      <c r="D207" s="1399"/>
      <c r="E207" s="1399"/>
      <c r="F207" s="1493"/>
      <c r="G207" s="1422"/>
      <c r="H207" s="1399"/>
      <c r="I207" s="1199" t="s">
        <v>810</v>
      </c>
      <c r="J207" s="1199" t="s">
        <v>811</v>
      </c>
      <c r="K207" s="63">
        <v>1</v>
      </c>
      <c r="L207" s="87">
        <v>41852</v>
      </c>
      <c r="M207" s="87">
        <v>41880</v>
      </c>
      <c r="N207" s="534" t="s">
        <v>827</v>
      </c>
      <c r="O207" s="75">
        <v>1</v>
      </c>
      <c r="P207" s="1202" t="str">
        <f t="shared" si="11"/>
        <v>CUMPLIDA</v>
      </c>
    </row>
    <row r="208" spans="2:16" ht="180" customHeight="1">
      <c r="B208" s="1199" t="s">
        <v>10</v>
      </c>
      <c r="C208" s="1246" t="s">
        <v>11</v>
      </c>
      <c r="D208" s="1399"/>
      <c r="E208" s="1399"/>
      <c r="F208" s="1493"/>
      <c r="G208" s="1422"/>
      <c r="H208" s="1399"/>
      <c r="I208" s="1199" t="s">
        <v>828</v>
      </c>
      <c r="J208" s="1199" t="s">
        <v>829</v>
      </c>
      <c r="K208" s="758">
        <v>1</v>
      </c>
      <c r="L208" s="87">
        <v>42186</v>
      </c>
      <c r="M208" s="87">
        <v>42551</v>
      </c>
      <c r="N208" s="534" t="s">
        <v>830</v>
      </c>
      <c r="O208" s="75">
        <v>1</v>
      </c>
      <c r="P208" s="1202" t="str">
        <f t="shared" si="11"/>
        <v>CUMPLIDA</v>
      </c>
    </row>
    <row r="209" spans="2:16" ht="210" customHeight="1">
      <c r="B209" s="1199" t="s">
        <v>10</v>
      </c>
      <c r="C209" s="1246" t="s">
        <v>11</v>
      </c>
      <c r="D209" s="1399"/>
      <c r="E209" s="1399"/>
      <c r="F209" s="1493"/>
      <c r="G209" s="1422"/>
      <c r="H209" s="1399"/>
      <c r="I209" s="1199" t="s">
        <v>831</v>
      </c>
      <c r="J209" s="1199" t="s">
        <v>832</v>
      </c>
      <c r="K209" s="758">
        <v>1</v>
      </c>
      <c r="L209" s="87">
        <v>42186</v>
      </c>
      <c r="M209" s="87">
        <v>42551</v>
      </c>
      <c r="N209" s="534" t="s">
        <v>833</v>
      </c>
      <c r="O209" s="75">
        <v>1</v>
      </c>
      <c r="P209" s="1202" t="str">
        <f t="shared" si="11"/>
        <v>CUMPLIDA</v>
      </c>
    </row>
    <row r="210" spans="2:16" ht="165" customHeight="1">
      <c r="B210" s="1199" t="s">
        <v>10</v>
      </c>
      <c r="C210" s="1246" t="s">
        <v>11</v>
      </c>
      <c r="D210" s="1399"/>
      <c r="E210" s="1399"/>
      <c r="F210" s="1493"/>
      <c r="G210" s="1422"/>
      <c r="H210" s="1199" t="s">
        <v>834</v>
      </c>
      <c r="I210" s="1199" t="s">
        <v>820</v>
      </c>
      <c r="J210" s="1199" t="s">
        <v>821</v>
      </c>
      <c r="K210" s="63">
        <v>7</v>
      </c>
      <c r="L210" s="87">
        <v>42186</v>
      </c>
      <c r="M210" s="87">
        <v>42551</v>
      </c>
      <c r="N210" s="534" t="s">
        <v>835</v>
      </c>
      <c r="O210" s="75">
        <v>1</v>
      </c>
      <c r="P210" s="1202" t="str">
        <f t="shared" si="11"/>
        <v>CUMPLIDA</v>
      </c>
    </row>
    <row r="211" spans="2:16" ht="315" customHeight="1">
      <c r="B211" s="1199" t="s">
        <v>10</v>
      </c>
      <c r="C211" s="1246" t="s">
        <v>11</v>
      </c>
      <c r="D211" s="1399"/>
      <c r="E211" s="1399"/>
      <c r="F211" s="1493"/>
      <c r="G211" s="1422"/>
      <c r="H211" s="1245" t="s">
        <v>836</v>
      </c>
      <c r="I211" s="1245" t="s">
        <v>837</v>
      </c>
      <c r="J211" s="1245" t="s">
        <v>838</v>
      </c>
      <c r="K211" s="758">
        <v>1</v>
      </c>
      <c r="L211" s="753">
        <v>41852</v>
      </c>
      <c r="M211" s="753">
        <v>41912</v>
      </c>
      <c r="N211" s="1083" t="s">
        <v>839</v>
      </c>
      <c r="O211" s="75">
        <v>1</v>
      </c>
      <c r="P211" s="1202" t="str">
        <f t="shared" si="11"/>
        <v>CUMPLIDA</v>
      </c>
    </row>
    <row r="212" spans="2:16" ht="210" customHeight="1">
      <c r="B212" s="1199" t="s">
        <v>10</v>
      </c>
      <c r="C212" s="1246" t="s">
        <v>11</v>
      </c>
      <c r="D212" s="1478" t="s">
        <v>840</v>
      </c>
      <c r="E212" s="1424" t="s">
        <v>569</v>
      </c>
      <c r="F212" s="1493" t="s">
        <v>841</v>
      </c>
      <c r="G212" s="1511" t="s">
        <v>826</v>
      </c>
      <c r="H212" s="1399" t="s">
        <v>806</v>
      </c>
      <c r="I212" s="1199" t="s">
        <v>807</v>
      </c>
      <c r="J212" s="1199" t="s">
        <v>808</v>
      </c>
      <c r="K212" s="63">
        <v>1</v>
      </c>
      <c r="L212" s="87">
        <v>41834</v>
      </c>
      <c r="M212" s="87">
        <v>41851</v>
      </c>
      <c r="N212" s="534" t="s">
        <v>809</v>
      </c>
      <c r="O212" s="75">
        <v>1</v>
      </c>
      <c r="P212" s="1202" t="str">
        <f t="shared" si="11"/>
        <v>CUMPLIDA</v>
      </c>
    </row>
    <row r="213" spans="2:16" ht="210" customHeight="1">
      <c r="B213" s="1199" t="s">
        <v>10</v>
      </c>
      <c r="C213" s="1246" t="s">
        <v>11</v>
      </c>
      <c r="D213" s="1478"/>
      <c r="E213" s="1424"/>
      <c r="F213" s="1493"/>
      <c r="G213" s="1511"/>
      <c r="H213" s="1399"/>
      <c r="I213" s="1199" t="s">
        <v>810</v>
      </c>
      <c r="J213" s="1199" t="s">
        <v>811</v>
      </c>
      <c r="K213" s="63">
        <v>1</v>
      </c>
      <c r="L213" s="87">
        <v>41852</v>
      </c>
      <c r="M213" s="87">
        <v>41880</v>
      </c>
      <c r="N213" s="534" t="s">
        <v>827</v>
      </c>
      <c r="O213" s="75">
        <v>1</v>
      </c>
      <c r="P213" s="1202" t="str">
        <f t="shared" si="11"/>
        <v>CUMPLIDA</v>
      </c>
    </row>
    <row r="214" spans="2:16" ht="315" customHeight="1">
      <c r="B214" s="1199" t="s">
        <v>10</v>
      </c>
      <c r="C214" s="1246" t="s">
        <v>11</v>
      </c>
      <c r="D214" s="1478"/>
      <c r="E214" s="1424"/>
      <c r="F214" s="1493"/>
      <c r="G214" s="1511"/>
      <c r="H214" s="1399"/>
      <c r="I214" s="1199" t="s">
        <v>828</v>
      </c>
      <c r="J214" s="1199" t="s">
        <v>829</v>
      </c>
      <c r="K214" s="758">
        <v>1</v>
      </c>
      <c r="L214" s="87">
        <v>41883</v>
      </c>
      <c r="M214" s="87">
        <v>42216</v>
      </c>
      <c r="N214" s="534" t="s">
        <v>830</v>
      </c>
      <c r="O214" s="75">
        <v>1</v>
      </c>
      <c r="P214" s="1202" t="str">
        <f t="shared" si="11"/>
        <v>CUMPLIDA</v>
      </c>
    </row>
    <row r="215" spans="2:16" ht="360" customHeight="1">
      <c r="B215" s="1199" t="s">
        <v>10</v>
      </c>
      <c r="C215" s="1246" t="s">
        <v>11</v>
      </c>
      <c r="D215" s="1478"/>
      <c r="E215" s="1424"/>
      <c r="F215" s="1493"/>
      <c r="G215" s="1511"/>
      <c r="H215" s="1399"/>
      <c r="I215" s="1199" t="s">
        <v>831</v>
      </c>
      <c r="J215" s="1199" t="s">
        <v>832</v>
      </c>
      <c r="K215" s="758">
        <v>1</v>
      </c>
      <c r="L215" s="87">
        <v>42005</v>
      </c>
      <c r="M215" s="87">
        <v>42226</v>
      </c>
      <c r="N215" s="534" t="s">
        <v>842</v>
      </c>
      <c r="O215" s="75">
        <v>1</v>
      </c>
      <c r="P215" s="1202" t="str">
        <f t="shared" si="11"/>
        <v>CUMPLIDA</v>
      </c>
    </row>
    <row r="216" spans="2:16" ht="90" customHeight="1">
      <c r="B216" s="1199" t="s">
        <v>10</v>
      </c>
      <c r="C216" s="1246" t="s">
        <v>11</v>
      </c>
      <c r="D216" s="1478"/>
      <c r="E216" s="1424"/>
      <c r="F216" s="1493"/>
      <c r="G216" s="1511"/>
      <c r="H216" s="1199" t="s">
        <v>834</v>
      </c>
      <c r="I216" s="1199" t="s">
        <v>820</v>
      </c>
      <c r="J216" s="1199" t="s">
        <v>821</v>
      </c>
      <c r="K216" s="63">
        <v>7</v>
      </c>
      <c r="L216" s="87">
        <v>42155</v>
      </c>
      <c r="M216" s="87">
        <v>42368</v>
      </c>
      <c r="N216" s="534" t="s">
        <v>843</v>
      </c>
      <c r="O216" s="75">
        <v>1</v>
      </c>
      <c r="P216" s="1202" t="str">
        <f t="shared" si="11"/>
        <v>CUMPLIDA</v>
      </c>
    </row>
    <row r="217" spans="2:16" ht="255" customHeight="1">
      <c r="B217" s="1199" t="s">
        <v>10</v>
      </c>
      <c r="C217" s="1246" t="s">
        <v>11</v>
      </c>
      <c r="D217" s="1478"/>
      <c r="E217" s="1424"/>
      <c r="F217" s="1493"/>
      <c r="G217" s="1511"/>
      <c r="H217" s="1245" t="s">
        <v>836</v>
      </c>
      <c r="I217" s="1245" t="s">
        <v>837</v>
      </c>
      <c r="J217" s="1245" t="s">
        <v>838</v>
      </c>
      <c r="K217" s="758">
        <v>1</v>
      </c>
      <c r="L217" s="753">
        <v>41852</v>
      </c>
      <c r="M217" s="753">
        <v>41912</v>
      </c>
      <c r="N217" s="1083" t="s">
        <v>839</v>
      </c>
      <c r="O217" s="75">
        <v>1</v>
      </c>
      <c r="P217" s="1202" t="str">
        <f t="shared" si="11"/>
        <v>CUMPLIDA</v>
      </c>
    </row>
    <row r="218" spans="2:16" ht="240" customHeight="1">
      <c r="B218" s="1199" t="s">
        <v>10</v>
      </c>
      <c r="C218" s="1246" t="s">
        <v>11</v>
      </c>
      <c r="D218" s="1399" t="s">
        <v>844</v>
      </c>
      <c r="E218" s="1399" t="s">
        <v>845</v>
      </c>
      <c r="F218" s="1415" t="s">
        <v>846</v>
      </c>
      <c r="G218" s="1413" t="s">
        <v>847</v>
      </c>
      <c r="H218" s="1199" t="s">
        <v>848</v>
      </c>
      <c r="I218" s="1199" t="s">
        <v>849</v>
      </c>
      <c r="J218" s="1199" t="s">
        <v>850</v>
      </c>
      <c r="K218" s="751">
        <v>1</v>
      </c>
      <c r="L218" s="87">
        <v>42614</v>
      </c>
      <c r="M218" s="87">
        <v>42643</v>
      </c>
      <c r="N218" s="534" t="s">
        <v>851</v>
      </c>
      <c r="O218" s="75">
        <v>1</v>
      </c>
      <c r="P218" s="1202" t="str">
        <f t="shared" si="11"/>
        <v>CUMPLIDA</v>
      </c>
    </row>
    <row r="219" spans="2:16" ht="135" customHeight="1">
      <c r="B219" s="1199" t="s">
        <v>10</v>
      </c>
      <c r="C219" s="1246" t="s">
        <v>11</v>
      </c>
      <c r="D219" s="1399"/>
      <c r="E219" s="1399"/>
      <c r="F219" s="1415"/>
      <c r="G219" s="1413"/>
      <c r="H219" s="1199" t="s">
        <v>852</v>
      </c>
      <c r="I219" s="1199" t="s">
        <v>853</v>
      </c>
      <c r="J219" s="1199" t="s">
        <v>854</v>
      </c>
      <c r="K219" s="1210">
        <v>2</v>
      </c>
      <c r="L219" s="87">
        <v>42461</v>
      </c>
      <c r="M219" s="87">
        <v>42643</v>
      </c>
      <c r="N219" s="534" t="s">
        <v>855</v>
      </c>
      <c r="O219" s="75">
        <v>1</v>
      </c>
      <c r="P219" s="1202" t="str">
        <f t="shared" si="11"/>
        <v>CUMPLIDA</v>
      </c>
    </row>
    <row r="220" spans="2:16" ht="165" customHeight="1">
      <c r="B220" s="1199" t="s">
        <v>10</v>
      </c>
      <c r="C220" s="1246" t="s">
        <v>11</v>
      </c>
      <c r="D220" s="1399"/>
      <c r="E220" s="1399"/>
      <c r="F220" s="1415"/>
      <c r="G220" s="1413"/>
      <c r="H220" s="1199" t="s">
        <v>852</v>
      </c>
      <c r="I220" s="1199" t="s">
        <v>856</v>
      </c>
      <c r="J220" s="1199" t="s">
        <v>857</v>
      </c>
      <c r="K220" s="1210">
        <v>2</v>
      </c>
      <c r="L220" s="87">
        <v>42705</v>
      </c>
      <c r="M220" s="87">
        <v>42916</v>
      </c>
      <c r="N220" s="534" t="s">
        <v>858</v>
      </c>
      <c r="O220" s="75">
        <v>1</v>
      </c>
      <c r="P220" s="1202" t="str">
        <f t="shared" si="11"/>
        <v>CUMPLIDA</v>
      </c>
    </row>
    <row r="221" spans="2:16" ht="195" customHeight="1">
      <c r="B221" s="1200" t="s">
        <v>10</v>
      </c>
      <c r="C221" s="1200" t="s">
        <v>18</v>
      </c>
      <c r="D221" s="1417" t="s">
        <v>859</v>
      </c>
      <c r="E221" s="1476" t="s">
        <v>860</v>
      </c>
      <c r="F221" s="1404" t="s">
        <v>861</v>
      </c>
      <c r="G221" s="1494" t="s">
        <v>862</v>
      </c>
      <c r="H221" s="1213" t="s">
        <v>863</v>
      </c>
      <c r="I221" s="1211"/>
      <c r="J221" s="1211" t="s">
        <v>864</v>
      </c>
      <c r="K221" s="852">
        <v>2</v>
      </c>
      <c r="L221" s="854">
        <v>42795</v>
      </c>
      <c r="M221" s="854">
        <v>43098</v>
      </c>
      <c r="N221" s="1069" t="s">
        <v>865</v>
      </c>
      <c r="O221" s="859">
        <v>1</v>
      </c>
      <c r="P221" s="1215" t="str">
        <f>IF(AND(M221&lt;=$O$13,O221&lt;100%),"INCUMPLIDA",IF(AND(M221&gt;$O$13,O221&lt;100%),"PROCESO",IF(AND(M221&gt;$O$13,O221=100%),"CUMPLIDA","CUMPLIDA")))</f>
        <v>CUMPLIDA</v>
      </c>
    </row>
    <row r="222" spans="2:16" ht="150" customHeight="1">
      <c r="B222" s="1200" t="s">
        <v>10</v>
      </c>
      <c r="C222" s="1200" t="s">
        <v>18</v>
      </c>
      <c r="D222" s="1417"/>
      <c r="E222" s="1476"/>
      <c r="F222" s="1404"/>
      <c r="G222" s="1494"/>
      <c r="H222" s="1213" t="s">
        <v>866</v>
      </c>
      <c r="I222" s="1211"/>
      <c r="J222" s="1211" t="s">
        <v>867</v>
      </c>
      <c r="K222" s="852">
        <v>1</v>
      </c>
      <c r="L222" s="854">
        <v>42828</v>
      </c>
      <c r="M222" s="854">
        <v>43098</v>
      </c>
      <c r="N222" s="1069" t="s">
        <v>865</v>
      </c>
      <c r="O222" s="859">
        <v>1</v>
      </c>
      <c r="P222" s="1215" t="str">
        <f t="shared" ref="P222:P249" si="12">IF(AND(M222&lt;=$O$13,O222&lt;100%),"INCUMPLIDA",IF(AND(M222&gt;$O$13,O222&lt;100%),"PROCESO",IF(AND(M222&gt;$O$13,O222=100%),"CUMPLIDA","CUMPLIDA")))</f>
        <v>CUMPLIDA</v>
      </c>
    </row>
    <row r="223" spans="2:16" ht="150" customHeight="1">
      <c r="B223" s="1200" t="s">
        <v>10</v>
      </c>
      <c r="C223" s="1200" t="s">
        <v>18</v>
      </c>
      <c r="D223" s="1417"/>
      <c r="E223" s="1476"/>
      <c r="F223" s="1404"/>
      <c r="G223" s="1494"/>
      <c r="H223" s="1213" t="s">
        <v>868</v>
      </c>
      <c r="I223" s="1211"/>
      <c r="J223" s="1211" t="s">
        <v>869</v>
      </c>
      <c r="K223" s="852">
        <v>1</v>
      </c>
      <c r="L223" s="854">
        <v>42783</v>
      </c>
      <c r="M223" s="854">
        <v>43465</v>
      </c>
      <c r="N223" s="1069" t="s">
        <v>870</v>
      </c>
      <c r="O223" s="859">
        <v>0</v>
      </c>
      <c r="P223" s="1215" t="str">
        <f t="shared" si="12"/>
        <v>PROCESO</v>
      </c>
    </row>
    <row r="224" spans="2:16" ht="165" customHeight="1">
      <c r="B224" s="1200" t="s">
        <v>10</v>
      </c>
      <c r="C224" s="1200" t="s">
        <v>18</v>
      </c>
      <c r="D224" s="1417"/>
      <c r="E224" s="1476"/>
      <c r="F224" s="1404"/>
      <c r="G224" s="1494"/>
      <c r="H224" s="1213" t="s">
        <v>871</v>
      </c>
      <c r="I224" s="1211"/>
      <c r="J224" s="1211" t="s">
        <v>872</v>
      </c>
      <c r="K224" s="852">
        <v>2</v>
      </c>
      <c r="L224" s="854">
        <v>42948</v>
      </c>
      <c r="M224" s="854">
        <v>43098</v>
      </c>
      <c r="N224" s="1069" t="s">
        <v>865</v>
      </c>
      <c r="O224" s="859">
        <v>1</v>
      </c>
      <c r="P224" s="1215" t="str">
        <f t="shared" si="12"/>
        <v>CUMPLIDA</v>
      </c>
    </row>
    <row r="225" spans="2:16" ht="180" customHeight="1">
      <c r="B225" s="1200" t="s">
        <v>10</v>
      </c>
      <c r="C225" s="1200" t="s">
        <v>18</v>
      </c>
      <c r="D225" s="1417" t="s">
        <v>873</v>
      </c>
      <c r="E225" s="1417" t="s">
        <v>860</v>
      </c>
      <c r="F225" s="1419" t="s">
        <v>874</v>
      </c>
      <c r="G225" s="1419" t="s">
        <v>875</v>
      </c>
      <c r="H225" s="1213" t="s">
        <v>876</v>
      </c>
      <c r="I225" s="1211"/>
      <c r="J225" s="1211" t="s">
        <v>877</v>
      </c>
      <c r="K225" s="852">
        <v>2</v>
      </c>
      <c r="L225" s="854">
        <v>42795</v>
      </c>
      <c r="M225" s="854">
        <v>42853</v>
      </c>
      <c r="N225" s="1069" t="s">
        <v>878</v>
      </c>
      <c r="O225" s="859">
        <v>1</v>
      </c>
      <c r="P225" s="1215" t="str">
        <f t="shared" si="12"/>
        <v>CUMPLIDA</v>
      </c>
    </row>
    <row r="226" spans="2:16" ht="225" customHeight="1">
      <c r="B226" s="1200" t="s">
        <v>10</v>
      </c>
      <c r="C226" s="1200" t="s">
        <v>18</v>
      </c>
      <c r="D226" s="1417"/>
      <c r="E226" s="1417"/>
      <c r="F226" s="1419"/>
      <c r="G226" s="1419"/>
      <c r="H226" s="1213" t="s">
        <v>879</v>
      </c>
      <c r="I226" s="1211"/>
      <c r="J226" s="1211" t="s">
        <v>880</v>
      </c>
      <c r="K226" s="852">
        <v>1</v>
      </c>
      <c r="L226" s="854">
        <v>42795</v>
      </c>
      <c r="M226" s="854">
        <v>43098</v>
      </c>
      <c r="N226" s="1069" t="s">
        <v>878</v>
      </c>
      <c r="O226" s="859">
        <v>1</v>
      </c>
      <c r="P226" s="1215" t="str">
        <f t="shared" si="12"/>
        <v>CUMPLIDA</v>
      </c>
    </row>
    <row r="227" spans="2:16" ht="240" customHeight="1">
      <c r="B227" s="1200" t="s">
        <v>10</v>
      </c>
      <c r="C227" s="1200" t="s">
        <v>18</v>
      </c>
      <c r="D227" s="1417"/>
      <c r="E227" s="1417"/>
      <c r="F227" s="1419"/>
      <c r="G227" s="1419"/>
      <c r="H227" s="1213" t="s">
        <v>881</v>
      </c>
      <c r="I227" s="1211"/>
      <c r="J227" s="1211" t="s">
        <v>882</v>
      </c>
      <c r="K227" s="852">
        <v>1</v>
      </c>
      <c r="L227" s="854">
        <v>42767</v>
      </c>
      <c r="M227" s="854">
        <v>43098</v>
      </c>
      <c r="N227" s="1069" t="s">
        <v>883</v>
      </c>
      <c r="O227" s="859">
        <v>1</v>
      </c>
      <c r="P227" s="1215" t="str">
        <f t="shared" si="12"/>
        <v>CUMPLIDA</v>
      </c>
    </row>
    <row r="228" spans="2:16" ht="135">
      <c r="B228" s="1200" t="s">
        <v>10</v>
      </c>
      <c r="C228" s="1200" t="s">
        <v>18</v>
      </c>
      <c r="D228" s="1417"/>
      <c r="E228" s="1417"/>
      <c r="F228" s="1419"/>
      <c r="G228" s="1419"/>
      <c r="H228" s="1213" t="s">
        <v>884</v>
      </c>
      <c r="I228" s="1211"/>
      <c r="J228" s="1211" t="s">
        <v>882</v>
      </c>
      <c r="K228" s="852">
        <v>1</v>
      </c>
      <c r="L228" s="854">
        <v>42767</v>
      </c>
      <c r="M228" s="854">
        <v>43098</v>
      </c>
      <c r="N228" s="1069" t="s">
        <v>885</v>
      </c>
      <c r="O228" s="859">
        <v>1</v>
      </c>
      <c r="P228" s="1215" t="str">
        <f t="shared" si="12"/>
        <v>CUMPLIDA</v>
      </c>
    </row>
    <row r="229" spans="2:16" ht="154.5" customHeight="1">
      <c r="B229" s="1200" t="s">
        <v>10</v>
      </c>
      <c r="C229" s="1200" t="s">
        <v>18</v>
      </c>
      <c r="D229" s="1417"/>
      <c r="E229" s="1417"/>
      <c r="F229" s="1419"/>
      <c r="G229" s="1419"/>
      <c r="H229" s="1213" t="s">
        <v>886</v>
      </c>
      <c r="I229" s="1211"/>
      <c r="J229" s="1211" t="s">
        <v>887</v>
      </c>
      <c r="K229" s="852">
        <v>2</v>
      </c>
      <c r="L229" s="854">
        <v>42767</v>
      </c>
      <c r="M229" s="854">
        <v>42916</v>
      </c>
      <c r="N229" s="1069" t="s">
        <v>888</v>
      </c>
      <c r="O229" s="859">
        <v>1</v>
      </c>
      <c r="P229" s="1215" t="str">
        <f t="shared" si="12"/>
        <v>CUMPLIDA</v>
      </c>
    </row>
    <row r="230" spans="2:16" ht="409.5" customHeight="1">
      <c r="B230" s="1200" t="s">
        <v>10</v>
      </c>
      <c r="C230" s="1200" t="s">
        <v>18</v>
      </c>
      <c r="D230" s="1417"/>
      <c r="E230" s="1417"/>
      <c r="F230" s="1419"/>
      <c r="G230" s="1419"/>
      <c r="H230" s="1213" t="s">
        <v>889</v>
      </c>
      <c r="I230" s="1211"/>
      <c r="J230" s="1211" t="s">
        <v>882</v>
      </c>
      <c r="K230" s="1211">
        <v>1</v>
      </c>
      <c r="L230" s="854">
        <v>42705</v>
      </c>
      <c r="M230" s="854">
        <v>42916</v>
      </c>
      <c r="N230" s="1069" t="s">
        <v>890</v>
      </c>
      <c r="O230" s="859">
        <v>1</v>
      </c>
      <c r="P230" s="1215" t="str">
        <f t="shared" si="12"/>
        <v>CUMPLIDA</v>
      </c>
    </row>
    <row r="231" spans="2:16" ht="255" customHeight="1">
      <c r="B231" s="1200" t="s">
        <v>10</v>
      </c>
      <c r="C231" s="1200" t="s">
        <v>18</v>
      </c>
      <c r="D231" s="1417"/>
      <c r="E231" s="1417"/>
      <c r="F231" s="1419"/>
      <c r="G231" s="1419"/>
      <c r="H231" s="1213" t="s">
        <v>891</v>
      </c>
      <c r="I231" s="1211"/>
      <c r="J231" s="1211" t="s">
        <v>329</v>
      </c>
      <c r="K231" s="1211">
        <v>1</v>
      </c>
      <c r="L231" s="854">
        <v>42705</v>
      </c>
      <c r="M231" s="854">
        <v>43616</v>
      </c>
      <c r="N231" s="1069" t="s">
        <v>892</v>
      </c>
      <c r="O231" s="859">
        <v>0</v>
      </c>
      <c r="P231" s="1215" t="str">
        <f t="shared" si="12"/>
        <v>PROCESO</v>
      </c>
    </row>
    <row r="232" spans="2:16" ht="255" customHeight="1">
      <c r="B232" s="1200" t="s">
        <v>10</v>
      </c>
      <c r="C232" s="1200" t="s">
        <v>18</v>
      </c>
      <c r="D232" s="1417"/>
      <c r="E232" s="1417"/>
      <c r="F232" s="1419"/>
      <c r="G232" s="1419"/>
      <c r="H232" s="1213" t="s">
        <v>893</v>
      </c>
      <c r="I232" s="1211"/>
      <c r="J232" s="1211" t="s">
        <v>329</v>
      </c>
      <c r="K232" s="1211">
        <v>1</v>
      </c>
      <c r="L232" s="854">
        <v>42705</v>
      </c>
      <c r="M232" s="854">
        <v>42916</v>
      </c>
      <c r="N232" s="1069" t="s">
        <v>890</v>
      </c>
      <c r="O232" s="859">
        <v>1</v>
      </c>
      <c r="P232" s="1215" t="str">
        <f t="shared" si="12"/>
        <v>CUMPLIDA</v>
      </c>
    </row>
    <row r="233" spans="2:16" ht="90" customHeight="1">
      <c r="B233" s="1200" t="s">
        <v>10</v>
      </c>
      <c r="C233" s="1200" t="s">
        <v>18</v>
      </c>
      <c r="D233" s="1417"/>
      <c r="E233" s="1417"/>
      <c r="F233" s="1419"/>
      <c r="G233" s="1419"/>
      <c r="H233" s="1213" t="s">
        <v>894</v>
      </c>
      <c r="I233" s="1211"/>
      <c r="J233" s="1211" t="s">
        <v>329</v>
      </c>
      <c r="K233" s="1211">
        <v>1</v>
      </c>
      <c r="L233" s="854">
        <v>42705</v>
      </c>
      <c r="M233" s="854">
        <v>42916</v>
      </c>
      <c r="N233" s="1069" t="s">
        <v>890</v>
      </c>
      <c r="O233" s="859">
        <v>1</v>
      </c>
      <c r="P233" s="1215" t="str">
        <f t="shared" si="12"/>
        <v>CUMPLIDA</v>
      </c>
    </row>
    <row r="234" spans="2:16" ht="90" customHeight="1">
      <c r="B234" s="1200" t="s">
        <v>10</v>
      </c>
      <c r="C234" s="1200" t="s">
        <v>18</v>
      </c>
      <c r="D234" s="1400" t="s">
        <v>895</v>
      </c>
      <c r="E234" s="1400" t="s">
        <v>896</v>
      </c>
      <c r="F234" s="1421" t="s">
        <v>897</v>
      </c>
      <c r="G234" s="1421" t="s">
        <v>898</v>
      </c>
      <c r="H234" s="1203" t="s">
        <v>899</v>
      </c>
      <c r="I234" s="1200"/>
      <c r="J234" s="1200" t="s">
        <v>900</v>
      </c>
      <c r="K234" s="1200">
        <v>1</v>
      </c>
      <c r="L234" s="790">
        <v>42781</v>
      </c>
      <c r="M234" s="790">
        <v>43100</v>
      </c>
      <c r="N234" s="1090" t="s">
        <v>901</v>
      </c>
      <c r="O234" s="859">
        <v>1</v>
      </c>
      <c r="P234" s="1215" t="str">
        <f t="shared" si="12"/>
        <v>CUMPLIDA</v>
      </c>
    </row>
    <row r="235" spans="2:16" ht="262.5" customHeight="1">
      <c r="B235" s="1200" t="s">
        <v>10</v>
      </c>
      <c r="C235" s="1200" t="s">
        <v>18</v>
      </c>
      <c r="D235" s="1400"/>
      <c r="E235" s="1400"/>
      <c r="F235" s="1421"/>
      <c r="G235" s="1421"/>
      <c r="H235" s="1403" t="s">
        <v>902</v>
      </c>
      <c r="I235" s="1400"/>
      <c r="J235" s="1200" t="s">
        <v>903</v>
      </c>
      <c r="K235" s="1200">
        <v>1</v>
      </c>
      <c r="L235" s="790">
        <v>42745</v>
      </c>
      <c r="M235" s="790">
        <v>43100</v>
      </c>
      <c r="N235" s="1090" t="s">
        <v>904</v>
      </c>
      <c r="O235" s="859">
        <v>1</v>
      </c>
      <c r="P235" s="1215" t="str">
        <f t="shared" si="12"/>
        <v>CUMPLIDA</v>
      </c>
    </row>
    <row r="236" spans="2:16" ht="225" customHeight="1">
      <c r="B236" s="1200" t="s">
        <v>10</v>
      </c>
      <c r="C236" s="1200" t="s">
        <v>18</v>
      </c>
      <c r="D236" s="1400"/>
      <c r="E236" s="1400"/>
      <c r="F236" s="1421"/>
      <c r="G236" s="1421"/>
      <c r="H236" s="1403"/>
      <c r="I236" s="1400"/>
      <c r="J236" s="1200" t="s">
        <v>905</v>
      </c>
      <c r="K236" s="1200">
        <v>1</v>
      </c>
      <c r="L236" s="790">
        <v>42745</v>
      </c>
      <c r="M236" s="790">
        <v>43465</v>
      </c>
      <c r="N236" s="1090" t="s">
        <v>906</v>
      </c>
      <c r="O236" s="851">
        <v>0</v>
      </c>
      <c r="P236" s="1215" t="str">
        <f t="shared" si="12"/>
        <v>PROCESO</v>
      </c>
    </row>
    <row r="237" spans="2:16" ht="285" customHeight="1">
      <c r="B237" s="1200" t="s">
        <v>10</v>
      </c>
      <c r="C237" s="1200" t="s">
        <v>18</v>
      </c>
      <c r="D237" s="1400"/>
      <c r="E237" s="1400"/>
      <c r="F237" s="1421"/>
      <c r="G237" s="1421"/>
      <c r="H237" s="1403" t="s">
        <v>907</v>
      </c>
      <c r="I237" s="1400"/>
      <c r="J237" s="1200" t="s">
        <v>908</v>
      </c>
      <c r="K237" s="1200">
        <v>1</v>
      </c>
      <c r="L237" s="894">
        <v>43405</v>
      </c>
      <c r="M237" s="894">
        <v>43434</v>
      </c>
      <c r="N237" s="1090" t="s">
        <v>909</v>
      </c>
      <c r="O237" s="859">
        <v>0</v>
      </c>
      <c r="P237" s="1215" t="str">
        <f t="shared" si="12"/>
        <v>PROCESO</v>
      </c>
    </row>
    <row r="238" spans="2:16" ht="195.75" customHeight="1">
      <c r="B238" s="1200" t="s">
        <v>10</v>
      </c>
      <c r="C238" s="1200" t="s">
        <v>18</v>
      </c>
      <c r="D238" s="1400"/>
      <c r="E238" s="1400"/>
      <c r="F238" s="1421"/>
      <c r="G238" s="1421"/>
      <c r="H238" s="1403"/>
      <c r="I238" s="1400"/>
      <c r="J238" s="1200" t="s">
        <v>910</v>
      </c>
      <c r="K238" s="1200">
        <v>1</v>
      </c>
      <c r="L238" s="894">
        <v>43434</v>
      </c>
      <c r="M238" s="894">
        <v>43434</v>
      </c>
      <c r="N238" s="1090" t="s">
        <v>911</v>
      </c>
      <c r="O238" s="859">
        <v>0</v>
      </c>
      <c r="P238" s="1215" t="str">
        <f t="shared" si="12"/>
        <v>PROCESO</v>
      </c>
    </row>
    <row r="239" spans="2:16" ht="195.75" customHeight="1">
      <c r="B239" s="1200" t="s">
        <v>10</v>
      </c>
      <c r="C239" s="1200" t="s">
        <v>18</v>
      </c>
      <c r="D239" s="1400"/>
      <c r="E239" s="1400"/>
      <c r="F239" s="1421"/>
      <c r="G239" s="1421"/>
      <c r="H239" s="1203" t="s">
        <v>912</v>
      </c>
      <c r="I239" s="1400"/>
      <c r="J239" s="1200" t="s">
        <v>913</v>
      </c>
      <c r="K239" s="1200">
        <v>1</v>
      </c>
      <c r="L239" s="895">
        <v>42781</v>
      </c>
      <c r="M239" s="895">
        <v>42916</v>
      </c>
      <c r="N239" s="1090" t="s">
        <v>914</v>
      </c>
      <c r="O239" s="859">
        <v>1</v>
      </c>
      <c r="P239" s="1215" t="str">
        <f t="shared" si="12"/>
        <v>CUMPLIDA</v>
      </c>
    </row>
    <row r="240" spans="2:16" ht="409.5" customHeight="1">
      <c r="B240" s="1200" t="s">
        <v>10</v>
      </c>
      <c r="C240" s="1200" t="s">
        <v>18</v>
      </c>
      <c r="D240" s="1400"/>
      <c r="E240" s="1400"/>
      <c r="F240" s="1421"/>
      <c r="G240" s="1421"/>
      <c r="H240" s="1203" t="s">
        <v>915</v>
      </c>
      <c r="I240" s="1400"/>
      <c r="J240" s="1200" t="s">
        <v>916</v>
      </c>
      <c r="K240" s="1200">
        <v>1</v>
      </c>
      <c r="L240" s="895">
        <v>42781</v>
      </c>
      <c r="M240" s="895">
        <v>42916</v>
      </c>
      <c r="N240" s="1090" t="s">
        <v>914</v>
      </c>
      <c r="O240" s="859">
        <v>1</v>
      </c>
      <c r="P240" s="1215" t="str">
        <f t="shared" si="12"/>
        <v>CUMPLIDA</v>
      </c>
    </row>
    <row r="241" spans="2:16" ht="315" customHeight="1">
      <c r="B241" s="1200" t="s">
        <v>10</v>
      </c>
      <c r="C241" s="1200" t="s">
        <v>18</v>
      </c>
      <c r="D241" s="1400"/>
      <c r="E241" s="1400"/>
      <c r="F241" s="1421"/>
      <c r="G241" s="1421"/>
      <c r="H241" s="1203" t="s">
        <v>917</v>
      </c>
      <c r="I241" s="1400"/>
      <c r="J241" s="1200" t="s">
        <v>918</v>
      </c>
      <c r="K241" s="1215">
        <v>1</v>
      </c>
      <c r="L241" s="895">
        <v>42767</v>
      </c>
      <c r="M241" s="895">
        <v>42916</v>
      </c>
      <c r="N241" s="1090" t="s">
        <v>919</v>
      </c>
      <c r="O241" s="859">
        <v>1</v>
      </c>
      <c r="P241" s="1215" t="str">
        <f t="shared" si="12"/>
        <v>CUMPLIDA</v>
      </c>
    </row>
    <row r="242" spans="2:16" ht="409.6" customHeight="1">
      <c r="B242" s="1200" t="s">
        <v>10</v>
      </c>
      <c r="C242" s="1200" t="s">
        <v>18</v>
      </c>
      <c r="D242" s="1400"/>
      <c r="E242" s="1400"/>
      <c r="F242" s="1421"/>
      <c r="G242" s="1421"/>
      <c r="H242" s="1203" t="s">
        <v>920</v>
      </c>
      <c r="I242" s="1400"/>
      <c r="J242" s="1200" t="s">
        <v>921</v>
      </c>
      <c r="K242" s="1215">
        <v>1</v>
      </c>
      <c r="L242" s="895">
        <v>42767</v>
      </c>
      <c r="M242" s="895">
        <v>43100</v>
      </c>
      <c r="N242" s="1090" t="s">
        <v>919</v>
      </c>
      <c r="O242" s="859">
        <v>1</v>
      </c>
      <c r="P242" s="1215" t="str">
        <f t="shared" si="12"/>
        <v>CUMPLIDA</v>
      </c>
    </row>
    <row r="243" spans="2:16" ht="180" customHeight="1">
      <c r="B243" s="1200" t="s">
        <v>10</v>
      </c>
      <c r="C243" s="1200" t="s">
        <v>18</v>
      </c>
      <c r="D243" s="1400" t="s">
        <v>922</v>
      </c>
      <c r="E243" s="1400" t="s">
        <v>923</v>
      </c>
      <c r="F243" s="1392" t="s">
        <v>924</v>
      </c>
      <c r="G243" s="1395" t="s">
        <v>925</v>
      </c>
      <c r="H243" s="1213" t="s">
        <v>926</v>
      </c>
      <c r="I243" s="1200"/>
      <c r="J243" s="1211" t="s">
        <v>236</v>
      </c>
      <c r="K243" s="852">
        <v>1</v>
      </c>
      <c r="L243" s="854">
        <v>42948</v>
      </c>
      <c r="M243" s="854">
        <v>43100</v>
      </c>
      <c r="N243" s="1069" t="s">
        <v>927</v>
      </c>
      <c r="O243" s="859">
        <v>1</v>
      </c>
      <c r="P243" s="1215" t="str">
        <f t="shared" si="12"/>
        <v>CUMPLIDA</v>
      </c>
    </row>
    <row r="244" spans="2:16" ht="409.6" customHeight="1">
      <c r="B244" s="1200" t="s">
        <v>10</v>
      </c>
      <c r="C244" s="1200" t="s">
        <v>18</v>
      </c>
      <c r="D244" s="1400"/>
      <c r="E244" s="1400"/>
      <c r="F244" s="1392"/>
      <c r="G244" s="1395"/>
      <c r="H244" s="1213" t="s">
        <v>928</v>
      </c>
      <c r="I244" s="1200"/>
      <c r="J244" s="1211" t="s">
        <v>929</v>
      </c>
      <c r="K244" s="852">
        <v>1</v>
      </c>
      <c r="L244" s="854">
        <v>43009</v>
      </c>
      <c r="M244" s="854">
        <v>43465</v>
      </c>
      <c r="N244" s="1069" t="s">
        <v>927</v>
      </c>
      <c r="O244" s="859">
        <v>0</v>
      </c>
      <c r="P244" s="1215" t="str">
        <f t="shared" si="12"/>
        <v>PROCESO</v>
      </c>
    </row>
    <row r="245" spans="2:16" ht="135.75" customHeight="1">
      <c r="B245" s="1200" t="s">
        <v>10</v>
      </c>
      <c r="C245" s="1200" t="s">
        <v>18</v>
      </c>
      <c r="D245" s="1400"/>
      <c r="E245" s="1400"/>
      <c r="F245" s="1392"/>
      <c r="G245" s="1395"/>
      <c r="H245" s="1213" t="s">
        <v>930</v>
      </c>
      <c r="I245" s="1200"/>
      <c r="J245" s="1211" t="s">
        <v>931</v>
      </c>
      <c r="K245" s="852">
        <v>1</v>
      </c>
      <c r="L245" s="854">
        <v>43009</v>
      </c>
      <c r="M245" s="854">
        <v>43554</v>
      </c>
      <c r="N245" s="1069" t="s">
        <v>932</v>
      </c>
      <c r="O245" s="859">
        <v>0</v>
      </c>
      <c r="P245" s="1215" t="str">
        <f t="shared" si="12"/>
        <v>PROCESO</v>
      </c>
    </row>
    <row r="246" spans="2:16" ht="135.75" customHeight="1">
      <c r="B246" s="1200" t="s">
        <v>10</v>
      </c>
      <c r="C246" s="1200" t="s">
        <v>18</v>
      </c>
      <c r="D246" s="1400"/>
      <c r="E246" s="1400"/>
      <c r="F246" s="1392"/>
      <c r="G246" s="1395"/>
      <c r="H246" s="1213" t="s">
        <v>933</v>
      </c>
      <c r="I246" s="1200"/>
      <c r="J246" s="1211" t="s">
        <v>934</v>
      </c>
      <c r="K246" s="852">
        <v>1</v>
      </c>
      <c r="L246" s="854">
        <v>43101</v>
      </c>
      <c r="M246" s="854">
        <v>43465</v>
      </c>
      <c r="N246" s="1069" t="s">
        <v>927</v>
      </c>
      <c r="O246" s="859">
        <v>0</v>
      </c>
      <c r="P246" s="1215" t="str">
        <f t="shared" si="12"/>
        <v>PROCESO</v>
      </c>
    </row>
    <row r="247" spans="2:16" ht="252" customHeight="1">
      <c r="B247" s="1200" t="s">
        <v>10</v>
      </c>
      <c r="C247" s="1200" t="s">
        <v>18</v>
      </c>
      <c r="D247" s="1400"/>
      <c r="E247" s="1400"/>
      <c r="F247" s="1392" t="s">
        <v>935</v>
      </c>
      <c r="G247" s="1431" t="s">
        <v>936</v>
      </c>
      <c r="H247" s="1213" t="s">
        <v>937</v>
      </c>
      <c r="I247" s="1200"/>
      <c r="J247" s="1211" t="s">
        <v>938</v>
      </c>
      <c r="K247" s="852">
        <v>1</v>
      </c>
      <c r="L247" s="854">
        <v>42979</v>
      </c>
      <c r="M247" s="854">
        <v>43100</v>
      </c>
      <c r="N247" s="1069" t="s">
        <v>805</v>
      </c>
      <c r="O247" s="859">
        <v>1</v>
      </c>
      <c r="P247" s="1215" t="str">
        <f t="shared" si="12"/>
        <v>CUMPLIDA</v>
      </c>
    </row>
    <row r="248" spans="2:16" ht="225" customHeight="1">
      <c r="B248" s="1200" t="s">
        <v>10</v>
      </c>
      <c r="C248" s="1200" t="s">
        <v>18</v>
      </c>
      <c r="D248" s="1400"/>
      <c r="E248" s="1400"/>
      <c r="F248" s="1392"/>
      <c r="G248" s="1431"/>
      <c r="H248" s="1213" t="s">
        <v>939</v>
      </c>
      <c r="I248" s="1200"/>
      <c r="J248" s="1211" t="s">
        <v>940</v>
      </c>
      <c r="K248" s="852">
        <v>1</v>
      </c>
      <c r="L248" s="854">
        <v>42962</v>
      </c>
      <c r="M248" s="854">
        <v>43465</v>
      </c>
      <c r="N248" s="1069" t="s">
        <v>805</v>
      </c>
      <c r="O248" s="859">
        <v>0</v>
      </c>
      <c r="P248" s="1215" t="str">
        <f t="shared" si="12"/>
        <v>PROCESO</v>
      </c>
    </row>
    <row r="249" spans="2:16" ht="270" customHeight="1">
      <c r="B249" s="1200" t="s">
        <v>10</v>
      </c>
      <c r="C249" s="1200" t="s">
        <v>18</v>
      </c>
      <c r="D249" s="1400"/>
      <c r="E249" s="1400"/>
      <c r="F249" s="1392"/>
      <c r="G249" s="1431"/>
      <c r="H249" s="1213" t="s">
        <v>941</v>
      </c>
      <c r="I249" s="1200"/>
      <c r="J249" s="1211" t="s">
        <v>942</v>
      </c>
      <c r="K249" s="852">
        <v>1</v>
      </c>
      <c r="L249" s="854">
        <v>42979</v>
      </c>
      <c r="M249" s="854">
        <v>43434</v>
      </c>
      <c r="N249" s="1069" t="s">
        <v>943</v>
      </c>
      <c r="O249" s="859">
        <v>0</v>
      </c>
      <c r="P249" s="1215" t="str">
        <f t="shared" si="12"/>
        <v>PROCESO</v>
      </c>
    </row>
    <row r="250" spans="2:16" ht="270" customHeight="1">
      <c r="B250" s="1199" t="s">
        <v>20</v>
      </c>
      <c r="C250" s="1246" t="s">
        <v>11</v>
      </c>
      <c r="D250" s="1199" t="s">
        <v>944</v>
      </c>
      <c r="E250" s="1199" t="s">
        <v>545</v>
      </c>
      <c r="F250" s="1209" t="s">
        <v>945</v>
      </c>
      <c r="G250" s="1208" t="s">
        <v>946</v>
      </c>
      <c r="H250" s="1199" t="s">
        <v>947</v>
      </c>
      <c r="I250" s="1181" t="s">
        <v>948</v>
      </c>
      <c r="J250" s="1181" t="s">
        <v>949</v>
      </c>
      <c r="K250" s="91">
        <v>2</v>
      </c>
      <c r="L250" s="87">
        <v>43727</v>
      </c>
      <c r="M250" s="87">
        <v>44094</v>
      </c>
      <c r="N250" s="1299" t="s">
        <v>950</v>
      </c>
      <c r="O250" s="75">
        <v>0</v>
      </c>
      <c r="P250" s="1202" t="str">
        <f t="shared" ref="P250:P294" si="13">IF(AND(M250&lt;=$O$11,O250&lt;100%),"INCUMPLIDA",IF(AND(M250&gt;$O$11,O250&lt;100%),"PROCESO",IF(AND(M250&gt;$O$11,O250=100%),"CUMPLIDA","CUMPLIDA")))</f>
        <v>PROCESO</v>
      </c>
    </row>
    <row r="251" spans="2:16" ht="135" customHeight="1">
      <c r="B251" s="1199" t="s">
        <v>20</v>
      </c>
      <c r="C251" s="1246" t="s">
        <v>11</v>
      </c>
      <c r="D251" s="1399" t="s">
        <v>951</v>
      </c>
      <c r="E251" s="1399" t="s">
        <v>952</v>
      </c>
      <c r="F251" s="1415" t="s">
        <v>953</v>
      </c>
      <c r="G251" s="1413" t="s">
        <v>954</v>
      </c>
      <c r="H251" s="1399" t="s">
        <v>955</v>
      </c>
      <c r="I251" s="1181" t="s">
        <v>956</v>
      </c>
      <c r="J251" s="1181" t="s">
        <v>957</v>
      </c>
      <c r="K251" s="91">
        <v>3</v>
      </c>
      <c r="L251" s="87">
        <v>43481</v>
      </c>
      <c r="M251" s="87">
        <v>43845</v>
      </c>
      <c r="N251" s="1299" t="s">
        <v>958</v>
      </c>
      <c r="O251" s="75">
        <v>0</v>
      </c>
      <c r="P251" s="1202" t="str">
        <f t="shared" si="13"/>
        <v>PROCESO</v>
      </c>
    </row>
    <row r="252" spans="2:16" ht="409.5" customHeight="1">
      <c r="B252" s="1199" t="s">
        <v>20</v>
      </c>
      <c r="C252" s="1246" t="s">
        <v>11</v>
      </c>
      <c r="D252" s="1399"/>
      <c r="E252" s="1399"/>
      <c r="F252" s="1415"/>
      <c r="G252" s="1413"/>
      <c r="H252" s="1399"/>
      <c r="I252" s="1181" t="s">
        <v>959</v>
      </c>
      <c r="J252" s="1181" t="s">
        <v>960</v>
      </c>
      <c r="K252" s="91">
        <v>1</v>
      </c>
      <c r="L252" s="87">
        <v>43846</v>
      </c>
      <c r="M252" s="87">
        <v>44213</v>
      </c>
      <c r="N252" s="1299" t="s">
        <v>958</v>
      </c>
      <c r="O252" s="75">
        <v>0</v>
      </c>
      <c r="P252" s="1202" t="str">
        <f t="shared" si="13"/>
        <v>PROCESO</v>
      </c>
    </row>
    <row r="253" spans="2:16" ht="157.5" customHeight="1">
      <c r="B253" s="1199" t="s">
        <v>20</v>
      </c>
      <c r="C253" s="1246" t="s">
        <v>11</v>
      </c>
      <c r="D253" s="1399"/>
      <c r="E253" s="1399"/>
      <c r="F253" s="1415"/>
      <c r="G253" s="1413"/>
      <c r="H253" s="1399"/>
      <c r="I253" s="1181" t="s">
        <v>961</v>
      </c>
      <c r="J253" s="1181" t="s">
        <v>949</v>
      </c>
      <c r="K253" s="91">
        <v>1</v>
      </c>
      <c r="L253" s="87">
        <v>44214</v>
      </c>
      <c r="M253" s="87">
        <v>44580</v>
      </c>
      <c r="N253" s="1299" t="s">
        <v>962</v>
      </c>
      <c r="O253" s="75">
        <v>0</v>
      </c>
      <c r="P253" s="1202" t="str">
        <f t="shared" si="13"/>
        <v>PROCESO</v>
      </c>
    </row>
    <row r="254" spans="2:16" ht="330.75" customHeight="1">
      <c r="B254" s="1199" t="s">
        <v>20</v>
      </c>
      <c r="C254" s="1246" t="s">
        <v>11</v>
      </c>
      <c r="D254" s="1399"/>
      <c r="E254" s="1399"/>
      <c r="F254" s="1415"/>
      <c r="G254" s="1413"/>
      <c r="H254" s="1399" t="s">
        <v>963</v>
      </c>
      <c r="I254" s="1181" t="s">
        <v>964</v>
      </c>
      <c r="J254" s="1235" t="s">
        <v>965</v>
      </c>
      <c r="K254" s="789">
        <v>3</v>
      </c>
      <c r="L254" s="87">
        <v>43361</v>
      </c>
      <c r="M254" s="87">
        <v>43725</v>
      </c>
      <c r="N254" s="495" t="s">
        <v>958</v>
      </c>
      <c r="O254" s="75">
        <v>0</v>
      </c>
      <c r="P254" s="1202" t="str">
        <f t="shared" si="13"/>
        <v>PROCESO</v>
      </c>
    </row>
    <row r="255" spans="2:16" ht="267.75" customHeight="1">
      <c r="B255" s="1199" t="s">
        <v>20</v>
      </c>
      <c r="C255" s="1246" t="s">
        <v>11</v>
      </c>
      <c r="D255" s="1399"/>
      <c r="E255" s="1399"/>
      <c r="F255" s="1415"/>
      <c r="G255" s="1413"/>
      <c r="H255" s="1399"/>
      <c r="I255" s="1181" t="s">
        <v>966</v>
      </c>
      <c r="J255" s="1235" t="s">
        <v>967</v>
      </c>
      <c r="K255" s="789">
        <v>1</v>
      </c>
      <c r="L255" s="87">
        <v>43726</v>
      </c>
      <c r="M255" s="87">
        <v>44091</v>
      </c>
      <c r="N255" s="495" t="s">
        <v>958</v>
      </c>
      <c r="O255" s="75">
        <v>0</v>
      </c>
      <c r="P255" s="1202" t="str">
        <f t="shared" si="13"/>
        <v>PROCESO</v>
      </c>
    </row>
    <row r="256" spans="2:16" ht="409.5" customHeight="1">
      <c r="B256" s="1199" t="s">
        <v>20</v>
      </c>
      <c r="C256" s="1246" t="s">
        <v>11</v>
      </c>
      <c r="D256" s="1399"/>
      <c r="E256" s="1399"/>
      <c r="F256" s="1415"/>
      <c r="G256" s="1413"/>
      <c r="H256" s="1399"/>
      <c r="I256" s="1181" t="s">
        <v>968</v>
      </c>
      <c r="J256" s="1181" t="s">
        <v>949</v>
      </c>
      <c r="K256" s="789">
        <v>2</v>
      </c>
      <c r="L256" s="816">
        <v>44092</v>
      </c>
      <c r="M256" s="816">
        <v>44211</v>
      </c>
      <c r="N256" s="495" t="s">
        <v>969</v>
      </c>
      <c r="O256" s="75">
        <v>0</v>
      </c>
      <c r="P256" s="1202" t="str">
        <f t="shared" si="13"/>
        <v>PROCESO</v>
      </c>
    </row>
    <row r="257" spans="2:16" ht="409.5" customHeight="1">
      <c r="B257" s="1199" t="s">
        <v>20</v>
      </c>
      <c r="C257" s="1246" t="s">
        <v>11</v>
      </c>
      <c r="D257" s="1399"/>
      <c r="E257" s="1399"/>
      <c r="F257" s="1415"/>
      <c r="G257" s="1413"/>
      <c r="H257" s="1399" t="s">
        <v>970</v>
      </c>
      <c r="I257" s="1181" t="s">
        <v>971</v>
      </c>
      <c r="J257" s="1235" t="s">
        <v>965</v>
      </c>
      <c r="K257" s="789">
        <v>3</v>
      </c>
      <c r="L257" s="87">
        <v>43726</v>
      </c>
      <c r="M257" s="87">
        <v>43921</v>
      </c>
      <c r="N257" s="495" t="s">
        <v>958</v>
      </c>
      <c r="O257" s="75">
        <v>0</v>
      </c>
      <c r="P257" s="1202" t="str">
        <f t="shared" si="13"/>
        <v>PROCESO</v>
      </c>
    </row>
    <row r="258" spans="2:16" ht="213.75" customHeight="1">
      <c r="B258" s="1199" t="s">
        <v>20</v>
      </c>
      <c r="C258" s="1246" t="s">
        <v>11</v>
      </c>
      <c r="D258" s="1399"/>
      <c r="E258" s="1399"/>
      <c r="F258" s="1415"/>
      <c r="G258" s="1413"/>
      <c r="H258" s="1399"/>
      <c r="I258" s="1181" t="s">
        <v>972</v>
      </c>
      <c r="J258" s="1181" t="s">
        <v>973</v>
      </c>
      <c r="K258" s="789">
        <v>3</v>
      </c>
      <c r="L258" s="816">
        <v>43922</v>
      </c>
      <c r="M258" s="816">
        <v>44012</v>
      </c>
      <c r="N258" s="495" t="s">
        <v>974</v>
      </c>
      <c r="O258" s="75">
        <v>0</v>
      </c>
      <c r="P258" s="1202" t="str">
        <f t="shared" si="13"/>
        <v>PROCESO</v>
      </c>
    </row>
    <row r="259" spans="2:16" ht="409.5" customHeight="1">
      <c r="B259" s="1199" t="s">
        <v>20</v>
      </c>
      <c r="C259" s="1246" t="s">
        <v>11</v>
      </c>
      <c r="D259" s="1399" t="s">
        <v>975</v>
      </c>
      <c r="E259" s="1399" t="s">
        <v>976</v>
      </c>
      <c r="F259" s="1406" t="s">
        <v>977</v>
      </c>
      <c r="G259" s="1399" t="s">
        <v>978</v>
      </c>
      <c r="H259" s="1184" t="s">
        <v>979</v>
      </c>
      <c r="I259" s="1181" t="s">
        <v>980</v>
      </c>
      <c r="J259" s="1181" t="s">
        <v>981</v>
      </c>
      <c r="K259" s="1304">
        <v>24</v>
      </c>
      <c r="L259" s="87">
        <v>42278</v>
      </c>
      <c r="M259" s="87">
        <v>42490</v>
      </c>
      <c r="N259" s="495" t="s">
        <v>982</v>
      </c>
      <c r="O259" s="75">
        <v>1</v>
      </c>
      <c r="P259" s="1202" t="str">
        <f t="shared" si="13"/>
        <v>CUMPLIDA</v>
      </c>
    </row>
    <row r="260" spans="2:16" ht="195" customHeight="1">
      <c r="B260" s="1199" t="s">
        <v>20</v>
      </c>
      <c r="C260" s="1246" t="s">
        <v>11</v>
      </c>
      <c r="D260" s="1399"/>
      <c r="E260" s="1399"/>
      <c r="F260" s="1406"/>
      <c r="G260" s="1399"/>
      <c r="H260" s="1371" t="s">
        <v>983</v>
      </c>
      <c r="I260" s="1181" t="s">
        <v>984</v>
      </c>
      <c r="J260" s="1181" t="s">
        <v>985</v>
      </c>
      <c r="K260" s="1304">
        <v>19</v>
      </c>
      <c r="L260" s="87">
        <v>42492</v>
      </c>
      <c r="M260" s="87">
        <v>42735</v>
      </c>
      <c r="N260" s="495" t="s">
        <v>986</v>
      </c>
      <c r="O260" s="75">
        <v>1</v>
      </c>
      <c r="P260" s="1202" t="str">
        <f t="shared" si="13"/>
        <v>CUMPLIDA</v>
      </c>
    </row>
    <row r="261" spans="2:16" ht="409.5" customHeight="1">
      <c r="B261" s="1199" t="s">
        <v>20</v>
      </c>
      <c r="C261" s="1246" t="s">
        <v>11</v>
      </c>
      <c r="D261" s="1399"/>
      <c r="E261" s="1399"/>
      <c r="F261" s="1406"/>
      <c r="G261" s="1399"/>
      <c r="H261" s="1371"/>
      <c r="I261" s="1181" t="s">
        <v>987</v>
      </c>
      <c r="J261" s="1235" t="s">
        <v>988</v>
      </c>
      <c r="K261" s="789">
        <v>14</v>
      </c>
      <c r="L261" s="87">
        <v>42917</v>
      </c>
      <c r="M261" s="87">
        <v>43281</v>
      </c>
      <c r="N261" s="495" t="s">
        <v>989</v>
      </c>
      <c r="O261" s="75">
        <v>1</v>
      </c>
      <c r="P261" s="1202" t="str">
        <f t="shared" si="13"/>
        <v>CUMPLIDA</v>
      </c>
    </row>
    <row r="262" spans="2:16" ht="360" customHeight="1">
      <c r="B262" s="1199" t="s">
        <v>20</v>
      </c>
      <c r="C262" s="1246" t="s">
        <v>11</v>
      </c>
      <c r="D262" s="1399"/>
      <c r="E262" s="1399"/>
      <c r="F262" s="1406"/>
      <c r="G262" s="1399"/>
      <c r="H262" s="1371"/>
      <c r="I262" s="1181" t="s">
        <v>990</v>
      </c>
      <c r="J262" s="1181" t="s">
        <v>991</v>
      </c>
      <c r="K262" s="91">
        <v>4</v>
      </c>
      <c r="L262" s="87">
        <v>42919</v>
      </c>
      <c r="M262" s="87">
        <v>42947</v>
      </c>
      <c r="N262" s="1299" t="s">
        <v>992</v>
      </c>
      <c r="O262" s="75">
        <v>1</v>
      </c>
      <c r="P262" s="1202" t="str">
        <f t="shared" si="13"/>
        <v>CUMPLIDA</v>
      </c>
    </row>
    <row r="263" spans="2:16" ht="409.5" customHeight="1">
      <c r="B263" s="1199" t="s">
        <v>20</v>
      </c>
      <c r="C263" s="1246" t="s">
        <v>11</v>
      </c>
      <c r="D263" s="1399"/>
      <c r="E263" s="1399"/>
      <c r="F263" s="1406"/>
      <c r="G263" s="1399"/>
      <c r="H263" s="1371" t="s">
        <v>993</v>
      </c>
      <c r="I263" s="1181" t="s">
        <v>994</v>
      </c>
      <c r="J263" s="1181" t="s">
        <v>995</v>
      </c>
      <c r="K263" s="91">
        <v>6</v>
      </c>
      <c r="L263" s="87">
        <v>43481</v>
      </c>
      <c r="M263" s="87">
        <v>43845</v>
      </c>
      <c r="N263" s="1299" t="s">
        <v>996</v>
      </c>
      <c r="O263" s="75">
        <v>0</v>
      </c>
      <c r="P263" s="1202" t="str">
        <f t="shared" si="13"/>
        <v>PROCESO</v>
      </c>
    </row>
    <row r="264" spans="2:16" ht="409.5" customHeight="1">
      <c r="B264" s="1199" t="s">
        <v>20</v>
      </c>
      <c r="C264" s="1246" t="s">
        <v>11</v>
      </c>
      <c r="D264" s="1399"/>
      <c r="E264" s="1399"/>
      <c r="F264" s="1406"/>
      <c r="G264" s="1399"/>
      <c r="H264" s="1371"/>
      <c r="I264" s="1181" t="s">
        <v>997</v>
      </c>
      <c r="J264" s="1181" t="s">
        <v>960</v>
      </c>
      <c r="K264" s="91">
        <v>1</v>
      </c>
      <c r="L264" s="87">
        <v>43846</v>
      </c>
      <c r="M264" s="87">
        <v>44213</v>
      </c>
      <c r="N264" s="1299" t="s">
        <v>996</v>
      </c>
      <c r="O264" s="75">
        <v>0</v>
      </c>
      <c r="P264" s="1202" t="str">
        <f t="shared" si="13"/>
        <v>PROCESO</v>
      </c>
    </row>
    <row r="265" spans="2:16" ht="409.5" customHeight="1">
      <c r="B265" s="1199" t="s">
        <v>20</v>
      </c>
      <c r="C265" s="1246" t="s">
        <v>11</v>
      </c>
      <c r="D265" s="1399"/>
      <c r="E265" s="1399"/>
      <c r="F265" s="1406"/>
      <c r="G265" s="1399"/>
      <c r="H265" s="1371"/>
      <c r="I265" s="1181" t="s">
        <v>998</v>
      </c>
      <c r="J265" s="1181" t="s">
        <v>949</v>
      </c>
      <c r="K265" s="91">
        <v>2</v>
      </c>
      <c r="L265" s="87">
        <v>44214</v>
      </c>
      <c r="M265" s="87">
        <v>44580</v>
      </c>
      <c r="N265" s="1299" t="s">
        <v>999</v>
      </c>
      <c r="O265" s="75">
        <v>0</v>
      </c>
      <c r="P265" s="1202" t="str">
        <f t="shared" si="13"/>
        <v>PROCESO</v>
      </c>
    </row>
    <row r="266" spans="2:16" ht="409.5" customHeight="1">
      <c r="B266" s="1199" t="s">
        <v>20</v>
      </c>
      <c r="C266" s="1246" t="s">
        <v>11</v>
      </c>
      <c r="D266" s="1399"/>
      <c r="E266" s="1399"/>
      <c r="F266" s="1406"/>
      <c r="G266" s="1399"/>
      <c r="H266" s="1371" t="s">
        <v>1000</v>
      </c>
      <c r="I266" s="1371" t="s">
        <v>1001</v>
      </c>
      <c r="J266" s="1235" t="s">
        <v>965</v>
      </c>
      <c r="K266" s="789">
        <v>3</v>
      </c>
      <c r="L266" s="87">
        <v>43361</v>
      </c>
      <c r="M266" s="87">
        <v>43708</v>
      </c>
      <c r="N266" s="495" t="s">
        <v>1002</v>
      </c>
      <c r="O266" s="75">
        <v>0</v>
      </c>
      <c r="P266" s="1202" t="str">
        <f t="shared" si="13"/>
        <v>PROCESO</v>
      </c>
    </row>
    <row r="267" spans="2:16" ht="409.5" customHeight="1">
      <c r="B267" s="1199" t="s">
        <v>20</v>
      </c>
      <c r="C267" s="1246" t="s">
        <v>11</v>
      </c>
      <c r="D267" s="1399"/>
      <c r="E267" s="1399"/>
      <c r="F267" s="1406"/>
      <c r="G267" s="1399"/>
      <c r="H267" s="1371"/>
      <c r="I267" s="1371"/>
      <c r="J267" s="1181" t="s">
        <v>1003</v>
      </c>
      <c r="K267" s="789">
        <v>3</v>
      </c>
      <c r="L267" s="87">
        <v>43709</v>
      </c>
      <c r="M267" s="87">
        <v>43830</v>
      </c>
      <c r="N267" s="495" t="s">
        <v>1004</v>
      </c>
      <c r="O267" s="75">
        <v>0</v>
      </c>
      <c r="P267" s="1202" t="str">
        <f t="shared" si="13"/>
        <v>PROCESO</v>
      </c>
    </row>
    <row r="268" spans="2:16" ht="409.5" customHeight="1">
      <c r="B268" s="1199" t="s">
        <v>20</v>
      </c>
      <c r="C268" s="1246" t="s">
        <v>11</v>
      </c>
      <c r="D268" s="1399"/>
      <c r="E268" s="1399"/>
      <c r="F268" s="1406"/>
      <c r="G268" s="1399"/>
      <c r="H268" s="1371"/>
      <c r="I268" s="1371" t="s">
        <v>1005</v>
      </c>
      <c r="J268" s="1235" t="s">
        <v>965</v>
      </c>
      <c r="K268" s="789">
        <v>3</v>
      </c>
      <c r="L268" s="87">
        <v>43361</v>
      </c>
      <c r="M268" s="87">
        <v>43725</v>
      </c>
      <c r="N268" s="495" t="s">
        <v>996</v>
      </c>
      <c r="O268" s="75">
        <v>0</v>
      </c>
      <c r="P268" s="1202" t="str">
        <f t="shared" si="13"/>
        <v>PROCESO</v>
      </c>
    </row>
    <row r="269" spans="2:16" ht="409.5" customHeight="1">
      <c r="B269" s="1199" t="s">
        <v>20</v>
      </c>
      <c r="C269" s="1246" t="s">
        <v>11</v>
      </c>
      <c r="D269" s="1399"/>
      <c r="E269" s="1399"/>
      <c r="F269" s="1406"/>
      <c r="G269" s="1399"/>
      <c r="H269" s="1371"/>
      <c r="I269" s="1371"/>
      <c r="J269" s="1235" t="s">
        <v>967</v>
      </c>
      <c r="K269" s="789">
        <v>1</v>
      </c>
      <c r="L269" s="87">
        <v>43726</v>
      </c>
      <c r="M269" s="87">
        <v>44091</v>
      </c>
      <c r="N269" s="495" t="s">
        <v>996</v>
      </c>
      <c r="O269" s="75">
        <v>0</v>
      </c>
      <c r="P269" s="1202" t="str">
        <f t="shared" si="13"/>
        <v>PROCESO</v>
      </c>
    </row>
    <row r="270" spans="2:16" ht="409.5" customHeight="1">
      <c r="B270" s="1199" t="s">
        <v>20</v>
      </c>
      <c r="C270" s="1246" t="s">
        <v>11</v>
      </c>
      <c r="D270" s="1399"/>
      <c r="E270" s="1399"/>
      <c r="F270" s="1406"/>
      <c r="G270" s="1399"/>
      <c r="H270" s="1371"/>
      <c r="I270" s="1371"/>
      <c r="J270" s="1181" t="s">
        <v>949</v>
      </c>
      <c r="K270" s="789">
        <v>2</v>
      </c>
      <c r="L270" s="816">
        <v>44092</v>
      </c>
      <c r="M270" s="816">
        <v>44211</v>
      </c>
      <c r="N270" s="495" t="s">
        <v>1006</v>
      </c>
      <c r="O270" s="75">
        <v>0</v>
      </c>
      <c r="P270" s="1202" t="str">
        <f t="shared" si="13"/>
        <v>PROCESO</v>
      </c>
    </row>
    <row r="271" spans="2:16" ht="299.25" customHeight="1">
      <c r="B271" s="1199" t="s">
        <v>20</v>
      </c>
      <c r="C271" s="1246" t="s">
        <v>11</v>
      </c>
      <c r="D271" s="1399"/>
      <c r="E271" s="1399"/>
      <c r="F271" s="1406"/>
      <c r="G271" s="1399"/>
      <c r="H271" s="1371"/>
      <c r="I271" s="1371" t="s">
        <v>1007</v>
      </c>
      <c r="J271" s="1235" t="s">
        <v>1008</v>
      </c>
      <c r="K271" s="789">
        <v>18</v>
      </c>
      <c r="L271" s="87">
        <v>43726</v>
      </c>
      <c r="M271" s="87">
        <v>44002</v>
      </c>
      <c r="N271" s="495" t="s">
        <v>996</v>
      </c>
      <c r="O271" s="75">
        <v>0</v>
      </c>
      <c r="P271" s="1202" t="str">
        <f t="shared" si="13"/>
        <v>PROCESO</v>
      </c>
    </row>
    <row r="272" spans="2:16" ht="283.5" customHeight="1">
      <c r="B272" s="1199" t="s">
        <v>20</v>
      </c>
      <c r="C272" s="1246" t="s">
        <v>11</v>
      </c>
      <c r="D272" s="1399"/>
      <c r="E272" s="1399"/>
      <c r="F272" s="1406"/>
      <c r="G272" s="1399"/>
      <c r="H272" s="1371"/>
      <c r="I272" s="1371"/>
      <c r="J272" s="1181" t="s">
        <v>1009</v>
      </c>
      <c r="K272" s="789">
        <v>18</v>
      </c>
      <c r="L272" s="87">
        <v>44003</v>
      </c>
      <c r="M272" s="87">
        <v>44119</v>
      </c>
      <c r="N272" s="495" t="s">
        <v>1010</v>
      </c>
      <c r="O272" s="75">
        <v>0</v>
      </c>
      <c r="P272" s="1202" t="str">
        <f t="shared" si="13"/>
        <v>PROCESO</v>
      </c>
    </row>
    <row r="273" spans="2:16" ht="409.5" customHeight="1">
      <c r="B273" s="1199" t="s">
        <v>20</v>
      </c>
      <c r="C273" s="1246" t="s">
        <v>11</v>
      </c>
      <c r="D273" s="1399"/>
      <c r="E273" s="1399"/>
      <c r="F273" s="1406"/>
      <c r="G273" s="1399"/>
      <c r="H273" s="1371"/>
      <c r="I273" s="1371" t="s">
        <v>1011</v>
      </c>
      <c r="J273" s="1235" t="s">
        <v>1012</v>
      </c>
      <c r="K273" s="789">
        <v>6</v>
      </c>
      <c r="L273" s="87">
        <v>43726</v>
      </c>
      <c r="M273" s="87">
        <v>44091</v>
      </c>
      <c r="N273" s="495" t="s">
        <v>996</v>
      </c>
      <c r="O273" s="75">
        <v>0</v>
      </c>
      <c r="P273" s="1202" t="str">
        <f t="shared" si="13"/>
        <v>PROCESO</v>
      </c>
    </row>
    <row r="274" spans="2:16" ht="283.5" customHeight="1">
      <c r="B274" s="1199" t="s">
        <v>20</v>
      </c>
      <c r="C274" s="1246" t="s">
        <v>11</v>
      </c>
      <c r="D274" s="1399"/>
      <c r="E274" s="1399"/>
      <c r="F274" s="1406"/>
      <c r="G274" s="1399"/>
      <c r="H274" s="1371"/>
      <c r="I274" s="1371"/>
      <c r="J274" s="1181" t="s">
        <v>1013</v>
      </c>
      <c r="K274" s="789">
        <v>6</v>
      </c>
      <c r="L274" s="816">
        <v>44092</v>
      </c>
      <c r="M274" s="816">
        <v>44211</v>
      </c>
      <c r="N274" s="495" t="s">
        <v>1014</v>
      </c>
      <c r="O274" s="75">
        <v>0</v>
      </c>
      <c r="P274" s="1202" t="str">
        <f t="shared" si="13"/>
        <v>PROCESO</v>
      </c>
    </row>
    <row r="275" spans="2:16" ht="409.5" customHeight="1">
      <c r="B275" s="1199" t="s">
        <v>20</v>
      </c>
      <c r="C275" s="1246" t="s">
        <v>11</v>
      </c>
      <c r="D275" s="1399"/>
      <c r="E275" s="1399"/>
      <c r="F275" s="1406"/>
      <c r="G275" s="1399"/>
      <c r="H275" s="1181" t="s">
        <v>1015</v>
      </c>
      <c r="I275" s="1181" t="s">
        <v>1016</v>
      </c>
      <c r="J275" s="1181" t="s">
        <v>981</v>
      </c>
      <c r="K275" s="1304">
        <v>19</v>
      </c>
      <c r="L275" s="87">
        <v>42146</v>
      </c>
      <c r="M275" s="87">
        <v>42287</v>
      </c>
      <c r="N275" s="495" t="s">
        <v>1017</v>
      </c>
      <c r="O275" s="75">
        <v>1</v>
      </c>
      <c r="P275" s="1202" t="str">
        <f t="shared" si="13"/>
        <v>CUMPLIDA</v>
      </c>
    </row>
    <row r="276" spans="2:16" ht="409.5" customHeight="1">
      <c r="B276" s="1199" t="s">
        <v>20</v>
      </c>
      <c r="C276" s="1246" t="s">
        <v>11</v>
      </c>
      <c r="D276" s="1199" t="s">
        <v>1018</v>
      </c>
      <c r="E276" s="1206" t="s">
        <v>1019</v>
      </c>
      <c r="F276" s="1206" t="s">
        <v>1020</v>
      </c>
      <c r="G276" s="1201" t="s">
        <v>1021</v>
      </c>
      <c r="H276" s="1199" t="s">
        <v>1022</v>
      </c>
      <c r="I276" s="1199" t="s">
        <v>1023</v>
      </c>
      <c r="J276" s="1199" t="s">
        <v>1024</v>
      </c>
      <c r="K276" s="896">
        <v>1</v>
      </c>
      <c r="L276" s="450">
        <v>43361</v>
      </c>
      <c r="M276" s="450">
        <v>43511</v>
      </c>
      <c r="N276" s="534" t="s">
        <v>1025</v>
      </c>
      <c r="O276" s="75">
        <v>0</v>
      </c>
      <c r="P276" s="1202" t="str">
        <f t="shared" si="13"/>
        <v>PROCESO</v>
      </c>
    </row>
    <row r="277" spans="2:16" ht="361.5" customHeight="1">
      <c r="B277" s="1199" t="s">
        <v>20</v>
      </c>
      <c r="C277" s="1246" t="s">
        <v>11</v>
      </c>
      <c r="D277" s="1399" t="s">
        <v>1026</v>
      </c>
      <c r="E277" s="1399" t="s">
        <v>1027</v>
      </c>
      <c r="F277" s="1401" t="s">
        <v>1028</v>
      </c>
      <c r="G277" s="1415" t="s">
        <v>1029</v>
      </c>
      <c r="H277" s="1405" t="s">
        <v>1030</v>
      </c>
      <c r="I277" s="1205" t="s">
        <v>1031</v>
      </c>
      <c r="J277" s="1205" t="s">
        <v>1032</v>
      </c>
      <c r="K277" s="217">
        <v>1</v>
      </c>
      <c r="L277" s="87">
        <v>42522</v>
      </c>
      <c r="M277" s="87">
        <v>42735</v>
      </c>
      <c r="N277" s="1299" t="s">
        <v>1033</v>
      </c>
      <c r="O277" s="75">
        <v>1</v>
      </c>
      <c r="P277" s="1202" t="str">
        <f t="shared" si="13"/>
        <v>CUMPLIDA</v>
      </c>
    </row>
    <row r="278" spans="2:16" ht="299.25" customHeight="1">
      <c r="B278" s="1199" t="s">
        <v>20</v>
      </c>
      <c r="C278" s="1246" t="s">
        <v>11</v>
      </c>
      <c r="D278" s="1399"/>
      <c r="E278" s="1399"/>
      <c r="F278" s="1401"/>
      <c r="G278" s="1415"/>
      <c r="H278" s="1405"/>
      <c r="I278" s="1181" t="s">
        <v>1034</v>
      </c>
      <c r="J278" s="1181" t="s">
        <v>1035</v>
      </c>
      <c r="K278" s="91">
        <v>2</v>
      </c>
      <c r="L278" s="87">
        <v>42737</v>
      </c>
      <c r="M278" s="87">
        <v>42947</v>
      </c>
      <c r="N278" s="1299" t="s">
        <v>992</v>
      </c>
      <c r="O278" s="75">
        <v>1</v>
      </c>
      <c r="P278" s="1202" t="str">
        <f t="shared" si="13"/>
        <v>CUMPLIDA</v>
      </c>
    </row>
    <row r="279" spans="2:16" ht="409.5" customHeight="1">
      <c r="B279" s="1199" t="s">
        <v>20</v>
      </c>
      <c r="C279" s="1246" t="s">
        <v>11</v>
      </c>
      <c r="D279" s="1399"/>
      <c r="E279" s="1399"/>
      <c r="F279" s="1401"/>
      <c r="G279" s="1415"/>
      <c r="H279" s="1405"/>
      <c r="I279" s="1181" t="s">
        <v>1036</v>
      </c>
      <c r="J279" s="1181" t="s">
        <v>1037</v>
      </c>
      <c r="K279" s="91">
        <v>3</v>
      </c>
      <c r="L279" s="87">
        <v>42948</v>
      </c>
      <c r="M279" s="87">
        <v>43220</v>
      </c>
      <c r="N279" s="1299" t="s">
        <v>1038</v>
      </c>
      <c r="O279" s="75">
        <v>1</v>
      </c>
      <c r="P279" s="1202" t="str">
        <f t="shared" si="13"/>
        <v>CUMPLIDA</v>
      </c>
    </row>
    <row r="280" spans="2:16" ht="409.5" customHeight="1">
      <c r="B280" s="1199" t="s">
        <v>20</v>
      </c>
      <c r="C280" s="1246" t="s">
        <v>11</v>
      </c>
      <c r="D280" s="1399"/>
      <c r="E280" s="1399"/>
      <c r="F280" s="1401"/>
      <c r="G280" s="1415"/>
      <c r="H280" s="1199" t="s">
        <v>1039</v>
      </c>
      <c r="I280" s="1181" t="s">
        <v>948</v>
      </c>
      <c r="J280" s="1181" t="s">
        <v>949</v>
      </c>
      <c r="K280" s="91">
        <v>2</v>
      </c>
      <c r="L280" s="87">
        <v>43727</v>
      </c>
      <c r="M280" s="87">
        <v>44094</v>
      </c>
      <c r="N280" s="1299" t="s">
        <v>1040</v>
      </c>
      <c r="O280" s="75">
        <v>0</v>
      </c>
      <c r="P280" s="1202" t="str">
        <f t="shared" si="13"/>
        <v>PROCESO</v>
      </c>
    </row>
    <row r="281" spans="2:16" ht="409.5" customHeight="1">
      <c r="B281" s="1199" t="s">
        <v>20</v>
      </c>
      <c r="C281" s="1246" t="s">
        <v>11</v>
      </c>
      <c r="D281" s="1399" t="s">
        <v>1041</v>
      </c>
      <c r="E281" s="1413" t="s">
        <v>545</v>
      </c>
      <c r="F281" s="1401" t="s">
        <v>1042</v>
      </c>
      <c r="G281" s="1413" t="s">
        <v>1043</v>
      </c>
      <c r="H281" s="1405" t="s">
        <v>1030</v>
      </c>
      <c r="I281" s="1205" t="s">
        <v>1031</v>
      </c>
      <c r="J281" s="1205" t="s">
        <v>1032</v>
      </c>
      <c r="K281" s="217">
        <v>1</v>
      </c>
      <c r="L281" s="87">
        <v>42522</v>
      </c>
      <c r="M281" s="87">
        <v>42735</v>
      </c>
      <c r="N281" s="1299" t="s">
        <v>1044</v>
      </c>
      <c r="O281" s="75">
        <v>1</v>
      </c>
      <c r="P281" s="1202" t="str">
        <f t="shared" si="13"/>
        <v>CUMPLIDA</v>
      </c>
    </row>
    <row r="282" spans="2:16" ht="165.75" customHeight="1">
      <c r="B282" s="1199" t="s">
        <v>20</v>
      </c>
      <c r="C282" s="1246" t="s">
        <v>11</v>
      </c>
      <c r="D282" s="1399"/>
      <c r="E282" s="1413"/>
      <c r="F282" s="1401"/>
      <c r="G282" s="1413"/>
      <c r="H282" s="1405"/>
      <c r="I282" s="1181" t="s">
        <v>1034</v>
      </c>
      <c r="J282" s="1181" t="s">
        <v>1035</v>
      </c>
      <c r="K282" s="91">
        <v>2</v>
      </c>
      <c r="L282" s="87">
        <v>42737</v>
      </c>
      <c r="M282" s="87">
        <v>42947</v>
      </c>
      <c r="N282" s="1299" t="s">
        <v>1045</v>
      </c>
      <c r="O282" s="75">
        <v>1</v>
      </c>
      <c r="P282" s="1202" t="str">
        <f t="shared" si="13"/>
        <v>CUMPLIDA</v>
      </c>
    </row>
    <row r="283" spans="2:16" ht="213.75" customHeight="1">
      <c r="B283" s="1199" t="s">
        <v>20</v>
      </c>
      <c r="C283" s="1246" t="s">
        <v>11</v>
      </c>
      <c r="D283" s="1399"/>
      <c r="E283" s="1413"/>
      <c r="F283" s="1401"/>
      <c r="G283" s="1413"/>
      <c r="H283" s="1405"/>
      <c r="I283" s="1181" t="s">
        <v>1036</v>
      </c>
      <c r="J283" s="1181" t="s">
        <v>1037</v>
      </c>
      <c r="K283" s="91">
        <v>3</v>
      </c>
      <c r="L283" s="87">
        <v>42948</v>
      </c>
      <c r="M283" s="87">
        <v>43220</v>
      </c>
      <c r="N283" s="1299" t="s">
        <v>1038</v>
      </c>
      <c r="O283" s="75">
        <v>1</v>
      </c>
      <c r="P283" s="1202" t="str">
        <f t="shared" si="13"/>
        <v>CUMPLIDA</v>
      </c>
    </row>
    <row r="284" spans="2:16" ht="378" customHeight="1">
      <c r="B284" s="1199" t="s">
        <v>20</v>
      </c>
      <c r="C284" s="1246" t="s">
        <v>11</v>
      </c>
      <c r="D284" s="1399"/>
      <c r="E284" s="1413"/>
      <c r="F284" s="1401"/>
      <c r="G284" s="1413"/>
      <c r="H284" s="1199" t="s">
        <v>1039</v>
      </c>
      <c r="I284" s="1181" t="s">
        <v>948</v>
      </c>
      <c r="J284" s="1181" t="s">
        <v>949</v>
      </c>
      <c r="K284" s="91">
        <v>2</v>
      </c>
      <c r="L284" s="87">
        <v>43727</v>
      </c>
      <c r="M284" s="87">
        <v>44094</v>
      </c>
      <c r="N284" s="1299" t="s">
        <v>1040</v>
      </c>
      <c r="O284" s="75">
        <v>0</v>
      </c>
      <c r="P284" s="1202" t="str">
        <f t="shared" si="13"/>
        <v>PROCESO</v>
      </c>
    </row>
    <row r="285" spans="2:16" ht="252" customHeight="1">
      <c r="B285" s="1199" t="s">
        <v>20</v>
      </c>
      <c r="C285" s="1246" t="s">
        <v>11</v>
      </c>
      <c r="D285" s="1399" t="s">
        <v>1046</v>
      </c>
      <c r="E285" s="1402" t="s">
        <v>952</v>
      </c>
      <c r="F285" s="1401" t="s">
        <v>1047</v>
      </c>
      <c r="G285" s="1413" t="s">
        <v>1048</v>
      </c>
      <c r="H285" s="1405" t="s">
        <v>1030</v>
      </c>
      <c r="I285" s="1205" t="s">
        <v>1031</v>
      </c>
      <c r="J285" s="1205" t="s">
        <v>1032</v>
      </c>
      <c r="K285" s="217">
        <v>1</v>
      </c>
      <c r="L285" s="87">
        <v>42522</v>
      </c>
      <c r="M285" s="87">
        <v>42735</v>
      </c>
      <c r="N285" s="1299" t="s">
        <v>1044</v>
      </c>
      <c r="O285" s="75">
        <v>1</v>
      </c>
      <c r="P285" s="1202" t="str">
        <f t="shared" si="13"/>
        <v>CUMPLIDA</v>
      </c>
    </row>
    <row r="286" spans="2:16" ht="342.75" customHeight="1">
      <c r="B286" s="1199" t="s">
        <v>20</v>
      </c>
      <c r="C286" s="1246" t="s">
        <v>11</v>
      </c>
      <c r="D286" s="1399"/>
      <c r="E286" s="1402"/>
      <c r="F286" s="1401"/>
      <c r="G286" s="1413"/>
      <c r="H286" s="1405"/>
      <c r="I286" s="1181" t="s">
        <v>1034</v>
      </c>
      <c r="J286" s="1181" t="s">
        <v>1035</v>
      </c>
      <c r="K286" s="91">
        <v>2</v>
      </c>
      <c r="L286" s="87">
        <v>42737</v>
      </c>
      <c r="M286" s="87">
        <v>42947</v>
      </c>
      <c r="N286" s="1299" t="s">
        <v>1045</v>
      </c>
      <c r="O286" s="75">
        <v>1</v>
      </c>
      <c r="P286" s="1202" t="str">
        <f t="shared" si="13"/>
        <v>CUMPLIDA</v>
      </c>
    </row>
    <row r="287" spans="2:16" ht="102" customHeight="1">
      <c r="B287" s="1199" t="s">
        <v>20</v>
      </c>
      <c r="C287" s="1246" t="s">
        <v>11</v>
      </c>
      <c r="D287" s="1399"/>
      <c r="E287" s="1402"/>
      <c r="F287" s="1401"/>
      <c r="G287" s="1413"/>
      <c r="H287" s="1405"/>
      <c r="I287" s="1181" t="s">
        <v>1036</v>
      </c>
      <c r="J287" s="1181" t="s">
        <v>1037</v>
      </c>
      <c r="K287" s="91">
        <v>3</v>
      </c>
      <c r="L287" s="87">
        <v>42948</v>
      </c>
      <c r="M287" s="87">
        <v>43220</v>
      </c>
      <c r="N287" s="1299" t="s">
        <v>1038</v>
      </c>
      <c r="O287" s="75">
        <v>1</v>
      </c>
      <c r="P287" s="1202" t="str">
        <f t="shared" si="13"/>
        <v>CUMPLIDA</v>
      </c>
    </row>
    <row r="288" spans="2:16" ht="210" customHeight="1">
      <c r="B288" s="1199" t="s">
        <v>20</v>
      </c>
      <c r="C288" s="1246" t="s">
        <v>11</v>
      </c>
      <c r="D288" s="1399"/>
      <c r="E288" s="1402"/>
      <c r="F288" s="1401"/>
      <c r="G288" s="1413"/>
      <c r="H288" s="1199" t="s">
        <v>1049</v>
      </c>
      <c r="I288" s="1181" t="s">
        <v>948</v>
      </c>
      <c r="J288" s="1181" t="s">
        <v>949</v>
      </c>
      <c r="K288" s="91">
        <v>2</v>
      </c>
      <c r="L288" s="87">
        <v>43727</v>
      </c>
      <c r="M288" s="87">
        <v>44094</v>
      </c>
      <c r="N288" s="1299" t="s">
        <v>1040</v>
      </c>
      <c r="O288" s="75">
        <v>0</v>
      </c>
      <c r="P288" s="1202" t="str">
        <f t="shared" si="13"/>
        <v>PROCESO</v>
      </c>
    </row>
    <row r="289" spans="2:16" ht="375" customHeight="1">
      <c r="B289" s="1199" t="s">
        <v>20</v>
      </c>
      <c r="C289" s="1246" t="s">
        <v>11</v>
      </c>
      <c r="D289" s="1399" t="s">
        <v>1050</v>
      </c>
      <c r="E289" s="1413" t="s">
        <v>545</v>
      </c>
      <c r="F289" s="1401" t="s">
        <v>1051</v>
      </c>
      <c r="G289" s="1413" t="s">
        <v>1052</v>
      </c>
      <c r="H289" s="1371" t="s">
        <v>1053</v>
      </c>
      <c r="I289" s="1181" t="s">
        <v>1054</v>
      </c>
      <c r="J289" s="1181" t="s">
        <v>1055</v>
      </c>
      <c r="K289" s="1304">
        <v>13</v>
      </c>
      <c r="L289" s="87">
        <v>42736</v>
      </c>
      <c r="M289" s="87">
        <v>42825</v>
      </c>
      <c r="N289" s="495" t="s">
        <v>1056</v>
      </c>
      <c r="O289" s="75">
        <v>1</v>
      </c>
      <c r="P289" s="1202" t="str">
        <f t="shared" si="13"/>
        <v>CUMPLIDA</v>
      </c>
    </row>
    <row r="290" spans="2:16" ht="375" customHeight="1">
      <c r="B290" s="1199" t="s">
        <v>20</v>
      </c>
      <c r="C290" s="1246" t="s">
        <v>11</v>
      </c>
      <c r="D290" s="1399"/>
      <c r="E290" s="1413"/>
      <c r="F290" s="1401"/>
      <c r="G290" s="1413"/>
      <c r="H290" s="1371"/>
      <c r="I290" s="1181" t="s">
        <v>1057</v>
      </c>
      <c r="J290" s="823" t="s">
        <v>1058</v>
      </c>
      <c r="K290" s="488">
        <v>1</v>
      </c>
      <c r="L290" s="87">
        <v>43031</v>
      </c>
      <c r="M290" s="87">
        <v>43396</v>
      </c>
      <c r="N290" s="495" t="s">
        <v>1059</v>
      </c>
      <c r="O290" s="75">
        <v>1</v>
      </c>
      <c r="P290" s="1202" t="str">
        <f t="shared" si="13"/>
        <v>CUMPLIDA</v>
      </c>
    </row>
    <row r="291" spans="2:16" ht="105">
      <c r="B291" s="1199" t="s">
        <v>20</v>
      </c>
      <c r="C291" s="1246" t="s">
        <v>11</v>
      </c>
      <c r="D291" s="1359" t="s">
        <v>1060</v>
      </c>
      <c r="E291" s="1362" t="s">
        <v>545</v>
      </c>
      <c r="F291" s="1365" t="s">
        <v>1061</v>
      </c>
      <c r="G291" s="1368" t="s">
        <v>1062</v>
      </c>
      <c r="H291" s="1359" t="s">
        <v>1063</v>
      </c>
      <c r="I291" s="1181" t="s">
        <v>1064</v>
      </c>
      <c r="J291" s="1181" t="s">
        <v>220</v>
      </c>
      <c r="K291" s="1303">
        <v>1</v>
      </c>
      <c r="L291" s="87">
        <v>43631</v>
      </c>
      <c r="M291" s="87">
        <v>43769</v>
      </c>
      <c r="N291" s="1181" t="s">
        <v>1065</v>
      </c>
      <c r="O291" s="75">
        <v>0</v>
      </c>
      <c r="P291" s="1202" t="str">
        <f t="shared" si="13"/>
        <v>PROCESO</v>
      </c>
    </row>
    <row r="292" spans="2:16" ht="105">
      <c r="B292" s="1199" t="s">
        <v>20</v>
      </c>
      <c r="C292" s="1246" t="s">
        <v>11</v>
      </c>
      <c r="D292" s="1360"/>
      <c r="E292" s="1363"/>
      <c r="F292" s="1366"/>
      <c r="G292" s="1369"/>
      <c r="H292" s="1360"/>
      <c r="I292" s="1181" t="s">
        <v>1066</v>
      </c>
      <c r="J292" s="1181" t="s">
        <v>1067</v>
      </c>
      <c r="K292" s="1303">
        <v>1</v>
      </c>
      <c r="L292" s="87">
        <v>43770</v>
      </c>
      <c r="M292" s="87">
        <v>43921</v>
      </c>
      <c r="N292" s="1181" t="s">
        <v>1065</v>
      </c>
      <c r="O292" s="75">
        <v>0</v>
      </c>
      <c r="P292" s="1202" t="str">
        <f t="shared" si="13"/>
        <v>PROCESO</v>
      </c>
    </row>
    <row r="293" spans="2:16" ht="120">
      <c r="B293" s="1199" t="s">
        <v>20</v>
      </c>
      <c r="C293" s="1246" t="s">
        <v>11</v>
      </c>
      <c r="D293" s="1360"/>
      <c r="E293" s="1363"/>
      <c r="F293" s="1366"/>
      <c r="G293" s="1369"/>
      <c r="H293" s="1360"/>
      <c r="I293" s="1181" t="s">
        <v>1068</v>
      </c>
      <c r="J293" s="1181" t="s">
        <v>1069</v>
      </c>
      <c r="K293" s="1303">
        <v>2</v>
      </c>
      <c r="L293" s="87">
        <v>43922</v>
      </c>
      <c r="M293" s="87">
        <v>43981</v>
      </c>
      <c r="N293" s="1181" t="s">
        <v>1070</v>
      </c>
      <c r="O293" s="75">
        <v>0</v>
      </c>
      <c r="P293" s="1202" t="str">
        <f t="shared" si="13"/>
        <v>PROCESO</v>
      </c>
    </row>
    <row r="294" spans="2:16" ht="150">
      <c r="B294" s="1199" t="s">
        <v>20</v>
      </c>
      <c r="C294" s="1246" t="s">
        <v>11</v>
      </c>
      <c r="D294" s="1361"/>
      <c r="E294" s="1364"/>
      <c r="F294" s="1367"/>
      <c r="G294" s="1370"/>
      <c r="H294" s="1361"/>
      <c r="I294" s="1181" t="s">
        <v>1071</v>
      </c>
      <c r="J294" s="1181" t="s">
        <v>1072</v>
      </c>
      <c r="K294" s="1303">
        <v>2</v>
      </c>
      <c r="L294" s="87">
        <v>43631</v>
      </c>
      <c r="M294" s="87">
        <v>43982</v>
      </c>
      <c r="N294" s="1181" t="s">
        <v>1073</v>
      </c>
      <c r="O294" s="75">
        <v>0</v>
      </c>
      <c r="P294" s="1202" t="str">
        <f t="shared" si="13"/>
        <v>PROCESO</v>
      </c>
    </row>
    <row r="295" spans="2:16" ht="390" customHeight="1">
      <c r="B295" s="1200" t="s">
        <v>20</v>
      </c>
      <c r="C295" s="1200" t="s">
        <v>18</v>
      </c>
      <c r="D295" s="1400" t="s">
        <v>1074</v>
      </c>
      <c r="E295" s="1400" t="s">
        <v>1075</v>
      </c>
      <c r="F295" s="1403" t="s">
        <v>1076</v>
      </c>
      <c r="G295" s="1403" t="s">
        <v>1077</v>
      </c>
      <c r="H295" s="1217" t="s">
        <v>1078</v>
      </c>
      <c r="I295" s="1200"/>
      <c r="J295" s="791" t="s">
        <v>1079</v>
      </c>
      <c r="K295" s="856">
        <v>1</v>
      </c>
      <c r="L295" s="857">
        <v>43500</v>
      </c>
      <c r="M295" s="857">
        <v>43681</v>
      </c>
      <c r="N295" s="1087" t="s">
        <v>1080</v>
      </c>
      <c r="O295" s="786">
        <v>0</v>
      </c>
      <c r="P295" s="1215" t="str">
        <f>IF(AND(M295&lt;=$O$13,O295&lt;100%),"INCUMPLIDA",IF(AND(M295&gt;$O$13,O295&lt;100%),"PROCESO",IF(AND(M295&gt;$O$13,O295=100%),"CUMPLIDA","CUMPLIDA")))</f>
        <v>PROCESO</v>
      </c>
    </row>
    <row r="296" spans="2:16" ht="390" customHeight="1">
      <c r="B296" s="1200" t="s">
        <v>20</v>
      </c>
      <c r="C296" s="1200" t="s">
        <v>18</v>
      </c>
      <c r="D296" s="1400"/>
      <c r="E296" s="1400"/>
      <c r="F296" s="1403"/>
      <c r="G296" s="1403"/>
      <c r="H296" s="1217" t="s">
        <v>1081</v>
      </c>
      <c r="I296" s="1200"/>
      <c r="J296" s="791" t="s">
        <v>1082</v>
      </c>
      <c r="K296" s="856">
        <v>1</v>
      </c>
      <c r="L296" s="857">
        <v>43681</v>
      </c>
      <c r="M296" s="857">
        <v>43865</v>
      </c>
      <c r="N296" s="1087" t="s">
        <v>1080</v>
      </c>
      <c r="O296" s="786">
        <v>0</v>
      </c>
      <c r="P296" s="1215" t="str">
        <f>IF(AND(M296&lt;=$O$13,O296&lt;100%),"INCUMPLIDA",IF(AND(M296&gt;$O$13,O296&lt;100%),"PROCESO",IF(AND(M296&gt;$O$13,O296=100%),"CUMPLIDA","CUMPLIDA")))</f>
        <v>PROCESO</v>
      </c>
    </row>
    <row r="297" spans="2:16" ht="390" customHeight="1">
      <c r="B297" s="1200" t="s">
        <v>20</v>
      </c>
      <c r="C297" s="1200" t="s">
        <v>18</v>
      </c>
      <c r="D297" s="1400"/>
      <c r="E297" s="1400"/>
      <c r="F297" s="1403"/>
      <c r="G297" s="1403"/>
      <c r="H297" s="1217" t="s">
        <v>1083</v>
      </c>
      <c r="I297" s="1200"/>
      <c r="J297" s="791" t="s">
        <v>1084</v>
      </c>
      <c r="K297" s="856">
        <v>1</v>
      </c>
      <c r="L297" s="857">
        <v>43681</v>
      </c>
      <c r="M297" s="857">
        <v>43865</v>
      </c>
      <c r="N297" s="1087" t="s">
        <v>1080</v>
      </c>
      <c r="O297" s="786">
        <v>0</v>
      </c>
      <c r="P297" s="1215" t="str">
        <f>IF(AND(M297&lt;=$O$13,O297&lt;100%),"INCUMPLIDA",IF(AND(M297&gt;$O$13,O297&lt;100%),"PROCESO",IF(AND(M297&gt;$O$13,O297=100%),"CUMPLIDA","CUMPLIDA")))</f>
        <v>PROCESO</v>
      </c>
    </row>
    <row r="298" spans="2:16" ht="390" customHeight="1">
      <c r="B298" s="1200" t="s">
        <v>20</v>
      </c>
      <c r="C298" s="1200" t="s">
        <v>18</v>
      </c>
      <c r="D298" s="1400"/>
      <c r="E298" s="1400"/>
      <c r="F298" s="1403"/>
      <c r="G298" s="1403"/>
      <c r="H298" s="1217" t="s">
        <v>1085</v>
      </c>
      <c r="I298" s="1200"/>
      <c r="J298" s="791" t="s">
        <v>1086</v>
      </c>
      <c r="K298" s="856">
        <v>1</v>
      </c>
      <c r="L298" s="857">
        <v>43866</v>
      </c>
      <c r="M298" s="857">
        <v>44048</v>
      </c>
      <c r="N298" s="1087" t="s">
        <v>1080</v>
      </c>
      <c r="O298" s="786">
        <v>0</v>
      </c>
      <c r="P298" s="1215" t="str">
        <f>IF(AND(M298&lt;=$O$13,O298&lt;100%),"INCUMPLIDA",IF(AND(M298&gt;$O$13,O298&lt;100%),"PROCESO",IF(AND(M298&gt;$O$13,O298=100%),"CUMPLIDA","CUMPLIDA")))</f>
        <v>PROCESO</v>
      </c>
    </row>
    <row r="299" spans="2:16" ht="159.75" customHeight="1">
      <c r="B299" s="1200" t="s">
        <v>20</v>
      </c>
      <c r="C299" s="1200" t="s">
        <v>18</v>
      </c>
      <c r="D299" s="1400"/>
      <c r="E299" s="1400"/>
      <c r="F299" s="1403"/>
      <c r="G299" s="1403"/>
      <c r="H299" s="1217" t="s">
        <v>1087</v>
      </c>
      <c r="I299" s="1200"/>
      <c r="J299" s="791" t="s">
        <v>1088</v>
      </c>
      <c r="K299" s="856">
        <v>1</v>
      </c>
      <c r="L299" s="857">
        <v>43556</v>
      </c>
      <c r="M299" s="857">
        <v>43830</v>
      </c>
      <c r="N299" s="1087" t="s">
        <v>1089</v>
      </c>
      <c r="O299" s="786">
        <v>0</v>
      </c>
      <c r="P299" s="1215" t="str">
        <f t="shared" ref="P299:P336" si="14">IF(AND(M299&lt;=$O$13,O299&lt;100%),"INCUMPLIDA",IF(AND(M299&gt;$O$13,O299&lt;100%),"PROCESO",IF(AND(M299&gt;$O$13,O299=100%),"CUMPLIDA","CUMPLIDA")))</f>
        <v>PROCESO</v>
      </c>
    </row>
    <row r="300" spans="2:16" ht="210" customHeight="1">
      <c r="B300" s="1200" t="s">
        <v>20</v>
      </c>
      <c r="C300" s="1200" t="s">
        <v>18</v>
      </c>
      <c r="D300" s="1400"/>
      <c r="E300" s="1400"/>
      <c r="F300" s="1403"/>
      <c r="G300" s="1403"/>
      <c r="H300" s="897" t="s">
        <v>1090</v>
      </c>
      <c r="I300" s="1200"/>
      <c r="J300" s="791" t="s">
        <v>1091</v>
      </c>
      <c r="K300" s="856">
        <v>2</v>
      </c>
      <c r="L300" s="857">
        <v>44285</v>
      </c>
      <c r="M300" s="857">
        <v>44469</v>
      </c>
      <c r="N300" s="1087" t="s">
        <v>1080</v>
      </c>
      <c r="O300" s="786">
        <v>0</v>
      </c>
      <c r="P300" s="1215" t="str">
        <f t="shared" si="14"/>
        <v>PROCESO</v>
      </c>
    </row>
    <row r="301" spans="2:16" ht="315" customHeight="1">
      <c r="B301" s="1200" t="s">
        <v>20</v>
      </c>
      <c r="C301" s="1200" t="s">
        <v>18</v>
      </c>
      <c r="D301" s="1407" t="s">
        <v>1092</v>
      </c>
      <c r="E301" s="1407" t="s">
        <v>1093</v>
      </c>
      <c r="F301" s="1396" t="s">
        <v>1094</v>
      </c>
      <c r="G301" s="1396" t="s">
        <v>1095</v>
      </c>
      <c r="H301" s="1230" t="s">
        <v>1096</v>
      </c>
      <c r="I301" s="1200"/>
      <c r="J301" s="1200" t="s">
        <v>1097</v>
      </c>
      <c r="K301" s="1200">
        <v>1</v>
      </c>
      <c r="L301" s="790">
        <v>43500</v>
      </c>
      <c r="M301" s="790">
        <v>43524</v>
      </c>
      <c r="N301" s="1090" t="s">
        <v>1098</v>
      </c>
      <c r="O301" s="786">
        <v>0</v>
      </c>
      <c r="P301" s="1215" t="str">
        <f t="shared" si="14"/>
        <v>PROCESO</v>
      </c>
    </row>
    <row r="302" spans="2:16" ht="315" customHeight="1">
      <c r="B302" s="1200" t="s">
        <v>20</v>
      </c>
      <c r="C302" s="1200" t="s">
        <v>18</v>
      </c>
      <c r="D302" s="1408"/>
      <c r="E302" s="1408"/>
      <c r="F302" s="1397"/>
      <c r="G302" s="1397"/>
      <c r="H302" s="1230" t="s">
        <v>1099</v>
      </c>
      <c r="I302" s="1200"/>
      <c r="J302" s="791" t="s">
        <v>1100</v>
      </c>
      <c r="K302" s="1200">
        <v>11</v>
      </c>
      <c r="L302" s="790">
        <v>43524</v>
      </c>
      <c r="M302" s="790">
        <v>43830</v>
      </c>
      <c r="N302" s="1090" t="s">
        <v>1098</v>
      </c>
      <c r="O302" s="786">
        <v>0</v>
      </c>
      <c r="P302" s="1215" t="str">
        <f t="shared" si="14"/>
        <v>PROCESO</v>
      </c>
    </row>
    <row r="303" spans="2:16" ht="315" customHeight="1">
      <c r="B303" s="1200" t="s">
        <v>20</v>
      </c>
      <c r="C303" s="1200" t="s">
        <v>18</v>
      </c>
      <c r="D303" s="1408"/>
      <c r="E303" s="1408"/>
      <c r="F303" s="1397"/>
      <c r="G303" s="1397"/>
      <c r="H303" s="1452" t="s">
        <v>1101</v>
      </c>
      <c r="I303" s="1200"/>
      <c r="J303" s="791" t="s">
        <v>1102</v>
      </c>
      <c r="K303" s="1200">
        <v>1</v>
      </c>
      <c r="L303" s="790">
        <v>43570</v>
      </c>
      <c r="M303" s="790">
        <v>43646</v>
      </c>
      <c r="N303" s="1090" t="s">
        <v>1103</v>
      </c>
      <c r="O303" s="786">
        <v>0</v>
      </c>
      <c r="P303" s="1215" t="str">
        <f t="shared" si="14"/>
        <v>PROCESO</v>
      </c>
    </row>
    <row r="304" spans="2:16" ht="315" customHeight="1">
      <c r="B304" s="1200" t="s">
        <v>20</v>
      </c>
      <c r="C304" s="1200" t="s">
        <v>18</v>
      </c>
      <c r="D304" s="1409"/>
      <c r="E304" s="1409"/>
      <c r="F304" s="1398"/>
      <c r="G304" s="1398"/>
      <c r="H304" s="1452"/>
      <c r="I304" s="1200"/>
      <c r="J304" s="791" t="s">
        <v>1104</v>
      </c>
      <c r="K304" s="1200">
        <v>1</v>
      </c>
      <c r="L304" s="790">
        <v>43832</v>
      </c>
      <c r="M304" s="790">
        <v>43889</v>
      </c>
      <c r="N304" s="1090" t="s">
        <v>1103</v>
      </c>
      <c r="O304" s="786">
        <v>0</v>
      </c>
      <c r="P304" s="1215" t="str">
        <f t="shared" si="14"/>
        <v>PROCESO</v>
      </c>
    </row>
    <row r="305" spans="2:16" ht="306" customHeight="1">
      <c r="B305" s="1200" t="s">
        <v>20</v>
      </c>
      <c r="C305" s="1200" t="s">
        <v>18</v>
      </c>
      <c r="D305" s="1400" t="s">
        <v>1105</v>
      </c>
      <c r="E305" s="1400" t="s">
        <v>1075</v>
      </c>
      <c r="F305" s="1403" t="s">
        <v>1106</v>
      </c>
      <c r="G305" s="1403" t="s">
        <v>1107</v>
      </c>
      <c r="H305" s="897" t="s">
        <v>1108</v>
      </c>
      <c r="I305" s="1200"/>
      <c r="J305" s="791" t="s">
        <v>1109</v>
      </c>
      <c r="K305" s="791">
        <v>1</v>
      </c>
      <c r="L305" s="790">
        <v>43500</v>
      </c>
      <c r="M305" s="790">
        <v>43830</v>
      </c>
      <c r="N305" s="1090" t="s">
        <v>1103</v>
      </c>
      <c r="O305" s="786">
        <v>0</v>
      </c>
      <c r="P305" s="1215" t="str">
        <f t="shared" si="14"/>
        <v>PROCESO</v>
      </c>
    </row>
    <row r="306" spans="2:16" ht="177.75" customHeight="1">
      <c r="B306" s="1200" t="s">
        <v>20</v>
      </c>
      <c r="C306" s="1200" t="s">
        <v>18</v>
      </c>
      <c r="D306" s="1400"/>
      <c r="E306" s="1400"/>
      <c r="F306" s="1403"/>
      <c r="G306" s="1403"/>
      <c r="H306" s="897" t="s">
        <v>1110</v>
      </c>
      <c r="I306" s="1200"/>
      <c r="J306" s="791" t="s">
        <v>1111</v>
      </c>
      <c r="K306" s="791">
        <v>1</v>
      </c>
      <c r="L306" s="790">
        <v>43500</v>
      </c>
      <c r="M306" s="790">
        <v>43830</v>
      </c>
      <c r="N306" s="1090" t="s">
        <v>1103</v>
      </c>
      <c r="O306" s="786">
        <v>0</v>
      </c>
      <c r="P306" s="1215" t="str">
        <f t="shared" si="14"/>
        <v>PROCESO</v>
      </c>
    </row>
    <row r="307" spans="2:16" ht="255" customHeight="1">
      <c r="B307" s="1200" t="s">
        <v>20</v>
      </c>
      <c r="C307" s="1200" t="s">
        <v>18</v>
      </c>
      <c r="D307" s="1400"/>
      <c r="E307" s="1400"/>
      <c r="F307" s="1403"/>
      <c r="G307" s="1403"/>
      <c r="H307" s="897" t="s">
        <v>1112</v>
      </c>
      <c r="I307" s="1200"/>
      <c r="J307" s="791" t="s">
        <v>1113</v>
      </c>
      <c r="K307" s="791">
        <v>3</v>
      </c>
      <c r="L307" s="790">
        <v>43500</v>
      </c>
      <c r="M307" s="790">
        <v>43830</v>
      </c>
      <c r="N307" s="1087" t="s">
        <v>1114</v>
      </c>
      <c r="O307" s="786">
        <v>0</v>
      </c>
      <c r="P307" s="1215" t="str">
        <f t="shared" si="14"/>
        <v>PROCESO</v>
      </c>
    </row>
    <row r="308" spans="2:16" ht="120" customHeight="1">
      <c r="B308" s="1200" t="s">
        <v>20</v>
      </c>
      <c r="C308" s="1200" t="s">
        <v>18</v>
      </c>
      <c r="D308" s="1400"/>
      <c r="E308" s="1400"/>
      <c r="F308" s="1403"/>
      <c r="G308" s="1403"/>
      <c r="H308" s="897" t="s">
        <v>1115</v>
      </c>
      <c r="I308" s="1200"/>
      <c r="J308" s="791" t="s">
        <v>1113</v>
      </c>
      <c r="K308" s="791">
        <v>3</v>
      </c>
      <c r="L308" s="790">
        <v>43500</v>
      </c>
      <c r="M308" s="790">
        <v>43830</v>
      </c>
      <c r="N308" s="1087" t="s">
        <v>1114</v>
      </c>
      <c r="O308" s="786">
        <v>0</v>
      </c>
      <c r="P308" s="1215" t="str">
        <f t="shared" si="14"/>
        <v>PROCESO</v>
      </c>
    </row>
    <row r="309" spans="2:16" ht="409.5" customHeight="1">
      <c r="B309" s="1200" t="s">
        <v>20</v>
      </c>
      <c r="C309" s="1200" t="s">
        <v>18</v>
      </c>
      <c r="D309" s="1400"/>
      <c r="E309" s="1400"/>
      <c r="F309" s="1403"/>
      <c r="G309" s="1403"/>
      <c r="H309" s="897" t="s">
        <v>1116</v>
      </c>
      <c r="I309" s="1200"/>
      <c r="J309" s="791" t="s">
        <v>1117</v>
      </c>
      <c r="K309" s="791">
        <v>1</v>
      </c>
      <c r="L309" s="790">
        <v>43500</v>
      </c>
      <c r="M309" s="790">
        <v>43646</v>
      </c>
      <c r="N309" s="1087" t="s">
        <v>1118</v>
      </c>
      <c r="O309" s="786">
        <v>0</v>
      </c>
      <c r="P309" s="1215" t="str">
        <f t="shared" si="14"/>
        <v>PROCESO</v>
      </c>
    </row>
    <row r="310" spans="2:16" ht="186.75" customHeight="1">
      <c r="B310" s="1200" t="s">
        <v>20</v>
      </c>
      <c r="C310" s="1200" t="s">
        <v>18</v>
      </c>
      <c r="D310" s="1200" t="s">
        <v>1119</v>
      </c>
      <c r="E310" s="1200" t="s">
        <v>896</v>
      </c>
      <c r="F310" s="1204" t="s">
        <v>1120</v>
      </c>
      <c r="G310" s="1204" t="s">
        <v>1121</v>
      </c>
      <c r="H310" s="1200" t="s">
        <v>1122</v>
      </c>
      <c r="I310" s="1200"/>
      <c r="J310" s="898" t="s">
        <v>1123</v>
      </c>
      <c r="K310" s="1200">
        <v>1</v>
      </c>
      <c r="L310" s="790">
        <v>43500</v>
      </c>
      <c r="M310" s="790">
        <v>43830</v>
      </c>
      <c r="N310" s="1090" t="s">
        <v>1103</v>
      </c>
      <c r="O310" s="786">
        <v>0</v>
      </c>
      <c r="P310" s="1215" t="str">
        <f t="shared" si="14"/>
        <v>PROCESO</v>
      </c>
    </row>
    <row r="311" spans="2:16" ht="240" customHeight="1">
      <c r="B311" s="1200" t="s">
        <v>20</v>
      </c>
      <c r="C311" s="1200" t="s">
        <v>18</v>
      </c>
      <c r="D311" s="1400" t="s">
        <v>1124</v>
      </c>
      <c r="E311" s="1400" t="s">
        <v>896</v>
      </c>
      <c r="F311" s="1404" t="s">
        <v>1125</v>
      </c>
      <c r="G311" s="1404" t="s">
        <v>1126</v>
      </c>
      <c r="H311" s="1219" t="s">
        <v>1127</v>
      </c>
      <c r="I311" s="1407"/>
      <c r="J311" s="1198" t="s">
        <v>1128</v>
      </c>
      <c r="K311" s="735">
        <v>1</v>
      </c>
      <c r="L311" s="815">
        <v>43500</v>
      </c>
      <c r="M311" s="815">
        <v>43742</v>
      </c>
      <c r="N311" s="1078" t="s">
        <v>1129</v>
      </c>
      <c r="O311" s="786">
        <v>0</v>
      </c>
      <c r="P311" s="1215" t="str">
        <f t="shared" si="14"/>
        <v>PROCESO</v>
      </c>
    </row>
    <row r="312" spans="2:16" ht="240" customHeight="1">
      <c r="B312" s="1200" t="s">
        <v>20</v>
      </c>
      <c r="C312" s="1200" t="s">
        <v>18</v>
      </c>
      <c r="D312" s="1400"/>
      <c r="E312" s="1400"/>
      <c r="F312" s="1404"/>
      <c r="G312" s="1404"/>
      <c r="H312" s="1219" t="s">
        <v>1130</v>
      </c>
      <c r="I312" s="1408"/>
      <c r="J312" s="1198" t="s">
        <v>1131</v>
      </c>
      <c r="K312" s="735">
        <v>1</v>
      </c>
      <c r="L312" s="815">
        <v>43743</v>
      </c>
      <c r="M312" s="815">
        <v>43926</v>
      </c>
      <c r="N312" s="1078" t="s">
        <v>1129</v>
      </c>
      <c r="O312" s="786">
        <v>0</v>
      </c>
      <c r="P312" s="1215" t="str">
        <f t="shared" si="14"/>
        <v>PROCESO</v>
      </c>
    </row>
    <row r="313" spans="2:16" ht="240" customHeight="1">
      <c r="B313" s="1200" t="s">
        <v>20</v>
      </c>
      <c r="C313" s="1200" t="s">
        <v>18</v>
      </c>
      <c r="D313" s="1400"/>
      <c r="E313" s="1400"/>
      <c r="F313" s="1404"/>
      <c r="G313" s="1404"/>
      <c r="H313" s="1219" t="s">
        <v>1132</v>
      </c>
      <c r="I313" s="1408"/>
      <c r="J313" s="1198" t="s">
        <v>1086</v>
      </c>
      <c r="K313" s="735">
        <v>1</v>
      </c>
      <c r="L313" s="815">
        <v>43926</v>
      </c>
      <c r="M313" s="815">
        <v>44017</v>
      </c>
      <c r="N313" s="1078" t="s">
        <v>1129</v>
      </c>
      <c r="O313" s="786">
        <v>0</v>
      </c>
      <c r="P313" s="1215" t="str">
        <f t="shared" si="14"/>
        <v>PROCESO</v>
      </c>
    </row>
    <row r="314" spans="2:16" ht="409.6" customHeight="1">
      <c r="B314" s="1200" t="s">
        <v>20</v>
      </c>
      <c r="C314" s="1200" t="s">
        <v>18</v>
      </c>
      <c r="D314" s="1400"/>
      <c r="E314" s="1400"/>
      <c r="F314" s="1404"/>
      <c r="G314" s="1404"/>
      <c r="H314" s="1219" t="s">
        <v>1133</v>
      </c>
      <c r="I314" s="1409"/>
      <c r="J314" s="1198" t="s">
        <v>1134</v>
      </c>
      <c r="K314" s="735">
        <v>2</v>
      </c>
      <c r="L314" s="815">
        <v>44226</v>
      </c>
      <c r="M314" s="815">
        <v>44407</v>
      </c>
      <c r="N314" s="1078" t="s">
        <v>1129</v>
      </c>
      <c r="O314" s="786">
        <v>0</v>
      </c>
      <c r="P314" s="1215" t="str">
        <f t="shared" si="14"/>
        <v>PROCESO</v>
      </c>
    </row>
    <row r="315" spans="2:16" ht="270" customHeight="1">
      <c r="B315" s="1200" t="s">
        <v>20</v>
      </c>
      <c r="C315" s="1200" t="s">
        <v>18</v>
      </c>
      <c r="D315" s="1400" t="s">
        <v>1135</v>
      </c>
      <c r="E315" s="1400" t="s">
        <v>896</v>
      </c>
      <c r="F315" s="1404" t="s">
        <v>1136</v>
      </c>
      <c r="G315" s="1404" t="s">
        <v>1137</v>
      </c>
      <c r="H315" s="1217" t="s">
        <v>1138</v>
      </c>
      <c r="I315" s="1200"/>
      <c r="J315" s="791" t="s">
        <v>1079</v>
      </c>
      <c r="K315" s="791">
        <v>1</v>
      </c>
      <c r="L315" s="857">
        <v>43500</v>
      </c>
      <c r="M315" s="857">
        <v>43681</v>
      </c>
      <c r="N315" s="1087" t="s">
        <v>1139</v>
      </c>
      <c r="O315" s="786">
        <v>0</v>
      </c>
      <c r="P315" s="1215" t="str">
        <f t="shared" si="14"/>
        <v>PROCESO</v>
      </c>
    </row>
    <row r="316" spans="2:16" ht="240" customHeight="1">
      <c r="B316" s="1200" t="s">
        <v>20</v>
      </c>
      <c r="C316" s="1200" t="s">
        <v>18</v>
      </c>
      <c r="D316" s="1400"/>
      <c r="E316" s="1400"/>
      <c r="F316" s="1404"/>
      <c r="G316" s="1404"/>
      <c r="H316" s="1217" t="s">
        <v>1140</v>
      </c>
      <c r="I316" s="1200"/>
      <c r="J316" s="791" t="s">
        <v>1082</v>
      </c>
      <c r="K316" s="791">
        <v>1</v>
      </c>
      <c r="L316" s="857">
        <v>43681</v>
      </c>
      <c r="M316" s="857">
        <v>43865</v>
      </c>
      <c r="N316" s="1087" t="s">
        <v>1139</v>
      </c>
      <c r="O316" s="786">
        <v>0</v>
      </c>
      <c r="P316" s="1215" t="str">
        <f t="shared" si="14"/>
        <v>PROCESO</v>
      </c>
    </row>
    <row r="317" spans="2:16" ht="409.5" customHeight="1">
      <c r="B317" s="1200" t="s">
        <v>20</v>
      </c>
      <c r="C317" s="1200" t="s">
        <v>18</v>
      </c>
      <c r="D317" s="1400"/>
      <c r="E317" s="1400"/>
      <c r="F317" s="1404"/>
      <c r="G317" s="1404"/>
      <c r="H317" s="1217" t="s">
        <v>1141</v>
      </c>
      <c r="I317" s="1200"/>
      <c r="J317" s="791" t="s">
        <v>1142</v>
      </c>
      <c r="K317" s="791">
        <v>1</v>
      </c>
      <c r="L317" s="857">
        <v>43681</v>
      </c>
      <c r="M317" s="857">
        <v>43865</v>
      </c>
      <c r="N317" s="1087" t="s">
        <v>1139</v>
      </c>
      <c r="O317" s="786">
        <v>0</v>
      </c>
      <c r="P317" s="1215" t="str">
        <f t="shared" si="14"/>
        <v>PROCESO</v>
      </c>
    </row>
    <row r="318" spans="2:16" ht="409.5" customHeight="1">
      <c r="B318" s="1200" t="s">
        <v>20</v>
      </c>
      <c r="C318" s="1200" t="s">
        <v>18</v>
      </c>
      <c r="D318" s="1400"/>
      <c r="E318" s="1400"/>
      <c r="F318" s="1404"/>
      <c r="G318" s="1404"/>
      <c r="H318" s="1217" t="s">
        <v>1143</v>
      </c>
      <c r="I318" s="1200"/>
      <c r="J318" s="791" t="s">
        <v>1086</v>
      </c>
      <c r="K318" s="791">
        <v>1</v>
      </c>
      <c r="L318" s="857">
        <v>43866</v>
      </c>
      <c r="M318" s="857">
        <v>44048</v>
      </c>
      <c r="N318" s="1087" t="s">
        <v>1144</v>
      </c>
      <c r="O318" s="786">
        <v>0</v>
      </c>
      <c r="P318" s="1215" t="str">
        <f t="shared" si="14"/>
        <v>PROCESO</v>
      </c>
    </row>
    <row r="319" spans="2:16" ht="120" customHeight="1">
      <c r="B319" s="1200" t="s">
        <v>20</v>
      </c>
      <c r="C319" s="1200" t="s">
        <v>18</v>
      </c>
      <c r="D319" s="1400"/>
      <c r="E319" s="1400"/>
      <c r="F319" s="1404"/>
      <c r="G319" s="1404"/>
      <c r="H319" s="897" t="s">
        <v>1145</v>
      </c>
      <c r="I319" s="1200"/>
      <c r="J319" s="791" t="s">
        <v>1091</v>
      </c>
      <c r="K319" s="791">
        <v>2</v>
      </c>
      <c r="L319" s="857">
        <v>44285</v>
      </c>
      <c r="M319" s="857">
        <v>44469</v>
      </c>
      <c r="N319" s="1087" t="s">
        <v>1139</v>
      </c>
      <c r="O319" s="786">
        <v>0</v>
      </c>
      <c r="P319" s="1215" t="str">
        <f t="shared" si="14"/>
        <v>PROCESO</v>
      </c>
    </row>
    <row r="320" spans="2:16" ht="240" customHeight="1">
      <c r="B320" s="734" t="s">
        <v>20</v>
      </c>
      <c r="C320" s="873" t="s">
        <v>18</v>
      </c>
      <c r="D320" s="1403" t="s">
        <v>1146</v>
      </c>
      <c r="E320" s="1403" t="s">
        <v>1147</v>
      </c>
      <c r="F320" s="1393" t="s">
        <v>1148</v>
      </c>
      <c r="G320" s="1394" t="s">
        <v>1149</v>
      </c>
      <c r="H320" s="1213" t="s">
        <v>1150</v>
      </c>
      <c r="I320" s="1211"/>
      <c r="J320" s="1211" t="s">
        <v>1151</v>
      </c>
      <c r="K320" s="852">
        <v>1</v>
      </c>
      <c r="L320" s="854">
        <v>42948</v>
      </c>
      <c r="M320" s="854">
        <v>42978</v>
      </c>
      <c r="N320" s="1069" t="s">
        <v>1152</v>
      </c>
      <c r="O320" s="851">
        <v>1</v>
      </c>
      <c r="P320" s="1215" t="str">
        <f t="shared" si="14"/>
        <v>CUMPLIDA</v>
      </c>
    </row>
    <row r="321" spans="2:16" ht="409.6" customHeight="1">
      <c r="B321" s="734" t="s">
        <v>20</v>
      </c>
      <c r="C321" s="873" t="s">
        <v>18</v>
      </c>
      <c r="D321" s="1403"/>
      <c r="E321" s="1403"/>
      <c r="F321" s="1393"/>
      <c r="G321" s="1394"/>
      <c r="H321" s="1203" t="s">
        <v>1153</v>
      </c>
      <c r="I321" s="1200"/>
      <c r="J321" s="1200" t="s">
        <v>1154</v>
      </c>
      <c r="K321" s="852">
        <v>1</v>
      </c>
      <c r="L321" s="854">
        <v>43437</v>
      </c>
      <c r="M321" s="854">
        <v>43553</v>
      </c>
      <c r="N321" s="1069" t="s">
        <v>1152</v>
      </c>
      <c r="O321" s="851">
        <v>0</v>
      </c>
      <c r="P321" s="1215" t="str">
        <f t="shared" si="14"/>
        <v>PROCESO</v>
      </c>
    </row>
    <row r="322" spans="2:16" ht="300" customHeight="1">
      <c r="B322" s="734" t="s">
        <v>20</v>
      </c>
      <c r="C322" s="873" t="s">
        <v>18</v>
      </c>
      <c r="D322" s="1403"/>
      <c r="E322" s="1403"/>
      <c r="F322" s="1393"/>
      <c r="G322" s="1394"/>
      <c r="H322" s="1203" t="s">
        <v>1155</v>
      </c>
      <c r="I322" s="1200"/>
      <c r="J322" s="1200" t="s">
        <v>1156</v>
      </c>
      <c r="K322" s="852">
        <v>1</v>
      </c>
      <c r="L322" s="854">
        <v>43556</v>
      </c>
      <c r="M322" s="854">
        <v>43616</v>
      </c>
      <c r="N322" s="1069" t="s">
        <v>1157</v>
      </c>
      <c r="O322" s="851">
        <v>0</v>
      </c>
      <c r="P322" s="1215" t="str">
        <f t="shared" si="14"/>
        <v>PROCESO</v>
      </c>
    </row>
    <row r="323" spans="2:16" ht="409.6" customHeight="1">
      <c r="B323" s="734" t="s">
        <v>20</v>
      </c>
      <c r="C323" s="873" t="s">
        <v>18</v>
      </c>
      <c r="D323" s="1403"/>
      <c r="E323" s="1403"/>
      <c r="F323" s="1196" t="s">
        <v>1158</v>
      </c>
      <c r="G323" s="1197" t="s">
        <v>1159</v>
      </c>
      <c r="H323" s="1213" t="s">
        <v>1160</v>
      </c>
      <c r="I323" s="1211"/>
      <c r="J323" s="1211" t="s">
        <v>1161</v>
      </c>
      <c r="K323" s="852">
        <v>1</v>
      </c>
      <c r="L323" s="854">
        <v>43466</v>
      </c>
      <c r="M323" s="854">
        <v>43555</v>
      </c>
      <c r="N323" s="1069" t="s">
        <v>1162</v>
      </c>
      <c r="O323" s="851">
        <v>0</v>
      </c>
      <c r="P323" s="1215" t="str">
        <f t="shared" si="14"/>
        <v>PROCESO</v>
      </c>
    </row>
    <row r="324" spans="2:16" ht="168" customHeight="1">
      <c r="B324" s="734" t="s">
        <v>20</v>
      </c>
      <c r="C324" s="873" t="s">
        <v>18</v>
      </c>
      <c r="D324" s="1403"/>
      <c r="E324" s="1403"/>
      <c r="F324" s="1196" t="s">
        <v>1163</v>
      </c>
      <c r="G324" s="1197" t="s">
        <v>1164</v>
      </c>
      <c r="H324" s="1213" t="s">
        <v>1165</v>
      </c>
      <c r="I324" s="1211"/>
      <c r="J324" s="1211" t="s">
        <v>1166</v>
      </c>
      <c r="K324" s="852">
        <v>12</v>
      </c>
      <c r="L324" s="854">
        <v>42948</v>
      </c>
      <c r="M324" s="854">
        <v>43313</v>
      </c>
      <c r="N324" s="1069" t="s">
        <v>1167</v>
      </c>
      <c r="O324" s="851">
        <v>0</v>
      </c>
      <c r="P324" s="1215" t="str">
        <f t="shared" si="14"/>
        <v>PROCESO</v>
      </c>
    </row>
    <row r="325" spans="2:16" ht="289.5" customHeight="1">
      <c r="B325" s="734" t="s">
        <v>20</v>
      </c>
      <c r="C325" s="873" t="s">
        <v>18</v>
      </c>
      <c r="D325" s="1403"/>
      <c r="E325" s="1403"/>
      <c r="F325" s="1393" t="s">
        <v>1168</v>
      </c>
      <c r="G325" s="1394" t="s">
        <v>1169</v>
      </c>
      <c r="H325" s="1213" t="s">
        <v>1170</v>
      </c>
      <c r="I325" s="1211"/>
      <c r="J325" s="1211" t="s">
        <v>1171</v>
      </c>
      <c r="K325" s="852">
        <v>2</v>
      </c>
      <c r="L325" s="854">
        <v>42430</v>
      </c>
      <c r="M325" s="854">
        <v>42947</v>
      </c>
      <c r="N325" s="1069" t="s">
        <v>1172</v>
      </c>
      <c r="O325" s="851">
        <v>1</v>
      </c>
      <c r="P325" s="1215" t="str">
        <f t="shared" si="14"/>
        <v>CUMPLIDA</v>
      </c>
    </row>
    <row r="326" spans="2:16" ht="90" customHeight="1">
      <c r="B326" s="734" t="s">
        <v>20</v>
      </c>
      <c r="C326" s="873" t="s">
        <v>18</v>
      </c>
      <c r="D326" s="1403"/>
      <c r="E326" s="1403"/>
      <c r="F326" s="1393"/>
      <c r="G326" s="1394"/>
      <c r="H326" s="1203" t="s">
        <v>1173</v>
      </c>
      <c r="I326" s="1200"/>
      <c r="J326" s="1200" t="s">
        <v>1174</v>
      </c>
      <c r="K326" s="852">
        <v>2</v>
      </c>
      <c r="L326" s="854">
        <v>43451</v>
      </c>
      <c r="M326" s="854">
        <v>43528</v>
      </c>
      <c r="N326" s="1069" t="s">
        <v>1175</v>
      </c>
      <c r="O326" s="851">
        <v>0</v>
      </c>
      <c r="P326" s="1215" t="str">
        <f t="shared" si="14"/>
        <v>PROCESO</v>
      </c>
    </row>
    <row r="327" spans="2:16" ht="90" customHeight="1">
      <c r="B327" s="734" t="s">
        <v>20</v>
      </c>
      <c r="C327" s="873" t="s">
        <v>18</v>
      </c>
      <c r="D327" s="1403"/>
      <c r="E327" s="1403"/>
      <c r="F327" s="1393" t="s">
        <v>1176</v>
      </c>
      <c r="G327" s="1394" t="s">
        <v>1177</v>
      </c>
      <c r="H327" s="1213" t="s">
        <v>1178</v>
      </c>
      <c r="I327" s="1211"/>
      <c r="J327" s="1211" t="s">
        <v>1171</v>
      </c>
      <c r="K327" s="852">
        <v>2</v>
      </c>
      <c r="L327" s="854">
        <v>42430</v>
      </c>
      <c r="M327" s="854">
        <v>42947</v>
      </c>
      <c r="N327" s="1069" t="s">
        <v>1172</v>
      </c>
      <c r="O327" s="851">
        <v>1</v>
      </c>
      <c r="P327" s="1215" t="str">
        <f t="shared" si="14"/>
        <v>CUMPLIDA</v>
      </c>
    </row>
    <row r="328" spans="2:16" ht="90" customHeight="1">
      <c r="B328" s="734" t="s">
        <v>20</v>
      </c>
      <c r="C328" s="873" t="s">
        <v>18</v>
      </c>
      <c r="D328" s="1403"/>
      <c r="E328" s="1403"/>
      <c r="F328" s="1393"/>
      <c r="G328" s="1394"/>
      <c r="H328" s="1203" t="s">
        <v>1179</v>
      </c>
      <c r="I328" s="1200"/>
      <c r="J328" s="1200" t="s">
        <v>1174</v>
      </c>
      <c r="K328" s="852">
        <v>2</v>
      </c>
      <c r="L328" s="854">
        <v>43451</v>
      </c>
      <c r="M328" s="854">
        <v>43528</v>
      </c>
      <c r="N328" s="1069" t="s">
        <v>1180</v>
      </c>
      <c r="O328" s="851">
        <v>0</v>
      </c>
      <c r="P328" s="1215" t="str">
        <f t="shared" si="14"/>
        <v>PROCESO</v>
      </c>
    </row>
    <row r="329" spans="2:16" ht="90" customHeight="1">
      <c r="B329" s="734" t="s">
        <v>20</v>
      </c>
      <c r="C329" s="873" t="s">
        <v>18</v>
      </c>
      <c r="D329" s="1417" t="s">
        <v>1181</v>
      </c>
      <c r="E329" s="1417" t="s">
        <v>1182</v>
      </c>
      <c r="F329" s="1430" t="s">
        <v>1183</v>
      </c>
      <c r="G329" s="1395" t="s">
        <v>1184</v>
      </c>
      <c r="H329" s="1214" t="s">
        <v>1185</v>
      </c>
      <c r="I329" s="1425"/>
      <c r="J329" s="1198" t="s">
        <v>1186</v>
      </c>
      <c r="K329" s="864">
        <v>1</v>
      </c>
      <c r="L329" s="815">
        <v>43297</v>
      </c>
      <c r="M329" s="815">
        <v>43465</v>
      </c>
      <c r="N329" s="1078" t="s">
        <v>1187</v>
      </c>
      <c r="O329" s="788">
        <v>0</v>
      </c>
      <c r="P329" s="1215" t="str">
        <f t="shared" si="14"/>
        <v>PROCESO</v>
      </c>
    </row>
    <row r="330" spans="2:16" ht="90" customHeight="1">
      <c r="B330" s="734" t="s">
        <v>20</v>
      </c>
      <c r="C330" s="873" t="s">
        <v>18</v>
      </c>
      <c r="D330" s="1417"/>
      <c r="E330" s="1417"/>
      <c r="F330" s="1430"/>
      <c r="G330" s="1395"/>
      <c r="H330" s="1214" t="s">
        <v>1188</v>
      </c>
      <c r="I330" s="1425"/>
      <c r="J330" s="1198" t="s">
        <v>1189</v>
      </c>
      <c r="K330" s="864">
        <v>1</v>
      </c>
      <c r="L330" s="815">
        <v>43297</v>
      </c>
      <c r="M330" s="815">
        <v>43524</v>
      </c>
      <c r="N330" s="1078" t="s">
        <v>1190</v>
      </c>
      <c r="O330" s="788">
        <v>0</v>
      </c>
      <c r="P330" s="1215" t="str">
        <f t="shared" si="14"/>
        <v>PROCESO</v>
      </c>
    </row>
    <row r="331" spans="2:16" ht="105">
      <c r="B331" s="734" t="s">
        <v>20</v>
      </c>
      <c r="C331" s="873" t="s">
        <v>18</v>
      </c>
      <c r="D331" s="1417"/>
      <c r="E331" s="1417"/>
      <c r="F331" s="1430"/>
      <c r="G331" s="1395"/>
      <c r="H331" s="1214" t="s">
        <v>1191</v>
      </c>
      <c r="I331" s="1425"/>
      <c r="J331" s="1198" t="s">
        <v>1192</v>
      </c>
      <c r="K331" s="864">
        <v>1</v>
      </c>
      <c r="L331" s="815">
        <v>43297</v>
      </c>
      <c r="M331" s="815">
        <v>43524</v>
      </c>
      <c r="N331" s="1078" t="s">
        <v>1190</v>
      </c>
      <c r="O331" s="788">
        <v>0</v>
      </c>
      <c r="P331" s="1215" t="str">
        <f t="shared" si="14"/>
        <v>PROCESO</v>
      </c>
    </row>
    <row r="332" spans="2:16" ht="75">
      <c r="B332" s="734" t="s">
        <v>20</v>
      </c>
      <c r="C332" s="873" t="s">
        <v>18</v>
      </c>
      <c r="D332" s="1417"/>
      <c r="E332" s="1417"/>
      <c r="F332" s="1430"/>
      <c r="G332" s="1395"/>
      <c r="H332" s="1214" t="s">
        <v>1193</v>
      </c>
      <c r="I332" s="1425"/>
      <c r="J332" s="1198" t="s">
        <v>1194</v>
      </c>
      <c r="K332" s="735">
        <v>1</v>
      </c>
      <c r="L332" s="815">
        <v>43297</v>
      </c>
      <c r="M332" s="815">
        <v>43524</v>
      </c>
      <c r="N332" s="1078" t="s">
        <v>1190</v>
      </c>
      <c r="O332" s="788">
        <v>0</v>
      </c>
      <c r="P332" s="1215" t="str">
        <f t="shared" si="14"/>
        <v>PROCESO</v>
      </c>
    </row>
    <row r="333" spans="2:16" ht="120">
      <c r="B333" s="734" t="s">
        <v>20</v>
      </c>
      <c r="C333" s="873" t="s">
        <v>18</v>
      </c>
      <c r="D333" s="1417"/>
      <c r="E333" s="1417"/>
      <c r="F333" s="1430"/>
      <c r="G333" s="1395"/>
      <c r="H333" s="1195" t="s">
        <v>1195</v>
      </c>
      <c r="I333" s="1425"/>
      <c r="J333" s="1198" t="s">
        <v>1196</v>
      </c>
      <c r="K333" s="735">
        <v>4</v>
      </c>
      <c r="L333" s="815">
        <v>43344</v>
      </c>
      <c r="M333" s="815">
        <v>43708</v>
      </c>
      <c r="N333" s="1078" t="s">
        <v>1197</v>
      </c>
      <c r="O333" s="788">
        <v>0</v>
      </c>
      <c r="P333" s="1215" t="str">
        <f t="shared" si="14"/>
        <v>PROCESO</v>
      </c>
    </row>
    <row r="334" spans="2:16" ht="242.25" customHeight="1">
      <c r="B334" s="734" t="s">
        <v>20</v>
      </c>
      <c r="C334" s="873" t="s">
        <v>18</v>
      </c>
      <c r="D334" s="1400" t="s">
        <v>1198</v>
      </c>
      <c r="E334" s="1400" t="s">
        <v>1199</v>
      </c>
      <c r="F334" s="1456" t="s">
        <v>1200</v>
      </c>
      <c r="G334" s="1395" t="s">
        <v>1201</v>
      </c>
      <c r="H334" s="1195" t="s">
        <v>1202</v>
      </c>
      <c r="I334" s="1215"/>
      <c r="J334" s="1198" t="s">
        <v>1203</v>
      </c>
      <c r="K334" s="1198" t="s">
        <v>1204</v>
      </c>
      <c r="L334" s="815">
        <v>43252</v>
      </c>
      <c r="M334" s="815">
        <v>43465</v>
      </c>
      <c r="N334" s="1078" t="s">
        <v>1205</v>
      </c>
      <c r="O334" s="786">
        <v>0</v>
      </c>
      <c r="P334" s="1215" t="str">
        <f t="shared" si="14"/>
        <v>PROCESO</v>
      </c>
    </row>
    <row r="335" spans="2:16" ht="315" customHeight="1">
      <c r="B335" s="734" t="s">
        <v>20</v>
      </c>
      <c r="C335" s="873" t="s">
        <v>18</v>
      </c>
      <c r="D335" s="1400"/>
      <c r="E335" s="1400"/>
      <c r="F335" s="1456"/>
      <c r="G335" s="1395"/>
      <c r="H335" s="1195" t="s">
        <v>1206</v>
      </c>
      <c r="I335" s="1215"/>
      <c r="J335" s="1198" t="s">
        <v>1207</v>
      </c>
      <c r="K335" s="1198">
        <v>1</v>
      </c>
      <c r="L335" s="815">
        <v>43252</v>
      </c>
      <c r="M335" s="815">
        <v>43616</v>
      </c>
      <c r="N335" s="1078" t="s">
        <v>1205</v>
      </c>
      <c r="O335" s="786">
        <v>0</v>
      </c>
      <c r="P335" s="1215" t="str">
        <f t="shared" si="14"/>
        <v>PROCESO</v>
      </c>
    </row>
    <row r="336" spans="2:16" ht="165" customHeight="1">
      <c r="B336" s="734" t="s">
        <v>20</v>
      </c>
      <c r="C336" s="873" t="s">
        <v>18</v>
      </c>
      <c r="D336" s="1400"/>
      <c r="E336" s="1400"/>
      <c r="F336" s="1456"/>
      <c r="G336" s="1395"/>
      <c r="H336" s="1195" t="s">
        <v>1208</v>
      </c>
      <c r="I336" s="1215"/>
      <c r="J336" s="1198" t="s">
        <v>1209</v>
      </c>
      <c r="K336" s="735">
        <v>3</v>
      </c>
      <c r="L336" s="815">
        <v>43221</v>
      </c>
      <c r="M336" s="815">
        <v>43586</v>
      </c>
      <c r="N336" s="1078" t="s">
        <v>1205</v>
      </c>
      <c r="O336" s="786">
        <v>0</v>
      </c>
      <c r="P336" s="1215" t="str">
        <f t="shared" si="14"/>
        <v>PROCESO</v>
      </c>
    </row>
    <row r="337" spans="2:16" ht="360" customHeight="1">
      <c r="B337" s="734" t="s">
        <v>20</v>
      </c>
      <c r="C337" s="873" t="s">
        <v>1210</v>
      </c>
      <c r="D337" s="1404" t="s">
        <v>1211</v>
      </c>
      <c r="E337" s="1404"/>
      <c r="F337" s="1404" t="s">
        <v>1212</v>
      </c>
      <c r="G337" s="1404" t="s">
        <v>1213</v>
      </c>
      <c r="H337" s="1213" t="s">
        <v>1214</v>
      </c>
      <c r="I337" s="1215"/>
      <c r="J337" s="1211" t="s">
        <v>1215</v>
      </c>
      <c r="K337" s="1211">
        <v>1</v>
      </c>
      <c r="L337" s="854">
        <v>43336</v>
      </c>
      <c r="M337" s="854">
        <v>43665</v>
      </c>
      <c r="N337" s="1069" t="s">
        <v>1216</v>
      </c>
      <c r="O337" s="859">
        <v>0</v>
      </c>
      <c r="P337" s="1215" t="str">
        <f t="shared" ref="P337:P351" si="15">IF(AND(M337&lt;=$O$13,O337&lt;100%),"INCUMPLIDA",IF(AND(M337&gt;$O$13,O337&lt;100%),"PROCESO",IF(AND(M337&gt;$O$13,O337=100%),"CUMPLIDA","CUMPLIDA")))</f>
        <v>PROCESO</v>
      </c>
    </row>
    <row r="338" spans="2:16" ht="270" customHeight="1">
      <c r="B338" s="734" t="s">
        <v>20</v>
      </c>
      <c r="C338" s="873" t="s">
        <v>1210</v>
      </c>
      <c r="D338" s="1404"/>
      <c r="E338" s="1404"/>
      <c r="F338" s="1404"/>
      <c r="G338" s="1404"/>
      <c r="H338" s="1213" t="s">
        <v>1217</v>
      </c>
      <c r="I338" s="1215"/>
      <c r="J338" s="1211" t="s">
        <v>1215</v>
      </c>
      <c r="K338" s="1211">
        <v>1</v>
      </c>
      <c r="L338" s="854">
        <v>43336</v>
      </c>
      <c r="M338" s="854">
        <v>43665</v>
      </c>
      <c r="N338" s="1069" t="s">
        <v>1216</v>
      </c>
      <c r="O338" s="859">
        <v>0</v>
      </c>
      <c r="P338" s="1215" t="str">
        <f t="shared" si="15"/>
        <v>PROCESO</v>
      </c>
    </row>
    <row r="339" spans="2:16" ht="330" customHeight="1">
      <c r="B339" s="734" t="s">
        <v>20</v>
      </c>
      <c r="C339" s="873" t="s">
        <v>1210</v>
      </c>
      <c r="D339" s="1404"/>
      <c r="E339" s="1404"/>
      <c r="F339" s="1404"/>
      <c r="G339" s="1404"/>
      <c r="H339" s="1213" t="s">
        <v>1218</v>
      </c>
      <c r="I339" s="1215"/>
      <c r="J339" s="1211" t="s">
        <v>1219</v>
      </c>
      <c r="K339" s="1211">
        <v>1</v>
      </c>
      <c r="L339" s="854">
        <v>43508</v>
      </c>
      <c r="M339" s="854">
        <v>43665</v>
      </c>
      <c r="N339" s="1069" t="s">
        <v>1220</v>
      </c>
      <c r="O339" s="859">
        <v>0</v>
      </c>
      <c r="P339" s="1215" t="str">
        <f t="shared" si="15"/>
        <v>PROCESO</v>
      </c>
    </row>
    <row r="340" spans="2:16" ht="255" customHeight="1">
      <c r="B340" s="734" t="s">
        <v>20</v>
      </c>
      <c r="C340" s="873" t="s">
        <v>1210</v>
      </c>
      <c r="D340" s="1404"/>
      <c r="E340" s="1404"/>
      <c r="F340" s="1404"/>
      <c r="G340" s="1404"/>
      <c r="H340" s="1213" t="s">
        <v>1221</v>
      </c>
      <c r="I340" s="1215"/>
      <c r="J340" s="1211" t="s">
        <v>1222</v>
      </c>
      <c r="K340" s="1211">
        <v>1</v>
      </c>
      <c r="L340" s="854">
        <v>43749</v>
      </c>
      <c r="M340" s="854">
        <v>43818</v>
      </c>
      <c r="N340" s="1069" t="s">
        <v>1223</v>
      </c>
      <c r="O340" s="859">
        <v>0</v>
      </c>
      <c r="P340" s="1215" t="str">
        <f t="shared" si="15"/>
        <v>PROCESO</v>
      </c>
    </row>
    <row r="341" spans="2:16" ht="409.5" customHeight="1">
      <c r="B341" s="734" t="s">
        <v>20</v>
      </c>
      <c r="C341" s="873" t="s">
        <v>1210</v>
      </c>
      <c r="D341" s="1404"/>
      <c r="E341" s="1404"/>
      <c r="F341" s="1404"/>
      <c r="G341" s="1404"/>
      <c r="H341" s="1213" t="s">
        <v>1224</v>
      </c>
      <c r="I341" s="1215"/>
      <c r="J341" s="1211" t="s">
        <v>1225</v>
      </c>
      <c r="K341" s="1211">
        <v>2</v>
      </c>
      <c r="L341" s="854">
        <v>43819</v>
      </c>
      <c r="M341" s="854">
        <v>43832</v>
      </c>
      <c r="N341" s="1069" t="s">
        <v>1226</v>
      </c>
      <c r="O341" s="859">
        <v>0</v>
      </c>
      <c r="P341" s="1215" t="str">
        <f t="shared" si="15"/>
        <v>PROCESO</v>
      </c>
    </row>
    <row r="342" spans="2:16" ht="300" customHeight="1">
      <c r="B342" s="734" t="s">
        <v>20</v>
      </c>
      <c r="C342" s="873" t="s">
        <v>1210</v>
      </c>
      <c r="D342" s="1404"/>
      <c r="E342" s="1404"/>
      <c r="F342" s="1404"/>
      <c r="G342" s="1404"/>
      <c r="H342" s="1213" t="s">
        <v>1227</v>
      </c>
      <c r="I342" s="1215"/>
      <c r="J342" s="1211" t="s">
        <v>1225</v>
      </c>
      <c r="K342" s="1211">
        <v>2</v>
      </c>
      <c r="L342" s="854">
        <v>43819</v>
      </c>
      <c r="M342" s="854">
        <v>43832</v>
      </c>
      <c r="N342" s="1091" t="s">
        <v>1226</v>
      </c>
      <c r="O342" s="859">
        <v>0</v>
      </c>
      <c r="P342" s="1215" t="str">
        <f t="shared" si="15"/>
        <v>PROCESO</v>
      </c>
    </row>
    <row r="343" spans="2:16" ht="225" customHeight="1">
      <c r="B343" s="734" t="s">
        <v>20</v>
      </c>
      <c r="C343" s="873" t="s">
        <v>1210</v>
      </c>
      <c r="D343" s="1410" t="s">
        <v>1228</v>
      </c>
      <c r="E343" s="1410" t="s">
        <v>1229</v>
      </c>
      <c r="F343" s="1393" t="s">
        <v>1230</v>
      </c>
      <c r="G343" s="1395" t="s">
        <v>1231</v>
      </c>
      <c r="H343" s="1219" t="s">
        <v>1232</v>
      </c>
      <c r="I343" s="1215"/>
      <c r="J343" s="1219" t="s">
        <v>1233</v>
      </c>
      <c r="K343" s="735">
        <v>1</v>
      </c>
      <c r="L343" s="815">
        <v>43500</v>
      </c>
      <c r="M343" s="815">
        <v>43681</v>
      </c>
      <c r="N343" s="1078" t="s">
        <v>1234</v>
      </c>
      <c r="O343" s="859">
        <v>0</v>
      </c>
      <c r="P343" s="1215" t="str">
        <f t="shared" si="15"/>
        <v>PROCESO</v>
      </c>
    </row>
    <row r="344" spans="2:16" ht="150">
      <c r="B344" s="734" t="s">
        <v>20</v>
      </c>
      <c r="C344" s="873" t="s">
        <v>1210</v>
      </c>
      <c r="D344" s="1411"/>
      <c r="E344" s="1411"/>
      <c r="F344" s="1393"/>
      <c r="G344" s="1395"/>
      <c r="H344" s="1219" t="s">
        <v>1127</v>
      </c>
      <c r="I344" s="1215"/>
      <c r="J344" s="1219" t="s">
        <v>1128</v>
      </c>
      <c r="K344" s="735">
        <v>1</v>
      </c>
      <c r="L344" s="815">
        <v>43500</v>
      </c>
      <c r="M344" s="815">
        <v>43742</v>
      </c>
      <c r="N344" s="1078" t="s">
        <v>1129</v>
      </c>
      <c r="O344" s="859">
        <v>0</v>
      </c>
      <c r="P344" s="1215" t="str">
        <f t="shared" si="15"/>
        <v>PROCESO</v>
      </c>
    </row>
    <row r="345" spans="2:16" ht="210">
      <c r="B345" s="734" t="s">
        <v>20</v>
      </c>
      <c r="C345" s="873" t="s">
        <v>1210</v>
      </c>
      <c r="D345" s="1411"/>
      <c r="E345" s="1411"/>
      <c r="F345" s="1393"/>
      <c r="G345" s="1395"/>
      <c r="H345" s="1219" t="s">
        <v>1130</v>
      </c>
      <c r="I345" s="1215"/>
      <c r="J345" s="1219" t="s">
        <v>1131</v>
      </c>
      <c r="K345" s="735">
        <v>1</v>
      </c>
      <c r="L345" s="815">
        <v>43743</v>
      </c>
      <c r="M345" s="815">
        <v>43926</v>
      </c>
      <c r="N345" s="1078" t="s">
        <v>1129</v>
      </c>
      <c r="O345" s="859">
        <v>0</v>
      </c>
      <c r="P345" s="1215" t="str">
        <f t="shared" si="15"/>
        <v>PROCESO</v>
      </c>
    </row>
    <row r="346" spans="2:16" ht="135">
      <c r="B346" s="734" t="s">
        <v>20</v>
      </c>
      <c r="C346" s="873" t="s">
        <v>1210</v>
      </c>
      <c r="D346" s="1411"/>
      <c r="E346" s="1411"/>
      <c r="F346" s="1393"/>
      <c r="G346" s="1395"/>
      <c r="H346" s="1219" t="s">
        <v>1132</v>
      </c>
      <c r="I346" s="1215"/>
      <c r="J346" s="1219" t="s">
        <v>1086</v>
      </c>
      <c r="K346" s="735">
        <v>1</v>
      </c>
      <c r="L346" s="815">
        <v>43926</v>
      </c>
      <c r="M346" s="815">
        <v>44017</v>
      </c>
      <c r="N346" s="1078" t="s">
        <v>1129</v>
      </c>
      <c r="O346" s="859">
        <v>0</v>
      </c>
      <c r="P346" s="1215" t="str">
        <f t="shared" si="15"/>
        <v>PROCESO</v>
      </c>
    </row>
    <row r="347" spans="2:16" ht="135">
      <c r="B347" s="734" t="s">
        <v>20</v>
      </c>
      <c r="C347" s="873" t="s">
        <v>1210</v>
      </c>
      <c r="D347" s="1412"/>
      <c r="E347" s="1412"/>
      <c r="F347" s="1393"/>
      <c r="G347" s="1395"/>
      <c r="H347" s="1219" t="s">
        <v>1133</v>
      </c>
      <c r="I347" s="1215"/>
      <c r="J347" s="1219" t="s">
        <v>1134</v>
      </c>
      <c r="K347" s="735">
        <v>2</v>
      </c>
      <c r="L347" s="815">
        <v>44226</v>
      </c>
      <c r="M347" s="815">
        <v>44407</v>
      </c>
      <c r="N347" s="1078" t="s">
        <v>1129</v>
      </c>
      <c r="O347" s="859">
        <v>0</v>
      </c>
      <c r="P347" s="1215" t="str">
        <f t="shared" si="15"/>
        <v>PROCESO</v>
      </c>
    </row>
    <row r="348" spans="2:16" ht="225" customHeight="1">
      <c r="B348" s="734" t="s">
        <v>20</v>
      </c>
      <c r="C348" s="873" t="s">
        <v>1210</v>
      </c>
      <c r="D348" s="1410" t="s">
        <v>1235</v>
      </c>
      <c r="E348" s="1410" t="s">
        <v>1229</v>
      </c>
      <c r="F348" s="1393" t="s">
        <v>1236</v>
      </c>
      <c r="G348" s="1395" t="s">
        <v>1237</v>
      </c>
      <c r="H348" s="1219" t="s">
        <v>1127</v>
      </c>
      <c r="I348" s="1215"/>
      <c r="J348" s="1219" t="s">
        <v>1128</v>
      </c>
      <c r="K348" s="735">
        <v>1</v>
      </c>
      <c r="L348" s="815">
        <v>43500</v>
      </c>
      <c r="M348" s="815">
        <v>43742</v>
      </c>
      <c r="N348" s="1078" t="s">
        <v>1129</v>
      </c>
      <c r="O348" s="859">
        <v>0</v>
      </c>
      <c r="P348" s="1215" t="str">
        <f t="shared" si="15"/>
        <v>PROCESO</v>
      </c>
    </row>
    <row r="349" spans="2:16" ht="210">
      <c r="B349" s="734" t="s">
        <v>20</v>
      </c>
      <c r="C349" s="873" t="s">
        <v>1210</v>
      </c>
      <c r="D349" s="1411"/>
      <c r="E349" s="1411"/>
      <c r="F349" s="1393"/>
      <c r="G349" s="1395"/>
      <c r="H349" s="1219" t="s">
        <v>1130</v>
      </c>
      <c r="I349" s="1215"/>
      <c r="J349" s="1219" t="s">
        <v>1131</v>
      </c>
      <c r="K349" s="735">
        <v>1</v>
      </c>
      <c r="L349" s="815">
        <v>43743</v>
      </c>
      <c r="M349" s="815">
        <v>43926</v>
      </c>
      <c r="N349" s="1078" t="s">
        <v>1129</v>
      </c>
      <c r="O349" s="859">
        <v>0</v>
      </c>
      <c r="P349" s="1215" t="str">
        <f t="shared" si="15"/>
        <v>PROCESO</v>
      </c>
    </row>
    <row r="350" spans="2:16" ht="135">
      <c r="B350" s="734" t="s">
        <v>20</v>
      </c>
      <c r="C350" s="873" t="s">
        <v>1210</v>
      </c>
      <c r="D350" s="1411"/>
      <c r="E350" s="1411"/>
      <c r="F350" s="1393"/>
      <c r="G350" s="1395"/>
      <c r="H350" s="1219" t="s">
        <v>1132</v>
      </c>
      <c r="I350" s="1215"/>
      <c r="J350" s="1219" t="s">
        <v>1086</v>
      </c>
      <c r="K350" s="735">
        <v>1</v>
      </c>
      <c r="L350" s="815">
        <v>43926</v>
      </c>
      <c r="M350" s="815">
        <v>44017</v>
      </c>
      <c r="N350" s="1078" t="s">
        <v>1129</v>
      </c>
      <c r="O350" s="859">
        <v>0</v>
      </c>
      <c r="P350" s="1215" t="str">
        <f t="shared" si="15"/>
        <v>PROCESO</v>
      </c>
    </row>
    <row r="351" spans="2:16" ht="135">
      <c r="B351" s="734" t="s">
        <v>20</v>
      </c>
      <c r="C351" s="873" t="s">
        <v>1210</v>
      </c>
      <c r="D351" s="1412"/>
      <c r="E351" s="1412"/>
      <c r="F351" s="1393"/>
      <c r="G351" s="1395"/>
      <c r="H351" s="1219" t="s">
        <v>1133</v>
      </c>
      <c r="I351" s="1215"/>
      <c r="J351" s="1219" t="s">
        <v>1134</v>
      </c>
      <c r="K351" s="735">
        <v>2</v>
      </c>
      <c r="L351" s="815">
        <v>44226</v>
      </c>
      <c r="M351" s="815">
        <v>44407</v>
      </c>
      <c r="N351" s="1078" t="s">
        <v>1129</v>
      </c>
      <c r="O351" s="859">
        <v>0</v>
      </c>
      <c r="P351" s="1215" t="str">
        <f t="shared" si="15"/>
        <v>PROCESO</v>
      </c>
    </row>
    <row r="352" spans="2:16" ht="264" customHeight="1">
      <c r="B352" s="1210" t="s">
        <v>17</v>
      </c>
      <c r="C352" s="1246" t="s">
        <v>11</v>
      </c>
      <c r="D352" s="1416" t="s">
        <v>1238</v>
      </c>
      <c r="E352" s="1416" t="s">
        <v>1027</v>
      </c>
      <c r="F352" s="1529" t="s">
        <v>1239</v>
      </c>
      <c r="G352" s="1416" t="s">
        <v>1240</v>
      </c>
      <c r="H352" s="1210" t="s">
        <v>1241</v>
      </c>
      <c r="I352" s="1210" t="s">
        <v>1242</v>
      </c>
      <c r="J352" s="1210" t="s">
        <v>1243</v>
      </c>
      <c r="K352" s="90">
        <v>1</v>
      </c>
      <c r="L352" s="87">
        <v>42072</v>
      </c>
      <c r="M352" s="87">
        <v>42076</v>
      </c>
      <c r="N352" s="1092" t="s">
        <v>1244</v>
      </c>
      <c r="O352" s="75">
        <v>1</v>
      </c>
      <c r="P352" s="1202" t="str">
        <f t="shared" ref="P352:P376" si="16">IF(AND(M352&lt;=$O$11,O352&lt;100%),"INCUMPLIDA",IF(AND(M352&gt;$O$11,O352&lt;100%),"PROCESO",IF(AND(M352&gt;$O$11,O352=100%),"CUMPLIDA","CUMPLIDA")))</f>
        <v>CUMPLIDA</v>
      </c>
    </row>
    <row r="353" spans="2:16" ht="240" customHeight="1">
      <c r="B353" s="1210" t="s">
        <v>17</v>
      </c>
      <c r="C353" s="1246" t="s">
        <v>11</v>
      </c>
      <c r="D353" s="1416"/>
      <c r="E353" s="1416"/>
      <c r="F353" s="1529"/>
      <c r="G353" s="1416"/>
      <c r="H353" s="1210" t="s">
        <v>1245</v>
      </c>
      <c r="I353" s="1210" t="s">
        <v>1246</v>
      </c>
      <c r="J353" s="1210" t="s">
        <v>1247</v>
      </c>
      <c r="K353" s="63">
        <v>1</v>
      </c>
      <c r="L353" s="87">
        <v>42079</v>
      </c>
      <c r="M353" s="87">
        <v>42110</v>
      </c>
      <c r="N353" s="1092" t="s">
        <v>1248</v>
      </c>
      <c r="O353" s="75">
        <v>1</v>
      </c>
      <c r="P353" s="1202" t="str">
        <f t="shared" si="16"/>
        <v>CUMPLIDA</v>
      </c>
    </row>
    <row r="354" spans="2:16" ht="300" customHeight="1">
      <c r="B354" s="1210" t="s">
        <v>17</v>
      </c>
      <c r="C354" s="1246" t="s">
        <v>11</v>
      </c>
      <c r="D354" s="1416" t="s">
        <v>1249</v>
      </c>
      <c r="E354" s="1468" t="s">
        <v>545</v>
      </c>
      <c r="F354" s="1469" t="s">
        <v>1250</v>
      </c>
      <c r="G354" s="1469" t="s">
        <v>1251</v>
      </c>
      <c r="H354" s="1416" t="s">
        <v>1252</v>
      </c>
      <c r="I354" s="1210" t="s">
        <v>1253</v>
      </c>
      <c r="J354" s="1210" t="s">
        <v>1254</v>
      </c>
      <c r="K354" s="1210">
        <v>1</v>
      </c>
      <c r="L354" s="218">
        <v>42461</v>
      </c>
      <c r="M354" s="218">
        <v>42551</v>
      </c>
      <c r="N354" s="1092" t="s">
        <v>1255</v>
      </c>
      <c r="O354" s="75">
        <v>1</v>
      </c>
      <c r="P354" s="1202" t="str">
        <f t="shared" si="16"/>
        <v>CUMPLIDA</v>
      </c>
    </row>
    <row r="355" spans="2:16" ht="210" customHeight="1">
      <c r="B355" s="1210" t="s">
        <v>17</v>
      </c>
      <c r="C355" s="1246" t="s">
        <v>11</v>
      </c>
      <c r="D355" s="1416"/>
      <c r="E355" s="1468"/>
      <c r="F355" s="1469"/>
      <c r="G355" s="1469"/>
      <c r="H355" s="1416"/>
      <c r="I355" s="1210" t="s">
        <v>1256</v>
      </c>
      <c r="J355" s="1210" t="s">
        <v>1257</v>
      </c>
      <c r="K355" s="388">
        <v>1</v>
      </c>
      <c r="L355" s="218">
        <v>42461</v>
      </c>
      <c r="M355" s="218">
        <v>42650</v>
      </c>
      <c r="N355" s="495" t="s">
        <v>1258</v>
      </c>
      <c r="O355" s="75">
        <v>1</v>
      </c>
      <c r="P355" s="1202" t="str">
        <f t="shared" si="16"/>
        <v>CUMPLIDA</v>
      </c>
    </row>
    <row r="356" spans="2:16" ht="180" customHeight="1">
      <c r="B356" s="1210" t="s">
        <v>17</v>
      </c>
      <c r="C356" s="1246" t="s">
        <v>11</v>
      </c>
      <c r="D356" s="1416"/>
      <c r="E356" s="1468"/>
      <c r="F356" s="1469"/>
      <c r="G356" s="1469"/>
      <c r="H356" s="1416"/>
      <c r="I356" s="1210" t="s">
        <v>1259</v>
      </c>
      <c r="J356" s="1210" t="s">
        <v>1260</v>
      </c>
      <c r="K356" s="91">
        <v>1</v>
      </c>
      <c r="L356" s="218">
        <v>42653</v>
      </c>
      <c r="M356" s="218">
        <v>42661</v>
      </c>
      <c r="N356" s="495" t="s">
        <v>1261</v>
      </c>
      <c r="O356" s="75">
        <v>1</v>
      </c>
      <c r="P356" s="1202" t="str">
        <f t="shared" si="16"/>
        <v>CUMPLIDA</v>
      </c>
    </row>
    <row r="357" spans="2:16" ht="150" customHeight="1">
      <c r="B357" s="1210" t="s">
        <v>17</v>
      </c>
      <c r="C357" s="1246" t="s">
        <v>11</v>
      </c>
      <c r="D357" s="1416"/>
      <c r="E357" s="1468"/>
      <c r="F357" s="1469"/>
      <c r="G357" s="1469"/>
      <c r="H357" s="1416"/>
      <c r="I357" s="1210" t="s">
        <v>1262</v>
      </c>
      <c r="J357" s="1210" t="s">
        <v>1263</v>
      </c>
      <c r="K357" s="388">
        <v>1</v>
      </c>
      <c r="L357" s="218">
        <v>42662</v>
      </c>
      <c r="M357" s="218">
        <v>42683</v>
      </c>
      <c r="N357" s="495" t="s">
        <v>1264</v>
      </c>
      <c r="O357" s="75">
        <v>1</v>
      </c>
      <c r="P357" s="1202" t="str">
        <f t="shared" si="16"/>
        <v>CUMPLIDA</v>
      </c>
    </row>
    <row r="358" spans="2:16" ht="120" customHeight="1">
      <c r="B358" s="1210" t="s">
        <v>17</v>
      </c>
      <c r="C358" s="1246" t="s">
        <v>11</v>
      </c>
      <c r="D358" s="1416"/>
      <c r="E358" s="1468"/>
      <c r="F358" s="1469"/>
      <c r="G358" s="1469"/>
      <c r="H358" s="1416"/>
      <c r="I358" s="1210" t="s">
        <v>1265</v>
      </c>
      <c r="J358" s="1210" t="s">
        <v>1266</v>
      </c>
      <c r="K358" s="388">
        <v>1</v>
      </c>
      <c r="L358" s="218">
        <v>42684</v>
      </c>
      <c r="M358" s="218">
        <v>42698</v>
      </c>
      <c r="N358" s="495" t="s">
        <v>1267</v>
      </c>
      <c r="O358" s="75">
        <v>1</v>
      </c>
      <c r="P358" s="1202" t="str">
        <f t="shared" si="16"/>
        <v>CUMPLIDA</v>
      </c>
    </row>
    <row r="359" spans="2:16" ht="90" customHeight="1">
      <c r="B359" s="1210" t="s">
        <v>17</v>
      </c>
      <c r="C359" s="1246" t="s">
        <v>11</v>
      </c>
      <c r="D359" s="1416"/>
      <c r="E359" s="1468"/>
      <c r="F359" s="1469"/>
      <c r="G359" s="1469"/>
      <c r="H359" s="1416"/>
      <c r="I359" s="1210" t="s">
        <v>1268</v>
      </c>
      <c r="J359" s="1210" t="s">
        <v>1269</v>
      </c>
      <c r="K359" s="388">
        <v>1</v>
      </c>
      <c r="L359" s="218">
        <v>42699</v>
      </c>
      <c r="M359" s="218">
        <v>42760</v>
      </c>
      <c r="N359" s="495" t="s">
        <v>1270</v>
      </c>
      <c r="O359" s="75">
        <v>1</v>
      </c>
      <c r="P359" s="1202" t="str">
        <f t="shared" si="16"/>
        <v>CUMPLIDA</v>
      </c>
    </row>
    <row r="360" spans="2:16" ht="195" customHeight="1">
      <c r="B360" s="1210" t="s">
        <v>17</v>
      </c>
      <c r="C360" s="1246" t="s">
        <v>11</v>
      </c>
      <c r="D360" s="1416"/>
      <c r="E360" s="1468"/>
      <c r="F360" s="1469"/>
      <c r="G360" s="1469"/>
      <c r="H360" s="1181" t="s">
        <v>1271</v>
      </c>
      <c r="I360" s="1181" t="s">
        <v>1272</v>
      </c>
      <c r="J360" s="1181" t="s">
        <v>1273</v>
      </c>
      <c r="K360" s="1303">
        <v>1</v>
      </c>
      <c r="L360" s="87">
        <v>42552</v>
      </c>
      <c r="M360" s="87">
        <v>42916</v>
      </c>
      <c r="N360" s="495" t="s">
        <v>1274</v>
      </c>
      <c r="O360" s="75">
        <v>1</v>
      </c>
      <c r="P360" s="1202" t="str">
        <f t="shared" si="16"/>
        <v>CUMPLIDA</v>
      </c>
    </row>
    <row r="361" spans="2:16" ht="225" customHeight="1">
      <c r="B361" s="1210" t="s">
        <v>17</v>
      </c>
      <c r="C361" s="1246" t="s">
        <v>11</v>
      </c>
      <c r="D361" s="1416"/>
      <c r="E361" s="1468"/>
      <c r="F361" s="1469"/>
      <c r="G361" s="1469"/>
      <c r="H361" s="1371" t="s">
        <v>1275</v>
      </c>
      <c r="I361" s="1181" t="s">
        <v>1276</v>
      </c>
      <c r="J361" s="1205" t="s">
        <v>1277</v>
      </c>
      <c r="K361" s="217">
        <v>1</v>
      </c>
      <c r="L361" s="87">
        <v>42558</v>
      </c>
      <c r="M361" s="87">
        <v>42735</v>
      </c>
      <c r="N361" s="1299" t="s">
        <v>1278</v>
      </c>
      <c r="O361" s="75">
        <v>1</v>
      </c>
      <c r="P361" s="1202" t="str">
        <f t="shared" si="16"/>
        <v>CUMPLIDA</v>
      </c>
    </row>
    <row r="362" spans="2:16" ht="409.5" customHeight="1">
      <c r="B362" s="1210" t="s">
        <v>17</v>
      </c>
      <c r="C362" s="1246" t="s">
        <v>11</v>
      </c>
      <c r="D362" s="1416"/>
      <c r="E362" s="1468"/>
      <c r="F362" s="1469"/>
      <c r="G362" s="1469"/>
      <c r="H362" s="1371"/>
      <c r="I362" s="1181" t="s">
        <v>1279</v>
      </c>
      <c r="J362" s="1181" t="s">
        <v>1280</v>
      </c>
      <c r="K362" s="91">
        <v>2</v>
      </c>
      <c r="L362" s="87">
        <v>42648</v>
      </c>
      <c r="M362" s="87">
        <v>42930</v>
      </c>
      <c r="N362" s="1299" t="s">
        <v>1281</v>
      </c>
      <c r="O362" s="75">
        <v>1</v>
      </c>
      <c r="P362" s="1202" t="str">
        <f t="shared" si="16"/>
        <v>CUMPLIDA</v>
      </c>
    </row>
    <row r="363" spans="2:16" ht="150" customHeight="1">
      <c r="B363" s="1210" t="s">
        <v>17</v>
      </c>
      <c r="C363" s="1246" t="s">
        <v>11</v>
      </c>
      <c r="D363" s="1416"/>
      <c r="E363" s="1468"/>
      <c r="F363" s="1469"/>
      <c r="G363" s="1469"/>
      <c r="H363" s="1371"/>
      <c r="I363" s="1181" t="s">
        <v>1282</v>
      </c>
      <c r="J363" s="1181" t="s">
        <v>1215</v>
      </c>
      <c r="K363" s="91">
        <v>3</v>
      </c>
      <c r="L363" s="87">
        <v>42933</v>
      </c>
      <c r="M363" s="87">
        <v>43220</v>
      </c>
      <c r="N363" s="1299" t="s">
        <v>1283</v>
      </c>
      <c r="O363" s="75">
        <v>1</v>
      </c>
      <c r="P363" s="1202" t="str">
        <f t="shared" si="16"/>
        <v>CUMPLIDA</v>
      </c>
    </row>
    <row r="364" spans="2:16" ht="168" customHeight="1">
      <c r="B364" s="1210" t="s">
        <v>17</v>
      </c>
      <c r="C364" s="1246" t="s">
        <v>11</v>
      </c>
      <c r="D364" s="1416"/>
      <c r="E364" s="1468"/>
      <c r="F364" s="1469"/>
      <c r="G364" s="1469"/>
      <c r="H364" s="1371"/>
      <c r="I364" s="1181" t="s">
        <v>1284</v>
      </c>
      <c r="J364" s="1181" t="s">
        <v>1285</v>
      </c>
      <c r="K364" s="91">
        <v>1</v>
      </c>
      <c r="L364" s="87">
        <v>43361</v>
      </c>
      <c r="M364" s="87">
        <v>43726</v>
      </c>
      <c r="N364" s="1299" t="s">
        <v>1286</v>
      </c>
      <c r="O364" s="75">
        <v>0</v>
      </c>
      <c r="P364" s="1202" t="str">
        <f t="shared" si="16"/>
        <v>PROCESO</v>
      </c>
    </row>
    <row r="365" spans="2:16" ht="168" customHeight="1">
      <c r="B365" s="1210" t="s">
        <v>17</v>
      </c>
      <c r="C365" s="1246" t="s">
        <v>11</v>
      </c>
      <c r="D365" s="1416"/>
      <c r="E365" s="1468"/>
      <c r="F365" s="1469"/>
      <c r="G365" s="1469"/>
      <c r="H365" s="1371"/>
      <c r="I365" s="1181" t="s">
        <v>1287</v>
      </c>
      <c r="J365" s="1181" t="s">
        <v>1288</v>
      </c>
      <c r="K365" s="91">
        <v>1</v>
      </c>
      <c r="L365" s="87">
        <v>43727</v>
      </c>
      <c r="M365" s="87">
        <v>44092</v>
      </c>
      <c r="N365" s="1299" t="s">
        <v>1289</v>
      </c>
      <c r="O365" s="75">
        <v>0</v>
      </c>
      <c r="P365" s="1202" t="str">
        <f t="shared" si="16"/>
        <v>PROCESO</v>
      </c>
    </row>
    <row r="366" spans="2:16" ht="114.75" customHeight="1">
      <c r="B366" s="1210" t="s">
        <v>17</v>
      </c>
      <c r="C366" s="1246" t="s">
        <v>11</v>
      </c>
      <c r="D366" s="1416"/>
      <c r="E366" s="1468"/>
      <c r="F366" s="1469"/>
      <c r="G366" s="1469"/>
      <c r="H366" s="1371"/>
      <c r="I366" s="1181" t="s">
        <v>1290</v>
      </c>
      <c r="J366" s="1181" t="s">
        <v>1225</v>
      </c>
      <c r="K366" s="1181">
        <v>2</v>
      </c>
      <c r="L366" s="87">
        <v>44093</v>
      </c>
      <c r="M366" s="87">
        <v>44183</v>
      </c>
      <c r="N366" s="1299" t="s">
        <v>1291</v>
      </c>
      <c r="O366" s="75">
        <v>0</v>
      </c>
      <c r="P366" s="1202" t="str">
        <f t="shared" si="16"/>
        <v>PROCESO</v>
      </c>
    </row>
    <row r="367" spans="2:16" ht="216.75" customHeight="1">
      <c r="B367" s="1210" t="s">
        <v>17</v>
      </c>
      <c r="C367" s="1246" t="s">
        <v>11</v>
      </c>
      <c r="D367" s="1399" t="s">
        <v>1292</v>
      </c>
      <c r="E367" s="1399" t="s">
        <v>1293</v>
      </c>
      <c r="F367" s="1415" t="s">
        <v>1294</v>
      </c>
      <c r="G367" s="1413" t="s">
        <v>1295</v>
      </c>
      <c r="H367" s="1199" t="s">
        <v>1296</v>
      </c>
      <c r="I367" s="1199" t="s">
        <v>1297</v>
      </c>
      <c r="J367" s="1199" t="s">
        <v>1298</v>
      </c>
      <c r="K367" s="63">
        <v>1</v>
      </c>
      <c r="L367" s="87">
        <v>42261</v>
      </c>
      <c r="M367" s="87">
        <v>42265</v>
      </c>
      <c r="N367" s="534" t="s">
        <v>1299</v>
      </c>
      <c r="O367" s="75">
        <v>1</v>
      </c>
      <c r="P367" s="1202" t="str">
        <f t="shared" si="16"/>
        <v>CUMPLIDA</v>
      </c>
    </row>
    <row r="368" spans="2:16" ht="240" customHeight="1">
      <c r="B368" s="1210" t="s">
        <v>17</v>
      </c>
      <c r="C368" s="1246" t="s">
        <v>11</v>
      </c>
      <c r="D368" s="1399"/>
      <c r="E368" s="1399"/>
      <c r="F368" s="1415"/>
      <c r="G368" s="1413"/>
      <c r="H368" s="1199" t="s">
        <v>1300</v>
      </c>
      <c r="I368" s="1199" t="s">
        <v>1301</v>
      </c>
      <c r="J368" s="1199" t="s">
        <v>1302</v>
      </c>
      <c r="K368" s="63">
        <v>4</v>
      </c>
      <c r="L368" s="87">
        <v>42249</v>
      </c>
      <c r="M368" s="87">
        <v>42321</v>
      </c>
      <c r="N368" s="534" t="s">
        <v>1299</v>
      </c>
      <c r="O368" s="75">
        <v>1</v>
      </c>
      <c r="P368" s="1202" t="str">
        <f t="shared" si="16"/>
        <v>CUMPLIDA</v>
      </c>
    </row>
    <row r="369" spans="2:16" ht="168" customHeight="1">
      <c r="B369" s="1210" t="s">
        <v>17</v>
      </c>
      <c r="C369" s="1246" t="s">
        <v>11</v>
      </c>
      <c r="D369" s="1399" t="s">
        <v>1303</v>
      </c>
      <c r="E369" s="1399" t="s">
        <v>1304</v>
      </c>
      <c r="F369" s="1415" t="s">
        <v>1305</v>
      </c>
      <c r="G369" s="1413" t="s">
        <v>1306</v>
      </c>
      <c r="H369" s="1399" t="s">
        <v>1307</v>
      </c>
      <c r="I369" s="1199" t="s">
        <v>1308</v>
      </c>
      <c r="J369" s="1199" t="s">
        <v>1309</v>
      </c>
      <c r="K369" s="1210">
        <v>1</v>
      </c>
      <c r="L369" s="87">
        <v>42353</v>
      </c>
      <c r="M369" s="87">
        <v>42429</v>
      </c>
      <c r="N369" s="534" t="s">
        <v>1244</v>
      </c>
      <c r="O369" s="75">
        <v>1</v>
      </c>
      <c r="P369" s="1202" t="str">
        <f t="shared" si="16"/>
        <v>CUMPLIDA</v>
      </c>
    </row>
    <row r="370" spans="2:16" ht="102" customHeight="1">
      <c r="B370" s="1210" t="s">
        <v>17</v>
      </c>
      <c r="C370" s="1246" t="s">
        <v>11</v>
      </c>
      <c r="D370" s="1399"/>
      <c r="E370" s="1399"/>
      <c r="F370" s="1415"/>
      <c r="G370" s="1413"/>
      <c r="H370" s="1399"/>
      <c r="I370" s="1199" t="s">
        <v>1310</v>
      </c>
      <c r="J370" s="1199" t="s">
        <v>236</v>
      </c>
      <c r="K370" s="1210">
        <v>1</v>
      </c>
      <c r="L370" s="87">
        <v>42430</v>
      </c>
      <c r="M370" s="87">
        <v>42551</v>
      </c>
      <c r="N370" s="534" t="s">
        <v>1244</v>
      </c>
      <c r="O370" s="75">
        <v>1</v>
      </c>
      <c r="P370" s="1202" t="str">
        <f t="shared" si="16"/>
        <v>CUMPLIDA</v>
      </c>
    </row>
    <row r="371" spans="2:16" ht="102" customHeight="1">
      <c r="B371" s="1210" t="s">
        <v>17</v>
      </c>
      <c r="C371" s="1246" t="s">
        <v>11</v>
      </c>
      <c r="D371" s="1399" t="s">
        <v>1311</v>
      </c>
      <c r="E371" s="1399" t="s">
        <v>545</v>
      </c>
      <c r="F371" s="1415" t="s">
        <v>1312</v>
      </c>
      <c r="G371" s="1413" t="s">
        <v>1313</v>
      </c>
      <c r="H371" s="1181" t="s">
        <v>1314</v>
      </c>
      <c r="I371" s="1181" t="s">
        <v>1315</v>
      </c>
      <c r="J371" s="1181" t="s">
        <v>1273</v>
      </c>
      <c r="K371" s="1303">
        <v>1</v>
      </c>
      <c r="L371" s="87">
        <v>42552</v>
      </c>
      <c r="M371" s="87">
        <v>42916</v>
      </c>
      <c r="N371" s="495" t="s">
        <v>1316</v>
      </c>
      <c r="O371" s="75">
        <v>1</v>
      </c>
      <c r="P371" s="1202" t="str">
        <f t="shared" si="16"/>
        <v>CUMPLIDA</v>
      </c>
    </row>
    <row r="372" spans="2:16" ht="102" customHeight="1">
      <c r="B372" s="1210" t="s">
        <v>17</v>
      </c>
      <c r="C372" s="1246" t="s">
        <v>11</v>
      </c>
      <c r="D372" s="1399"/>
      <c r="E372" s="1399"/>
      <c r="F372" s="1415"/>
      <c r="G372" s="1413"/>
      <c r="H372" s="1414" t="s">
        <v>1317</v>
      </c>
      <c r="I372" s="1181" t="s">
        <v>1318</v>
      </c>
      <c r="J372" s="1205" t="s">
        <v>1277</v>
      </c>
      <c r="K372" s="217">
        <v>1</v>
      </c>
      <c r="L372" s="87">
        <v>42558</v>
      </c>
      <c r="M372" s="87">
        <v>42735</v>
      </c>
      <c r="N372" s="1299" t="s">
        <v>1319</v>
      </c>
      <c r="O372" s="75">
        <v>1</v>
      </c>
      <c r="P372" s="1202" t="str">
        <f t="shared" si="16"/>
        <v>CUMPLIDA</v>
      </c>
    </row>
    <row r="373" spans="2:16" ht="102" customHeight="1">
      <c r="B373" s="1210" t="s">
        <v>17</v>
      </c>
      <c r="C373" s="1246" t="s">
        <v>11</v>
      </c>
      <c r="D373" s="1399"/>
      <c r="E373" s="1399"/>
      <c r="F373" s="1415"/>
      <c r="G373" s="1413"/>
      <c r="H373" s="1371"/>
      <c r="I373" s="1181" t="s">
        <v>1279</v>
      </c>
      <c r="J373" s="1181" t="s">
        <v>1280</v>
      </c>
      <c r="K373" s="91">
        <v>2</v>
      </c>
      <c r="L373" s="87">
        <v>42648</v>
      </c>
      <c r="M373" s="87">
        <v>42930</v>
      </c>
      <c r="N373" s="1299" t="s">
        <v>1281</v>
      </c>
      <c r="O373" s="75">
        <v>1</v>
      </c>
      <c r="P373" s="1202" t="str">
        <f t="shared" si="16"/>
        <v>CUMPLIDA</v>
      </c>
    </row>
    <row r="374" spans="2:16" ht="102" customHeight="1">
      <c r="B374" s="1210" t="s">
        <v>17</v>
      </c>
      <c r="C374" s="1246" t="s">
        <v>11</v>
      </c>
      <c r="D374" s="1399"/>
      <c r="E374" s="1399"/>
      <c r="F374" s="1415"/>
      <c r="G374" s="1413"/>
      <c r="H374" s="1371"/>
      <c r="I374" s="1181" t="s">
        <v>1282</v>
      </c>
      <c r="J374" s="1181" t="s">
        <v>1215</v>
      </c>
      <c r="K374" s="91">
        <v>3</v>
      </c>
      <c r="L374" s="87">
        <v>42933</v>
      </c>
      <c r="M374" s="87">
        <v>43220</v>
      </c>
      <c r="N374" s="1299" t="s">
        <v>1320</v>
      </c>
      <c r="O374" s="75">
        <v>1</v>
      </c>
      <c r="P374" s="1202" t="str">
        <f t="shared" si="16"/>
        <v>CUMPLIDA</v>
      </c>
    </row>
    <row r="375" spans="2:16" ht="102" customHeight="1">
      <c r="B375" s="1210" t="s">
        <v>17</v>
      </c>
      <c r="C375" s="1246" t="s">
        <v>11</v>
      </c>
      <c r="D375" s="1399"/>
      <c r="E375" s="1399"/>
      <c r="F375" s="1415"/>
      <c r="G375" s="1413"/>
      <c r="H375" s="1371"/>
      <c r="I375" s="1181" t="s">
        <v>1284</v>
      </c>
      <c r="J375" s="1181" t="s">
        <v>1285</v>
      </c>
      <c r="K375" s="91">
        <v>1</v>
      </c>
      <c r="L375" s="87">
        <v>43361</v>
      </c>
      <c r="M375" s="87">
        <v>43726</v>
      </c>
      <c r="N375" s="1299" t="s">
        <v>1321</v>
      </c>
      <c r="O375" s="75">
        <v>0</v>
      </c>
      <c r="P375" s="1202" t="str">
        <f t="shared" si="16"/>
        <v>PROCESO</v>
      </c>
    </row>
    <row r="376" spans="2:16" ht="102" customHeight="1">
      <c r="B376" s="1210" t="s">
        <v>17</v>
      </c>
      <c r="C376" s="1246" t="s">
        <v>11</v>
      </c>
      <c r="D376" s="1399"/>
      <c r="E376" s="1399"/>
      <c r="F376" s="1415"/>
      <c r="G376" s="1413"/>
      <c r="H376" s="1371"/>
      <c r="I376" s="1181" t="s">
        <v>1287</v>
      </c>
      <c r="J376" s="1181" t="s">
        <v>1288</v>
      </c>
      <c r="K376" s="91">
        <v>1</v>
      </c>
      <c r="L376" s="87">
        <v>43727</v>
      </c>
      <c r="M376" s="87">
        <v>44092</v>
      </c>
      <c r="N376" s="1299" t="s">
        <v>1322</v>
      </c>
      <c r="O376" s="75">
        <v>0</v>
      </c>
      <c r="P376" s="1202" t="str">
        <f t="shared" si="16"/>
        <v>PROCESO</v>
      </c>
    </row>
    <row r="377" spans="2:16" ht="255" customHeight="1">
      <c r="B377" s="1210" t="s">
        <v>17</v>
      </c>
      <c r="C377" s="1246" t="s">
        <v>11</v>
      </c>
      <c r="D377" s="1399"/>
      <c r="E377" s="1399"/>
      <c r="F377" s="1415"/>
      <c r="G377" s="1413"/>
      <c r="H377" s="1371"/>
      <c r="I377" s="1181" t="s">
        <v>1290</v>
      </c>
      <c r="J377" s="1181" t="s">
        <v>1225</v>
      </c>
      <c r="K377" s="1181">
        <v>2</v>
      </c>
      <c r="L377" s="87">
        <v>44093</v>
      </c>
      <c r="M377" s="87">
        <v>44183</v>
      </c>
      <c r="N377" s="1299" t="s">
        <v>1323</v>
      </c>
      <c r="O377" s="75">
        <v>0</v>
      </c>
      <c r="P377" s="1202" t="str">
        <f t="shared" ref="P377:P403" si="17">IF(AND(M377&lt;=$O$11,O377&lt;100%),"INCUMPLIDA",IF(AND(M377&gt;$O$11,O377&lt;100%),"PROCESO",IF(AND(M377&gt;$O$11,O377=100%),"CUMPLIDA","CUMPLIDA")))</f>
        <v>PROCESO</v>
      </c>
    </row>
    <row r="378" spans="2:16" ht="150" customHeight="1">
      <c r="B378" s="1210" t="s">
        <v>17</v>
      </c>
      <c r="C378" s="1246" t="s">
        <v>11</v>
      </c>
      <c r="D378" s="1399"/>
      <c r="E378" s="1399"/>
      <c r="F378" s="1415"/>
      <c r="G378" s="1413"/>
      <c r="H378" s="1181" t="s">
        <v>1324</v>
      </c>
      <c r="I378" s="1181" t="s">
        <v>1315</v>
      </c>
      <c r="J378" s="1181" t="s">
        <v>1273</v>
      </c>
      <c r="K378" s="1303">
        <v>1</v>
      </c>
      <c r="L378" s="87">
        <v>42552</v>
      </c>
      <c r="M378" s="87">
        <v>42916</v>
      </c>
      <c r="N378" s="495" t="s">
        <v>1325</v>
      </c>
      <c r="O378" s="75">
        <v>1</v>
      </c>
      <c r="P378" s="1202" t="str">
        <f t="shared" si="17"/>
        <v>CUMPLIDA</v>
      </c>
    </row>
    <row r="379" spans="2:16" ht="102" customHeight="1">
      <c r="B379" s="1210" t="s">
        <v>17</v>
      </c>
      <c r="C379" s="1246" t="s">
        <v>11</v>
      </c>
      <c r="D379" s="1399"/>
      <c r="E379" s="1399"/>
      <c r="F379" s="1415"/>
      <c r="G379" s="1413"/>
      <c r="H379" s="1371" t="s">
        <v>1326</v>
      </c>
      <c r="I379" s="1181" t="s">
        <v>1327</v>
      </c>
      <c r="J379" s="1205" t="s">
        <v>1277</v>
      </c>
      <c r="K379" s="217">
        <v>1</v>
      </c>
      <c r="L379" s="87">
        <v>42558</v>
      </c>
      <c r="M379" s="87">
        <v>42735</v>
      </c>
      <c r="N379" s="1299" t="s">
        <v>1319</v>
      </c>
      <c r="O379" s="75">
        <v>1</v>
      </c>
      <c r="P379" s="1202" t="str">
        <f t="shared" si="17"/>
        <v>CUMPLIDA</v>
      </c>
    </row>
    <row r="380" spans="2:16" ht="255" customHeight="1">
      <c r="B380" s="1210" t="s">
        <v>17</v>
      </c>
      <c r="C380" s="1246" t="s">
        <v>11</v>
      </c>
      <c r="D380" s="1399"/>
      <c r="E380" s="1399"/>
      <c r="F380" s="1415"/>
      <c r="G380" s="1413"/>
      <c r="H380" s="1371"/>
      <c r="I380" s="1181" t="s">
        <v>1282</v>
      </c>
      <c r="J380" s="1181" t="s">
        <v>1215</v>
      </c>
      <c r="K380" s="91">
        <v>3</v>
      </c>
      <c r="L380" s="87">
        <v>42835</v>
      </c>
      <c r="M380" s="87">
        <v>43190</v>
      </c>
      <c r="N380" s="1299" t="s">
        <v>1320</v>
      </c>
      <c r="O380" s="75">
        <v>1</v>
      </c>
      <c r="P380" s="1202" t="str">
        <f t="shared" si="17"/>
        <v>CUMPLIDA</v>
      </c>
    </row>
    <row r="381" spans="2:16" ht="105" customHeight="1">
      <c r="B381" s="1210" t="s">
        <v>17</v>
      </c>
      <c r="C381" s="1246" t="s">
        <v>11</v>
      </c>
      <c r="D381" s="1399"/>
      <c r="E381" s="1399"/>
      <c r="F381" s="1415"/>
      <c r="G381" s="1413"/>
      <c r="H381" s="1371"/>
      <c r="I381" s="1181" t="s">
        <v>1284</v>
      </c>
      <c r="J381" s="1181" t="s">
        <v>1285</v>
      </c>
      <c r="K381" s="91">
        <v>1</v>
      </c>
      <c r="L381" s="87">
        <v>43361</v>
      </c>
      <c r="M381" s="87">
        <v>43726</v>
      </c>
      <c r="N381" s="1299" t="s">
        <v>1321</v>
      </c>
      <c r="O381" s="75">
        <v>0</v>
      </c>
      <c r="P381" s="1202" t="str">
        <f t="shared" si="17"/>
        <v>PROCESO</v>
      </c>
    </row>
    <row r="382" spans="2:16" ht="191.25" customHeight="1">
      <c r="B382" s="1210" t="s">
        <v>17</v>
      </c>
      <c r="C382" s="1246" t="s">
        <v>11</v>
      </c>
      <c r="D382" s="1399"/>
      <c r="E382" s="1399"/>
      <c r="F382" s="1415"/>
      <c r="G382" s="1413"/>
      <c r="H382" s="1371"/>
      <c r="I382" s="1181" t="s">
        <v>1287</v>
      </c>
      <c r="J382" s="1181" t="s">
        <v>1288</v>
      </c>
      <c r="K382" s="91">
        <v>1</v>
      </c>
      <c r="L382" s="87">
        <v>43727</v>
      </c>
      <c r="M382" s="87">
        <v>44092</v>
      </c>
      <c r="N382" s="1299" t="s">
        <v>1322</v>
      </c>
      <c r="O382" s="75">
        <v>0</v>
      </c>
      <c r="P382" s="1202" t="str">
        <f t="shared" si="17"/>
        <v>PROCESO</v>
      </c>
    </row>
    <row r="383" spans="2:16" ht="409.5" customHeight="1">
      <c r="B383" s="1210" t="s">
        <v>17</v>
      </c>
      <c r="C383" s="1246" t="s">
        <v>11</v>
      </c>
      <c r="D383" s="1399"/>
      <c r="E383" s="1399"/>
      <c r="F383" s="1415"/>
      <c r="G383" s="1413"/>
      <c r="H383" s="1371"/>
      <c r="I383" s="1181" t="s">
        <v>1290</v>
      </c>
      <c r="J383" s="1181" t="s">
        <v>1225</v>
      </c>
      <c r="K383" s="1181">
        <v>2</v>
      </c>
      <c r="L383" s="87">
        <v>44093</v>
      </c>
      <c r="M383" s="87">
        <v>44183</v>
      </c>
      <c r="N383" s="1299" t="s">
        <v>1323</v>
      </c>
      <c r="O383" s="75">
        <v>0</v>
      </c>
      <c r="P383" s="1202" t="str">
        <f t="shared" si="17"/>
        <v>PROCESO</v>
      </c>
    </row>
    <row r="384" spans="2:16" ht="168" customHeight="1">
      <c r="B384" s="1210" t="s">
        <v>17</v>
      </c>
      <c r="C384" s="1246" t="s">
        <v>11</v>
      </c>
      <c r="D384" s="1399" t="s">
        <v>1328</v>
      </c>
      <c r="E384" s="1399" t="s">
        <v>1329</v>
      </c>
      <c r="F384" s="1406" t="s">
        <v>1330</v>
      </c>
      <c r="G384" s="1406" t="s">
        <v>1331</v>
      </c>
      <c r="H384" s="1199" t="s">
        <v>1332</v>
      </c>
      <c r="I384" s="1199" t="s">
        <v>1333</v>
      </c>
      <c r="J384" s="1199" t="s">
        <v>1334</v>
      </c>
      <c r="K384" s="1199">
        <v>2</v>
      </c>
      <c r="L384" s="87">
        <v>42556</v>
      </c>
      <c r="M384" s="87">
        <v>42740</v>
      </c>
      <c r="N384" s="534" t="s">
        <v>1335</v>
      </c>
      <c r="O384" s="75">
        <v>1</v>
      </c>
      <c r="P384" s="1202" t="str">
        <f t="shared" si="17"/>
        <v>CUMPLIDA</v>
      </c>
    </row>
    <row r="385" spans="2:16" ht="168" customHeight="1">
      <c r="B385" s="1210" t="s">
        <v>17</v>
      </c>
      <c r="C385" s="1246" t="s">
        <v>11</v>
      </c>
      <c r="D385" s="1399"/>
      <c r="E385" s="1399"/>
      <c r="F385" s="1406"/>
      <c r="G385" s="1406"/>
      <c r="H385" s="1199" t="s">
        <v>1336</v>
      </c>
      <c r="I385" s="1199" t="s">
        <v>1337</v>
      </c>
      <c r="J385" s="1199" t="s">
        <v>1338</v>
      </c>
      <c r="K385" s="1210">
        <v>1</v>
      </c>
      <c r="L385" s="87">
        <v>42370</v>
      </c>
      <c r="M385" s="87">
        <v>42429</v>
      </c>
      <c r="N385" s="534" t="s">
        <v>1244</v>
      </c>
      <c r="O385" s="75">
        <v>1</v>
      </c>
      <c r="P385" s="1202" t="str">
        <f t="shared" si="17"/>
        <v>CUMPLIDA</v>
      </c>
    </row>
    <row r="386" spans="2:16" ht="300" customHeight="1">
      <c r="B386" s="1210" t="s">
        <v>17</v>
      </c>
      <c r="C386" s="1246" t="s">
        <v>11</v>
      </c>
      <c r="D386" s="1399"/>
      <c r="E386" s="1399"/>
      <c r="F386" s="1406"/>
      <c r="G386" s="1406"/>
      <c r="H386" s="1199" t="s">
        <v>1339</v>
      </c>
      <c r="I386" s="1199" t="s">
        <v>1340</v>
      </c>
      <c r="J386" s="1199" t="s">
        <v>1196</v>
      </c>
      <c r="K386" s="1210">
        <v>1</v>
      </c>
      <c r="L386" s="87">
        <v>42370</v>
      </c>
      <c r="M386" s="87">
        <v>42490</v>
      </c>
      <c r="N386" s="534" t="s">
        <v>1244</v>
      </c>
      <c r="O386" s="75">
        <v>1</v>
      </c>
      <c r="P386" s="1202" t="str">
        <f t="shared" si="17"/>
        <v>CUMPLIDA</v>
      </c>
    </row>
    <row r="387" spans="2:16" ht="191.25" customHeight="1">
      <c r="B387" s="1210" t="s">
        <v>17</v>
      </c>
      <c r="C387" s="1246" t="s">
        <v>11</v>
      </c>
      <c r="D387" s="1399"/>
      <c r="E387" s="1399"/>
      <c r="F387" s="1406"/>
      <c r="G387" s="1406"/>
      <c r="H387" s="1199" t="s">
        <v>1341</v>
      </c>
      <c r="I387" s="1199" t="s">
        <v>1342</v>
      </c>
      <c r="J387" s="1199" t="s">
        <v>1343</v>
      </c>
      <c r="K387" s="1210">
        <v>1</v>
      </c>
      <c r="L387" s="87">
        <v>42491</v>
      </c>
      <c r="M387" s="87">
        <v>42643</v>
      </c>
      <c r="N387" s="534" t="s">
        <v>1244</v>
      </c>
      <c r="O387" s="75">
        <v>1</v>
      </c>
      <c r="P387" s="1202" t="str">
        <f t="shared" si="17"/>
        <v>CUMPLIDA</v>
      </c>
    </row>
    <row r="388" spans="2:16" ht="168" customHeight="1">
      <c r="B388" s="1210" t="s">
        <v>17</v>
      </c>
      <c r="C388" s="1246" t="s">
        <v>11</v>
      </c>
      <c r="D388" s="1399"/>
      <c r="E388" s="1399"/>
      <c r="F388" s="1406"/>
      <c r="G388" s="1406"/>
      <c r="H388" s="1199" t="s">
        <v>1344</v>
      </c>
      <c r="I388" s="1199" t="s">
        <v>1345</v>
      </c>
      <c r="J388" s="1199" t="s">
        <v>1346</v>
      </c>
      <c r="K388" s="1210">
        <v>1</v>
      </c>
      <c r="L388" s="87">
        <v>42370</v>
      </c>
      <c r="M388" s="87">
        <v>42460</v>
      </c>
      <c r="N388" s="534" t="s">
        <v>1244</v>
      </c>
      <c r="O388" s="75">
        <v>1</v>
      </c>
      <c r="P388" s="1202" t="str">
        <f t="shared" si="17"/>
        <v>CUMPLIDA</v>
      </c>
    </row>
    <row r="389" spans="2:16" ht="409.5" customHeight="1">
      <c r="B389" s="1210" t="s">
        <v>17</v>
      </c>
      <c r="C389" s="1246" t="s">
        <v>11</v>
      </c>
      <c r="D389" s="1399"/>
      <c r="E389" s="1399"/>
      <c r="F389" s="1406"/>
      <c r="G389" s="1406"/>
      <c r="H389" s="1199" t="s">
        <v>1347</v>
      </c>
      <c r="I389" s="1199" t="s">
        <v>1348</v>
      </c>
      <c r="J389" s="1199" t="s">
        <v>1346</v>
      </c>
      <c r="K389" s="1210">
        <v>1</v>
      </c>
      <c r="L389" s="87">
        <v>42370</v>
      </c>
      <c r="M389" s="87">
        <v>42551</v>
      </c>
      <c r="N389" s="534" t="s">
        <v>1244</v>
      </c>
      <c r="O389" s="75">
        <v>1</v>
      </c>
      <c r="P389" s="1202" t="str">
        <f t="shared" si="17"/>
        <v>CUMPLIDA</v>
      </c>
    </row>
    <row r="390" spans="2:16" ht="300" customHeight="1">
      <c r="B390" s="1210" t="s">
        <v>17</v>
      </c>
      <c r="C390" s="1246" t="s">
        <v>11</v>
      </c>
      <c r="D390" s="1399"/>
      <c r="E390" s="1399"/>
      <c r="F390" s="1406"/>
      <c r="G390" s="1406"/>
      <c r="H390" s="1199" t="s">
        <v>1349</v>
      </c>
      <c r="I390" s="1199" t="s">
        <v>1350</v>
      </c>
      <c r="J390" s="1199" t="s">
        <v>1351</v>
      </c>
      <c r="K390" s="1210">
        <v>1</v>
      </c>
      <c r="L390" s="87">
        <v>42370</v>
      </c>
      <c r="M390" s="87">
        <v>42551</v>
      </c>
      <c r="N390" s="534" t="s">
        <v>1244</v>
      </c>
      <c r="O390" s="75">
        <v>1</v>
      </c>
      <c r="P390" s="1202" t="str">
        <f t="shared" si="17"/>
        <v>CUMPLIDA</v>
      </c>
    </row>
    <row r="391" spans="2:16" ht="409.5" customHeight="1">
      <c r="B391" s="1210" t="s">
        <v>17</v>
      </c>
      <c r="C391" s="1246" t="s">
        <v>11</v>
      </c>
      <c r="D391" s="1399" t="s">
        <v>1352</v>
      </c>
      <c r="E391" s="1402" t="s">
        <v>1353</v>
      </c>
      <c r="F391" s="1401" t="s">
        <v>1354</v>
      </c>
      <c r="G391" s="1401" t="s">
        <v>1355</v>
      </c>
      <c r="H391" s="1181" t="s">
        <v>1356</v>
      </c>
      <c r="I391" s="1181" t="s">
        <v>1272</v>
      </c>
      <c r="J391" s="1181" t="s">
        <v>1273</v>
      </c>
      <c r="K391" s="1303">
        <v>1</v>
      </c>
      <c r="L391" s="87">
        <v>42552</v>
      </c>
      <c r="M391" s="87">
        <v>42916</v>
      </c>
      <c r="N391" s="495" t="s">
        <v>1316</v>
      </c>
      <c r="O391" s="75">
        <v>1</v>
      </c>
      <c r="P391" s="1202" t="str">
        <f t="shared" si="17"/>
        <v>CUMPLIDA</v>
      </c>
    </row>
    <row r="392" spans="2:16" ht="168" customHeight="1">
      <c r="B392" s="1210" t="s">
        <v>17</v>
      </c>
      <c r="C392" s="1246" t="s">
        <v>11</v>
      </c>
      <c r="D392" s="1399"/>
      <c r="E392" s="1402"/>
      <c r="F392" s="1401"/>
      <c r="G392" s="1401"/>
      <c r="H392" s="1371" t="s">
        <v>1357</v>
      </c>
      <c r="I392" s="1181" t="s">
        <v>1358</v>
      </c>
      <c r="J392" s="1205" t="s">
        <v>1277</v>
      </c>
      <c r="K392" s="217">
        <v>1</v>
      </c>
      <c r="L392" s="87">
        <v>42558</v>
      </c>
      <c r="M392" s="87">
        <v>42735</v>
      </c>
      <c r="N392" s="1299" t="s">
        <v>1359</v>
      </c>
      <c r="O392" s="75">
        <v>1</v>
      </c>
      <c r="P392" s="1202" t="str">
        <f t="shared" si="17"/>
        <v>CUMPLIDA</v>
      </c>
    </row>
    <row r="393" spans="2:16" ht="144" customHeight="1">
      <c r="B393" s="1210" t="s">
        <v>17</v>
      </c>
      <c r="C393" s="1246" t="s">
        <v>11</v>
      </c>
      <c r="D393" s="1399"/>
      <c r="E393" s="1402"/>
      <c r="F393" s="1401"/>
      <c r="G393" s="1401"/>
      <c r="H393" s="1371"/>
      <c r="I393" s="1181" t="s">
        <v>1282</v>
      </c>
      <c r="J393" s="1181" t="s">
        <v>1215</v>
      </c>
      <c r="K393" s="91">
        <v>3</v>
      </c>
      <c r="L393" s="87">
        <v>42835</v>
      </c>
      <c r="M393" s="87">
        <v>43190</v>
      </c>
      <c r="N393" s="1299" t="s">
        <v>1320</v>
      </c>
      <c r="O393" s="75">
        <v>1</v>
      </c>
      <c r="P393" s="1202" t="str">
        <f t="shared" si="17"/>
        <v>CUMPLIDA</v>
      </c>
    </row>
    <row r="394" spans="2:16" ht="300" customHeight="1">
      <c r="B394" s="1210" t="s">
        <v>17</v>
      </c>
      <c r="C394" s="1246" t="s">
        <v>11</v>
      </c>
      <c r="D394" s="1399"/>
      <c r="E394" s="1402"/>
      <c r="F394" s="1401"/>
      <c r="G394" s="1401"/>
      <c r="H394" s="1371"/>
      <c r="I394" s="1181" t="s">
        <v>1284</v>
      </c>
      <c r="J394" s="1181" t="s">
        <v>1285</v>
      </c>
      <c r="K394" s="91">
        <v>1</v>
      </c>
      <c r="L394" s="87">
        <v>43283</v>
      </c>
      <c r="M394" s="87">
        <v>43627</v>
      </c>
      <c r="N394" s="1299" t="s">
        <v>1321</v>
      </c>
      <c r="O394" s="75">
        <v>0</v>
      </c>
      <c r="P394" s="1202" t="str">
        <f t="shared" si="17"/>
        <v>PROCESO</v>
      </c>
    </row>
    <row r="395" spans="2:16" ht="252" customHeight="1">
      <c r="B395" s="1210" t="s">
        <v>17</v>
      </c>
      <c r="C395" s="1246" t="s">
        <v>11</v>
      </c>
      <c r="D395" s="1399"/>
      <c r="E395" s="1402"/>
      <c r="F395" s="1401"/>
      <c r="G395" s="1401"/>
      <c r="H395" s="1371"/>
      <c r="I395" s="1181" t="s">
        <v>1287</v>
      </c>
      <c r="J395" s="1181" t="s">
        <v>1288</v>
      </c>
      <c r="K395" s="91">
        <v>1</v>
      </c>
      <c r="L395" s="87">
        <v>43402</v>
      </c>
      <c r="M395" s="87">
        <v>43766</v>
      </c>
      <c r="N395" s="1299" t="s">
        <v>1322</v>
      </c>
      <c r="O395" s="75">
        <v>0</v>
      </c>
      <c r="P395" s="1202" t="str">
        <f t="shared" si="17"/>
        <v>PROCESO</v>
      </c>
    </row>
    <row r="396" spans="2:16" ht="180" customHeight="1">
      <c r="B396" s="1210" t="s">
        <v>17</v>
      </c>
      <c r="C396" s="1246" t="s">
        <v>11</v>
      </c>
      <c r="D396" s="1399"/>
      <c r="E396" s="1402"/>
      <c r="F396" s="1401"/>
      <c r="G396" s="1401"/>
      <c r="H396" s="1371"/>
      <c r="I396" s="1181" t="s">
        <v>1290</v>
      </c>
      <c r="J396" s="1181" t="s">
        <v>1225</v>
      </c>
      <c r="K396" s="1181">
        <v>2</v>
      </c>
      <c r="L396" s="87">
        <v>43683</v>
      </c>
      <c r="M396" s="87">
        <v>43777</v>
      </c>
      <c r="N396" s="1299" t="s">
        <v>1323</v>
      </c>
      <c r="O396" s="75">
        <v>0</v>
      </c>
      <c r="P396" s="1202" t="str">
        <f t="shared" si="17"/>
        <v>PROCESO</v>
      </c>
    </row>
    <row r="397" spans="2:16" ht="105" customHeight="1">
      <c r="B397" s="1210" t="s">
        <v>17</v>
      </c>
      <c r="C397" s="1246" t="s">
        <v>11</v>
      </c>
      <c r="D397" s="1399"/>
      <c r="E397" s="1402"/>
      <c r="F397" s="1401"/>
      <c r="G397" s="1401"/>
      <c r="H397" s="1181" t="s">
        <v>1360</v>
      </c>
      <c r="I397" s="1181" t="s">
        <v>1272</v>
      </c>
      <c r="J397" s="1181" t="s">
        <v>1273</v>
      </c>
      <c r="K397" s="1303">
        <v>1</v>
      </c>
      <c r="L397" s="87">
        <v>42552</v>
      </c>
      <c r="M397" s="87">
        <v>42916</v>
      </c>
      <c r="N397" s="495" t="s">
        <v>1325</v>
      </c>
      <c r="O397" s="75">
        <v>1</v>
      </c>
      <c r="P397" s="1202" t="str">
        <f t="shared" si="17"/>
        <v>CUMPLIDA</v>
      </c>
    </row>
    <row r="398" spans="2:16" ht="240" customHeight="1">
      <c r="B398" s="1210" t="s">
        <v>17</v>
      </c>
      <c r="C398" s="1246" t="s">
        <v>11</v>
      </c>
      <c r="D398" s="1399"/>
      <c r="E398" s="1402"/>
      <c r="F398" s="1401"/>
      <c r="G398" s="1401"/>
      <c r="H398" s="1371" t="s">
        <v>1361</v>
      </c>
      <c r="I398" s="1181" t="s">
        <v>1276</v>
      </c>
      <c r="J398" s="1205" t="s">
        <v>1277</v>
      </c>
      <c r="K398" s="217">
        <v>1</v>
      </c>
      <c r="L398" s="87">
        <v>42558</v>
      </c>
      <c r="M398" s="87">
        <v>42735</v>
      </c>
      <c r="N398" s="1299" t="s">
        <v>1359</v>
      </c>
      <c r="O398" s="75">
        <v>1</v>
      </c>
      <c r="P398" s="1202" t="str">
        <f t="shared" si="17"/>
        <v>CUMPLIDA</v>
      </c>
    </row>
    <row r="399" spans="2:16" ht="315" customHeight="1">
      <c r="B399" s="1210" t="s">
        <v>17</v>
      </c>
      <c r="C399" s="1246" t="s">
        <v>11</v>
      </c>
      <c r="D399" s="1399"/>
      <c r="E399" s="1402"/>
      <c r="F399" s="1401"/>
      <c r="G399" s="1401"/>
      <c r="H399" s="1371"/>
      <c r="I399" s="1181" t="s">
        <v>1279</v>
      </c>
      <c r="J399" s="1181" t="s">
        <v>1280</v>
      </c>
      <c r="K399" s="91">
        <v>2</v>
      </c>
      <c r="L399" s="87">
        <v>42648</v>
      </c>
      <c r="M399" s="87">
        <v>42930</v>
      </c>
      <c r="N399" s="1299" t="s">
        <v>1281</v>
      </c>
      <c r="O399" s="75">
        <v>1</v>
      </c>
      <c r="P399" s="1202" t="str">
        <f t="shared" si="17"/>
        <v>CUMPLIDA</v>
      </c>
    </row>
    <row r="400" spans="2:16" ht="90" customHeight="1">
      <c r="B400" s="1210" t="s">
        <v>17</v>
      </c>
      <c r="C400" s="1246" t="s">
        <v>11</v>
      </c>
      <c r="D400" s="1399"/>
      <c r="E400" s="1402"/>
      <c r="F400" s="1401"/>
      <c r="G400" s="1401"/>
      <c r="H400" s="1371"/>
      <c r="I400" s="1181" t="s">
        <v>1282</v>
      </c>
      <c r="J400" s="1181" t="s">
        <v>1215</v>
      </c>
      <c r="K400" s="91">
        <v>3</v>
      </c>
      <c r="L400" s="87">
        <v>42933</v>
      </c>
      <c r="M400" s="87">
        <v>43220</v>
      </c>
      <c r="N400" s="1299" t="s">
        <v>1320</v>
      </c>
      <c r="O400" s="75">
        <v>1</v>
      </c>
      <c r="P400" s="1202" t="str">
        <f t="shared" si="17"/>
        <v>CUMPLIDA</v>
      </c>
    </row>
    <row r="401" spans="2:16" ht="285" customHeight="1">
      <c r="B401" s="1210" t="s">
        <v>17</v>
      </c>
      <c r="C401" s="1246" t="s">
        <v>11</v>
      </c>
      <c r="D401" s="1399"/>
      <c r="E401" s="1402"/>
      <c r="F401" s="1401"/>
      <c r="G401" s="1401"/>
      <c r="H401" s="1371"/>
      <c r="I401" s="1181" t="s">
        <v>1284</v>
      </c>
      <c r="J401" s="1181" t="s">
        <v>1285</v>
      </c>
      <c r="K401" s="91">
        <v>1</v>
      </c>
      <c r="L401" s="87">
        <v>43361</v>
      </c>
      <c r="M401" s="87">
        <v>43726</v>
      </c>
      <c r="N401" s="1299" t="s">
        <v>1321</v>
      </c>
      <c r="O401" s="75">
        <v>0</v>
      </c>
      <c r="P401" s="1202" t="str">
        <f t="shared" si="17"/>
        <v>PROCESO</v>
      </c>
    </row>
    <row r="402" spans="2:16" ht="409.5" customHeight="1">
      <c r="B402" s="1210" t="s">
        <v>17</v>
      </c>
      <c r="C402" s="1246" t="s">
        <v>11</v>
      </c>
      <c r="D402" s="1399"/>
      <c r="E402" s="1402"/>
      <c r="F402" s="1401"/>
      <c r="G402" s="1401"/>
      <c r="H402" s="1371"/>
      <c r="I402" s="1181" t="s">
        <v>1287</v>
      </c>
      <c r="J402" s="1181" t="s">
        <v>1288</v>
      </c>
      <c r="K402" s="91">
        <v>1</v>
      </c>
      <c r="L402" s="87">
        <v>43727</v>
      </c>
      <c r="M402" s="87">
        <v>44092</v>
      </c>
      <c r="N402" s="1299" t="s">
        <v>1322</v>
      </c>
      <c r="O402" s="75">
        <v>0</v>
      </c>
      <c r="P402" s="1202" t="str">
        <f t="shared" si="17"/>
        <v>PROCESO</v>
      </c>
    </row>
    <row r="403" spans="2:16" ht="135" customHeight="1">
      <c r="B403" s="1210" t="s">
        <v>17</v>
      </c>
      <c r="C403" s="1246" t="s">
        <v>11</v>
      </c>
      <c r="D403" s="1399"/>
      <c r="E403" s="1402"/>
      <c r="F403" s="1401"/>
      <c r="G403" s="1401"/>
      <c r="H403" s="1371"/>
      <c r="I403" s="1181" t="s">
        <v>1290</v>
      </c>
      <c r="J403" s="1181" t="s">
        <v>1225</v>
      </c>
      <c r="K403" s="1181">
        <v>2</v>
      </c>
      <c r="L403" s="87">
        <v>44093</v>
      </c>
      <c r="M403" s="87">
        <v>44183</v>
      </c>
      <c r="N403" s="1299" t="s">
        <v>1323</v>
      </c>
      <c r="O403" s="75">
        <v>0</v>
      </c>
      <c r="P403" s="1202" t="str">
        <f t="shared" si="17"/>
        <v>PROCESO</v>
      </c>
    </row>
    <row r="404" spans="2:16" ht="255" customHeight="1">
      <c r="B404" s="1210" t="s">
        <v>17</v>
      </c>
      <c r="C404" s="1246" t="s">
        <v>11</v>
      </c>
      <c r="D404" s="1399"/>
      <c r="E404" s="1402"/>
      <c r="F404" s="1401"/>
      <c r="G404" s="1401"/>
      <c r="H404" s="1181" t="s">
        <v>1362</v>
      </c>
      <c r="I404" s="1181" t="s">
        <v>1272</v>
      </c>
      <c r="J404" s="1181" t="s">
        <v>1273</v>
      </c>
      <c r="K404" s="1303">
        <v>1</v>
      </c>
      <c r="L404" s="87">
        <v>42552</v>
      </c>
      <c r="M404" s="87">
        <v>42916</v>
      </c>
      <c r="N404" s="495" t="s">
        <v>1316</v>
      </c>
      <c r="O404" s="75">
        <v>1</v>
      </c>
      <c r="P404" s="1202" t="str">
        <f t="shared" ref="P404:P434" si="18">IF(AND(M404&lt;=$O$11,O404&lt;100%),"INCUMPLIDA",IF(AND(M404&gt;$O$11,O404&lt;100%),"PROCESO",IF(AND(M404&gt;$O$11,O404=100%),"CUMPLIDA","CUMPLIDA")))</f>
        <v>CUMPLIDA</v>
      </c>
    </row>
    <row r="405" spans="2:16" ht="255" customHeight="1">
      <c r="B405" s="1210" t="s">
        <v>17</v>
      </c>
      <c r="C405" s="1246" t="s">
        <v>11</v>
      </c>
      <c r="D405" s="1399"/>
      <c r="E405" s="1402"/>
      <c r="F405" s="1401"/>
      <c r="G405" s="1401"/>
      <c r="H405" s="1371" t="s">
        <v>1363</v>
      </c>
      <c r="I405" s="1181" t="s">
        <v>1364</v>
      </c>
      <c r="J405" s="1205" t="s">
        <v>1277</v>
      </c>
      <c r="K405" s="217">
        <v>1</v>
      </c>
      <c r="L405" s="87">
        <v>42558</v>
      </c>
      <c r="M405" s="87">
        <v>42735</v>
      </c>
      <c r="N405" s="1299" t="s">
        <v>1359</v>
      </c>
      <c r="O405" s="75">
        <v>1</v>
      </c>
      <c r="P405" s="1202" t="str">
        <f t="shared" si="18"/>
        <v>CUMPLIDA</v>
      </c>
    </row>
    <row r="406" spans="2:16" ht="255" customHeight="1">
      <c r="B406" s="1210" t="s">
        <v>17</v>
      </c>
      <c r="C406" s="1246" t="s">
        <v>11</v>
      </c>
      <c r="D406" s="1399"/>
      <c r="E406" s="1402"/>
      <c r="F406" s="1401"/>
      <c r="G406" s="1401"/>
      <c r="H406" s="1371"/>
      <c r="I406" s="1181" t="s">
        <v>1282</v>
      </c>
      <c r="J406" s="1181" t="s">
        <v>1215</v>
      </c>
      <c r="K406" s="91">
        <v>3</v>
      </c>
      <c r="L406" s="87">
        <v>42856</v>
      </c>
      <c r="M406" s="87">
        <v>43220</v>
      </c>
      <c r="N406" s="1299" t="s">
        <v>1320</v>
      </c>
      <c r="O406" s="75">
        <v>1</v>
      </c>
      <c r="P406" s="1202" t="str">
        <f t="shared" si="18"/>
        <v>CUMPLIDA</v>
      </c>
    </row>
    <row r="407" spans="2:16" ht="240" customHeight="1">
      <c r="B407" s="1210" t="s">
        <v>17</v>
      </c>
      <c r="C407" s="1246" t="s">
        <v>11</v>
      </c>
      <c r="D407" s="1399"/>
      <c r="E407" s="1402"/>
      <c r="F407" s="1401"/>
      <c r="G407" s="1401"/>
      <c r="H407" s="1371"/>
      <c r="I407" s="1181" t="s">
        <v>1284</v>
      </c>
      <c r="J407" s="1181" t="s">
        <v>1285</v>
      </c>
      <c r="K407" s="91">
        <v>1</v>
      </c>
      <c r="L407" s="87">
        <v>43361</v>
      </c>
      <c r="M407" s="87">
        <v>43726</v>
      </c>
      <c r="N407" s="1299" t="s">
        <v>1365</v>
      </c>
      <c r="O407" s="75">
        <v>0</v>
      </c>
      <c r="P407" s="1202" t="str">
        <f t="shared" si="18"/>
        <v>PROCESO</v>
      </c>
    </row>
    <row r="408" spans="2:16" ht="157.5" customHeight="1">
      <c r="B408" s="1210" t="s">
        <v>17</v>
      </c>
      <c r="C408" s="1246" t="s">
        <v>11</v>
      </c>
      <c r="D408" s="1399"/>
      <c r="E408" s="1402"/>
      <c r="F408" s="1401"/>
      <c r="G408" s="1401"/>
      <c r="H408" s="1371"/>
      <c r="I408" s="1181" t="s">
        <v>1287</v>
      </c>
      <c r="J408" s="1181" t="s">
        <v>1288</v>
      </c>
      <c r="K408" s="91">
        <v>1</v>
      </c>
      <c r="L408" s="87">
        <v>43727</v>
      </c>
      <c r="M408" s="87">
        <v>44092</v>
      </c>
      <c r="N408" s="1299" t="s">
        <v>1322</v>
      </c>
      <c r="O408" s="75">
        <v>0</v>
      </c>
      <c r="P408" s="1202" t="str">
        <f t="shared" si="18"/>
        <v>PROCESO</v>
      </c>
    </row>
    <row r="409" spans="2:16" ht="255" customHeight="1">
      <c r="B409" s="1210" t="s">
        <v>17</v>
      </c>
      <c r="C409" s="1246" t="s">
        <v>11</v>
      </c>
      <c r="D409" s="1399"/>
      <c r="E409" s="1402"/>
      <c r="F409" s="1401"/>
      <c r="G409" s="1401"/>
      <c r="H409" s="1371"/>
      <c r="I409" s="1181" t="s">
        <v>1290</v>
      </c>
      <c r="J409" s="1181" t="s">
        <v>1225</v>
      </c>
      <c r="K409" s="1181">
        <v>2</v>
      </c>
      <c r="L409" s="87">
        <v>44093</v>
      </c>
      <c r="M409" s="87">
        <v>44183</v>
      </c>
      <c r="N409" s="1299" t="s">
        <v>1366</v>
      </c>
      <c r="O409" s="75">
        <v>0</v>
      </c>
      <c r="P409" s="1202" t="str">
        <f t="shared" si="18"/>
        <v>PROCESO</v>
      </c>
    </row>
    <row r="410" spans="2:16" ht="150" customHeight="1">
      <c r="B410" s="1210" t="s">
        <v>17</v>
      </c>
      <c r="C410" s="1246" t="s">
        <v>11</v>
      </c>
      <c r="D410" s="1399"/>
      <c r="E410" s="1402"/>
      <c r="F410" s="1401"/>
      <c r="G410" s="1401"/>
      <c r="H410" s="1371" t="s">
        <v>1367</v>
      </c>
      <c r="I410" s="1181" t="s">
        <v>1368</v>
      </c>
      <c r="J410" s="1181" t="s">
        <v>236</v>
      </c>
      <c r="K410" s="1303">
        <v>11</v>
      </c>
      <c r="L410" s="87">
        <v>42552</v>
      </c>
      <c r="M410" s="87">
        <v>42916</v>
      </c>
      <c r="N410" s="495" t="s">
        <v>1369</v>
      </c>
      <c r="O410" s="75">
        <v>1</v>
      </c>
      <c r="P410" s="1202" t="str">
        <f t="shared" si="18"/>
        <v>CUMPLIDA</v>
      </c>
    </row>
    <row r="411" spans="2:16" ht="267.75" customHeight="1">
      <c r="B411" s="1210" t="s">
        <v>17</v>
      </c>
      <c r="C411" s="1246" t="s">
        <v>11</v>
      </c>
      <c r="D411" s="1399"/>
      <c r="E411" s="1402"/>
      <c r="F411" s="1401"/>
      <c r="G411" s="1401"/>
      <c r="H411" s="1371"/>
      <c r="I411" s="1181" t="s">
        <v>1370</v>
      </c>
      <c r="J411" s="1181" t="s">
        <v>236</v>
      </c>
      <c r="K411" s="1303">
        <v>11</v>
      </c>
      <c r="L411" s="87">
        <v>42552</v>
      </c>
      <c r="M411" s="87">
        <v>42916</v>
      </c>
      <c r="N411" s="495" t="s">
        <v>1369</v>
      </c>
      <c r="O411" s="75">
        <v>1</v>
      </c>
      <c r="P411" s="1202" t="str">
        <f t="shared" si="18"/>
        <v>CUMPLIDA</v>
      </c>
    </row>
    <row r="412" spans="2:16" ht="191.25" customHeight="1">
      <c r="B412" s="1210" t="s">
        <v>17</v>
      </c>
      <c r="C412" s="1246" t="s">
        <v>11</v>
      </c>
      <c r="D412" s="1399"/>
      <c r="E412" s="1402"/>
      <c r="F412" s="1401"/>
      <c r="G412" s="1401"/>
      <c r="H412" s="1181" t="s">
        <v>1371</v>
      </c>
      <c r="I412" s="1181" t="s">
        <v>1372</v>
      </c>
      <c r="J412" s="1181" t="s">
        <v>685</v>
      </c>
      <c r="K412" s="1303">
        <v>1</v>
      </c>
      <c r="L412" s="87">
        <v>42583</v>
      </c>
      <c r="M412" s="87">
        <v>42825</v>
      </c>
      <c r="N412" s="495" t="s">
        <v>1373</v>
      </c>
      <c r="O412" s="75">
        <v>1</v>
      </c>
      <c r="P412" s="1202" t="str">
        <f t="shared" si="18"/>
        <v>CUMPLIDA</v>
      </c>
    </row>
    <row r="413" spans="2:16" ht="191.25" customHeight="1">
      <c r="B413" s="1210" t="s">
        <v>17</v>
      </c>
      <c r="C413" s="1246" t="s">
        <v>11</v>
      </c>
      <c r="D413" s="1399"/>
      <c r="E413" s="1402"/>
      <c r="F413" s="1401"/>
      <c r="G413" s="1401"/>
      <c r="H413" s="1181" t="s">
        <v>1374</v>
      </c>
      <c r="I413" s="1181" t="s">
        <v>1375</v>
      </c>
      <c r="J413" s="1181" t="s">
        <v>685</v>
      </c>
      <c r="K413" s="1303">
        <v>2</v>
      </c>
      <c r="L413" s="87">
        <v>42583</v>
      </c>
      <c r="M413" s="87">
        <v>42825</v>
      </c>
      <c r="N413" s="495" t="s">
        <v>1373</v>
      </c>
      <c r="O413" s="75">
        <v>1</v>
      </c>
      <c r="P413" s="1202" t="str">
        <f t="shared" si="18"/>
        <v>CUMPLIDA</v>
      </c>
    </row>
    <row r="414" spans="2:16" ht="267.75" customHeight="1">
      <c r="B414" s="1210" t="s">
        <v>17</v>
      </c>
      <c r="C414" s="1246" t="s">
        <v>11</v>
      </c>
      <c r="D414" s="1399" t="s">
        <v>1376</v>
      </c>
      <c r="E414" s="1399" t="s">
        <v>1377</v>
      </c>
      <c r="F414" s="1415" t="s">
        <v>1378</v>
      </c>
      <c r="G414" s="1413" t="s">
        <v>1379</v>
      </c>
      <c r="H414" s="1399" t="s">
        <v>1380</v>
      </c>
      <c r="I414" s="1199" t="s">
        <v>1381</v>
      </c>
      <c r="J414" s="1199" t="s">
        <v>1382</v>
      </c>
      <c r="K414" s="1210">
        <v>1</v>
      </c>
      <c r="L414" s="87">
        <v>42704</v>
      </c>
      <c r="M414" s="87">
        <v>42735</v>
      </c>
      <c r="N414" s="534" t="s">
        <v>1383</v>
      </c>
      <c r="O414" s="75">
        <v>1</v>
      </c>
      <c r="P414" s="1202" t="str">
        <f t="shared" si="18"/>
        <v>CUMPLIDA</v>
      </c>
    </row>
    <row r="415" spans="2:16" ht="135" customHeight="1">
      <c r="B415" s="1210" t="s">
        <v>17</v>
      </c>
      <c r="C415" s="1246" t="s">
        <v>11</v>
      </c>
      <c r="D415" s="1399"/>
      <c r="E415" s="1399"/>
      <c r="F415" s="1415"/>
      <c r="G415" s="1413"/>
      <c r="H415" s="1399"/>
      <c r="I415" s="1199" t="s">
        <v>1384</v>
      </c>
      <c r="J415" s="1199" t="s">
        <v>1385</v>
      </c>
      <c r="K415" s="1210">
        <v>4</v>
      </c>
      <c r="L415" s="87">
        <v>42736</v>
      </c>
      <c r="M415" s="87">
        <v>43100</v>
      </c>
      <c r="N415" s="534" t="s">
        <v>1386</v>
      </c>
      <c r="O415" s="75">
        <v>1</v>
      </c>
      <c r="P415" s="1202" t="str">
        <f t="shared" si="18"/>
        <v>CUMPLIDA</v>
      </c>
    </row>
    <row r="416" spans="2:16" ht="195" customHeight="1">
      <c r="B416" s="1210" t="s">
        <v>17</v>
      </c>
      <c r="C416" s="1246" t="s">
        <v>11</v>
      </c>
      <c r="D416" s="1399" t="s">
        <v>1387</v>
      </c>
      <c r="E416" s="1399" t="s">
        <v>1388</v>
      </c>
      <c r="F416" s="1415" t="s">
        <v>1389</v>
      </c>
      <c r="G416" s="1413" t="s">
        <v>1390</v>
      </c>
      <c r="H416" s="1399" t="s">
        <v>1391</v>
      </c>
      <c r="I416" s="1181" t="s">
        <v>1392</v>
      </c>
      <c r="J416" s="1181" t="s">
        <v>1393</v>
      </c>
      <c r="K416" s="1304">
        <v>1</v>
      </c>
      <c r="L416" s="87">
        <v>42736</v>
      </c>
      <c r="M416" s="87">
        <v>43100</v>
      </c>
      <c r="N416" s="495" t="s">
        <v>1394</v>
      </c>
      <c r="O416" s="75">
        <v>1</v>
      </c>
      <c r="P416" s="1202" t="str">
        <f t="shared" si="18"/>
        <v>CUMPLIDA</v>
      </c>
    </row>
    <row r="417" spans="2:16" ht="225" customHeight="1">
      <c r="B417" s="1210" t="s">
        <v>17</v>
      </c>
      <c r="C417" s="1246" t="s">
        <v>11</v>
      </c>
      <c r="D417" s="1399"/>
      <c r="E417" s="1399"/>
      <c r="F417" s="1415"/>
      <c r="G417" s="1413"/>
      <c r="H417" s="1399"/>
      <c r="I417" s="1199" t="s">
        <v>1395</v>
      </c>
      <c r="J417" s="1199" t="s">
        <v>1396</v>
      </c>
      <c r="K417" s="1210">
        <v>2</v>
      </c>
      <c r="L417" s="87">
        <v>42737</v>
      </c>
      <c r="M417" s="87">
        <v>43100</v>
      </c>
      <c r="N417" s="534" t="s">
        <v>1397</v>
      </c>
      <c r="O417" s="75">
        <v>1</v>
      </c>
      <c r="P417" s="1202" t="str">
        <f t="shared" si="18"/>
        <v>CUMPLIDA</v>
      </c>
    </row>
    <row r="418" spans="2:16" ht="409.5" customHeight="1">
      <c r="B418" s="1210" t="s">
        <v>17</v>
      </c>
      <c r="C418" s="1246" t="s">
        <v>11</v>
      </c>
      <c r="D418" s="1399"/>
      <c r="E418" s="1399"/>
      <c r="F418" s="1415"/>
      <c r="G418" s="1413"/>
      <c r="H418" s="1399"/>
      <c r="I418" s="1181" t="s">
        <v>1398</v>
      </c>
      <c r="J418" s="1181" t="s">
        <v>1399</v>
      </c>
      <c r="K418" s="1181">
        <v>9</v>
      </c>
      <c r="L418" s="89">
        <v>43266</v>
      </c>
      <c r="M418" s="89">
        <v>43511</v>
      </c>
      <c r="N418" s="495" t="s">
        <v>1400</v>
      </c>
      <c r="O418" s="75">
        <v>0.1111111111111111</v>
      </c>
      <c r="P418" s="1202" t="str">
        <f t="shared" si="18"/>
        <v>PROCESO</v>
      </c>
    </row>
    <row r="419" spans="2:16" ht="120" customHeight="1">
      <c r="B419" s="1210" t="s">
        <v>17</v>
      </c>
      <c r="C419" s="1246" t="s">
        <v>11</v>
      </c>
      <c r="D419" s="1399"/>
      <c r="E419" s="1399"/>
      <c r="F419" s="1415"/>
      <c r="G419" s="1413"/>
      <c r="H419" s="1399"/>
      <c r="I419" s="1181" t="s">
        <v>1401</v>
      </c>
      <c r="J419" s="1181" t="s">
        <v>1402</v>
      </c>
      <c r="K419" s="1181">
        <v>11</v>
      </c>
      <c r="L419" s="89">
        <v>43174</v>
      </c>
      <c r="M419" s="89">
        <v>43511</v>
      </c>
      <c r="N419" s="495" t="s">
        <v>1400</v>
      </c>
      <c r="O419" s="75">
        <v>0.36363636363636365</v>
      </c>
      <c r="P419" s="1202" t="str">
        <f t="shared" si="18"/>
        <v>PROCESO</v>
      </c>
    </row>
    <row r="420" spans="2:16" ht="225" customHeight="1">
      <c r="B420" s="1210" t="s">
        <v>17</v>
      </c>
      <c r="C420" s="1246" t="s">
        <v>11</v>
      </c>
      <c r="D420" s="1399"/>
      <c r="E420" s="1399"/>
      <c r="F420" s="1415"/>
      <c r="G420" s="1413"/>
      <c r="H420" s="1181" t="s">
        <v>1403</v>
      </c>
      <c r="I420" s="1181" t="s">
        <v>1404</v>
      </c>
      <c r="J420" s="1181" t="s">
        <v>1405</v>
      </c>
      <c r="K420" s="1181">
        <v>1</v>
      </c>
      <c r="L420" s="89">
        <v>43466</v>
      </c>
      <c r="M420" s="89">
        <v>43646</v>
      </c>
      <c r="N420" s="495" t="s">
        <v>1406</v>
      </c>
      <c r="O420" s="75">
        <v>0</v>
      </c>
      <c r="P420" s="1202" t="str">
        <f t="shared" si="18"/>
        <v>PROCESO</v>
      </c>
    </row>
    <row r="421" spans="2:16" ht="180" customHeight="1">
      <c r="B421" s="1210" t="s">
        <v>17</v>
      </c>
      <c r="C421" s="1246" t="s">
        <v>11</v>
      </c>
      <c r="D421" s="1399"/>
      <c r="E421" s="1399"/>
      <c r="F421" s="1415"/>
      <c r="G421" s="1413"/>
      <c r="H421" s="1199" t="s">
        <v>1407</v>
      </c>
      <c r="I421" s="1199" t="s">
        <v>1408</v>
      </c>
      <c r="J421" s="1199" t="s">
        <v>1409</v>
      </c>
      <c r="K421" s="1210">
        <v>6</v>
      </c>
      <c r="L421" s="87">
        <v>42794</v>
      </c>
      <c r="M421" s="87">
        <v>43100</v>
      </c>
      <c r="N421" s="534" t="s">
        <v>1410</v>
      </c>
      <c r="O421" s="75">
        <v>1</v>
      </c>
      <c r="P421" s="1202" t="str">
        <f t="shared" si="18"/>
        <v>CUMPLIDA</v>
      </c>
    </row>
    <row r="422" spans="2:16" ht="285" customHeight="1">
      <c r="B422" s="1210" t="s">
        <v>17</v>
      </c>
      <c r="C422" s="1246" t="s">
        <v>11</v>
      </c>
      <c r="D422" s="1399" t="s">
        <v>1411</v>
      </c>
      <c r="E422" s="1402" t="s">
        <v>1412</v>
      </c>
      <c r="F422" s="1415" t="s">
        <v>1413</v>
      </c>
      <c r="G422" s="1455" t="s">
        <v>1414</v>
      </c>
      <c r="H422" s="1199" t="s">
        <v>1415</v>
      </c>
      <c r="I422" s="1199" t="s">
        <v>1416</v>
      </c>
      <c r="J422" s="1181" t="s">
        <v>1417</v>
      </c>
      <c r="K422" s="1238">
        <v>3</v>
      </c>
      <c r="L422" s="87">
        <v>42736</v>
      </c>
      <c r="M422" s="87">
        <v>43100</v>
      </c>
      <c r="N422" s="534" t="s">
        <v>1418</v>
      </c>
      <c r="O422" s="75">
        <v>1</v>
      </c>
      <c r="P422" s="1202" t="str">
        <f t="shared" si="18"/>
        <v>CUMPLIDA</v>
      </c>
    </row>
    <row r="423" spans="2:16" ht="150" customHeight="1">
      <c r="B423" s="1210" t="s">
        <v>17</v>
      </c>
      <c r="C423" s="1246" t="s">
        <v>11</v>
      </c>
      <c r="D423" s="1399"/>
      <c r="E423" s="1402"/>
      <c r="F423" s="1415"/>
      <c r="G423" s="1455"/>
      <c r="H423" s="1199" t="s">
        <v>1419</v>
      </c>
      <c r="I423" s="1199" t="s">
        <v>1420</v>
      </c>
      <c r="J423" s="1199" t="s">
        <v>1421</v>
      </c>
      <c r="K423" s="1238">
        <v>4</v>
      </c>
      <c r="L423" s="87">
        <v>42736</v>
      </c>
      <c r="M423" s="87">
        <v>43100</v>
      </c>
      <c r="N423" s="534" t="s">
        <v>1422</v>
      </c>
      <c r="O423" s="75">
        <v>1</v>
      </c>
      <c r="P423" s="1202" t="str">
        <f t="shared" si="18"/>
        <v>CUMPLIDA</v>
      </c>
    </row>
    <row r="424" spans="2:16" ht="240" customHeight="1">
      <c r="B424" s="1210" t="s">
        <v>17</v>
      </c>
      <c r="C424" s="1246" t="s">
        <v>11</v>
      </c>
      <c r="D424" s="1399"/>
      <c r="E424" s="1402"/>
      <c r="F424" s="1415"/>
      <c r="G424" s="1455"/>
      <c r="H424" s="1371" t="s">
        <v>1423</v>
      </c>
      <c r="I424" s="1181" t="s">
        <v>1279</v>
      </c>
      <c r="J424" s="1181" t="s">
        <v>1280</v>
      </c>
      <c r="K424" s="91">
        <v>2</v>
      </c>
      <c r="L424" s="87">
        <v>42648</v>
      </c>
      <c r="M424" s="87">
        <v>42930</v>
      </c>
      <c r="N424" s="1299" t="s">
        <v>1424</v>
      </c>
      <c r="O424" s="75">
        <v>1</v>
      </c>
      <c r="P424" s="1202" t="str">
        <f t="shared" si="18"/>
        <v>CUMPLIDA</v>
      </c>
    </row>
    <row r="425" spans="2:16" ht="409.5" customHeight="1">
      <c r="B425" s="1210" t="s">
        <v>17</v>
      </c>
      <c r="C425" s="1246" t="s">
        <v>11</v>
      </c>
      <c r="D425" s="1399"/>
      <c r="E425" s="1402"/>
      <c r="F425" s="1415"/>
      <c r="G425" s="1455"/>
      <c r="H425" s="1371"/>
      <c r="I425" s="1181" t="s">
        <v>1282</v>
      </c>
      <c r="J425" s="1181" t="s">
        <v>1215</v>
      </c>
      <c r="K425" s="91">
        <v>3</v>
      </c>
      <c r="L425" s="87">
        <v>42933</v>
      </c>
      <c r="M425" s="87">
        <v>43220</v>
      </c>
      <c r="N425" s="1299" t="s">
        <v>1425</v>
      </c>
      <c r="O425" s="75">
        <v>1</v>
      </c>
      <c r="P425" s="1202" t="str">
        <f t="shared" si="18"/>
        <v>CUMPLIDA</v>
      </c>
    </row>
    <row r="426" spans="2:16" ht="225" customHeight="1">
      <c r="B426" s="1210" t="s">
        <v>17</v>
      </c>
      <c r="C426" s="1246" t="s">
        <v>11</v>
      </c>
      <c r="D426" s="1399"/>
      <c r="E426" s="1402"/>
      <c r="F426" s="1415"/>
      <c r="G426" s="1455"/>
      <c r="H426" s="1371"/>
      <c r="I426" s="1181" t="s">
        <v>1284</v>
      </c>
      <c r="J426" s="1181" t="s">
        <v>1285</v>
      </c>
      <c r="K426" s="91">
        <v>1</v>
      </c>
      <c r="L426" s="87">
        <v>43963</v>
      </c>
      <c r="M426" s="87">
        <v>44329</v>
      </c>
      <c r="N426" s="1299" t="s">
        <v>1321</v>
      </c>
      <c r="O426" s="75">
        <v>0</v>
      </c>
      <c r="P426" s="1202" t="str">
        <f t="shared" si="18"/>
        <v>PROCESO</v>
      </c>
    </row>
    <row r="427" spans="2:16" ht="345" customHeight="1">
      <c r="B427" s="1210" t="s">
        <v>17</v>
      </c>
      <c r="C427" s="1246" t="s">
        <v>11</v>
      </c>
      <c r="D427" s="1399"/>
      <c r="E427" s="1402"/>
      <c r="F427" s="1415"/>
      <c r="G427" s="1455"/>
      <c r="H427" s="1371"/>
      <c r="I427" s="1181" t="s">
        <v>1287</v>
      </c>
      <c r="J427" s="1181" t="s">
        <v>1288</v>
      </c>
      <c r="K427" s="91">
        <v>1</v>
      </c>
      <c r="L427" s="87">
        <v>44515</v>
      </c>
      <c r="M427" s="87">
        <v>44881</v>
      </c>
      <c r="N427" s="1299" t="s">
        <v>1426</v>
      </c>
      <c r="O427" s="75">
        <v>0</v>
      </c>
      <c r="P427" s="1202" t="str">
        <f t="shared" si="18"/>
        <v>PROCESO</v>
      </c>
    </row>
    <row r="428" spans="2:16" ht="285" customHeight="1">
      <c r="B428" s="1210" t="s">
        <v>17</v>
      </c>
      <c r="C428" s="1246" t="s">
        <v>11</v>
      </c>
      <c r="D428" s="1399"/>
      <c r="E428" s="1402"/>
      <c r="F428" s="1415"/>
      <c r="G428" s="1455"/>
      <c r="H428" s="1371"/>
      <c r="I428" s="1181" t="s">
        <v>1290</v>
      </c>
      <c r="J428" s="1181" t="s">
        <v>1225</v>
      </c>
      <c r="K428" s="91">
        <v>2</v>
      </c>
      <c r="L428" s="87">
        <v>44882</v>
      </c>
      <c r="M428" s="87">
        <v>44937</v>
      </c>
      <c r="N428" s="1299" t="s">
        <v>1427</v>
      </c>
      <c r="O428" s="75">
        <v>0</v>
      </c>
      <c r="P428" s="1202" t="str">
        <f t="shared" si="18"/>
        <v>PROCESO</v>
      </c>
    </row>
    <row r="429" spans="2:16" ht="180" customHeight="1">
      <c r="B429" s="1210" t="s">
        <v>17</v>
      </c>
      <c r="C429" s="1246" t="s">
        <v>11</v>
      </c>
      <c r="D429" s="1399" t="s">
        <v>1428</v>
      </c>
      <c r="E429" s="1399" t="s">
        <v>1429</v>
      </c>
      <c r="F429" s="1415" t="s">
        <v>1430</v>
      </c>
      <c r="G429" s="1413" t="s">
        <v>1431</v>
      </c>
      <c r="H429" s="1199" t="s">
        <v>1432</v>
      </c>
      <c r="I429" s="1199" t="s">
        <v>1433</v>
      </c>
      <c r="J429" s="1199" t="s">
        <v>1434</v>
      </c>
      <c r="K429" s="1210">
        <v>1</v>
      </c>
      <c r="L429" s="87">
        <v>42370</v>
      </c>
      <c r="M429" s="87">
        <v>42490</v>
      </c>
      <c r="N429" s="534" t="s">
        <v>1435</v>
      </c>
      <c r="O429" s="75">
        <v>1</v>
      </c>
      <c r="P429" s="1202" t="str">
        <f t="shared" si="18"/>
        <v>CUMPLIDA</v>
      </c>
    </row>
    <row r="430" spans="2:16" ht="345" customHeight="1">
      <c r="B430" s="1210" t="s">
        <v>17</v>
      </c>
      <c r="C430" s="1246" t="s">
        <v>11</v>
      </c>
      <c r="D430" s="1399"/>
      <c r="E430" s="1399"/>
      <c r="F430" s="1415"/>
      <c r="G430" s="1413"/>
      <c r="H430" s="1199" t="s">
        <v>1436</v>
      </c>
      <c r="I430" s="1199" t="s">
        <v>1437</v>
      </c>
      <c r="J430" s="1199" t="s">
        <v>182</v>
      </c>
      <c r="K430" s="1210">
        <v>1</v>
      </c>
      <c r="L430" s="87">
        <v>42552</v>
      </c>
      <c r="M430" s="87">
        <v>42613</v>
      </c>
      <c r="N430" s="534" t="s">
        <v>1435</v>
      </c>
      <c r="O430" s="75">
        <v>1</v>
      </c>
      <c r="P430" s="1202" t="str">
        <f t="shared" si="18"/>
        <v>CUMPLIDA</v>
      </c>
    </row>
    <row r="431" spans="2:16" ht="225" customHeight="1">
      <c r="B431" s="1210" t="s">
        <v>17</v>
      </c>
      <c r="C431" s="1246" t="s">
        <v>11</v>
      </c>
      <c r="D431" s="1399"/>
      <c r="E431" s="1399"/>
      <c r="F431" s="1415"/>
      <c r="G431" s="1413"/>
      <c r="H431" s="1199" t="s">
        <v>1438</v>
      </c>
      <c r="I431" s="1199" t="s">
        <v>1439</v>
      </c>
      <c r="J431" s="1199" t="s">
        <v>1440</v>
      </c>
      <c r="K431" s="1210">
        <v>2</v>
      </c>
      <c r="L431" s="87">
        <v>42430</v>
      </c>
      <c r="M431" s="87">
        <v>42795</v>
      </c>
      <c r="N431" s="534" t="s">
        <v>1441</v>
      </c>
      <c r="O431" s="75">
        <v>1</v>
      </c>
      <c r="P431" s="1202" t="str">
        <f t="shared" si="18"/>
        <v>CUMPLIDA</v>
      </c>
    </row>
    <row r="432" spans="2:16" ht="195" customHeight="1">
      <c r="B432" s="1210" t="s">
        <v>17</v>
      </c>
      <c r="C432" s="1246" t="s">
        <v>11</v>
      </c>
      <c r="D432" s="1401" t="s">
        <v>1442</v>
      </c>
      <c r="E432" s="1401" t="s">
        <v>1443</v>
      </c>
      <c r="F432" s="1401" t="s">
        <v>1444</v>
      </c>
      <c r="G432" s="1401" t="s">
        <v>1445</v>
      </c>
      <c r="H432" s="1399" t="s">
        <v>1446</v>
      </c>
      <c r="I432" s="1199" t="s">
        <v>1447</v>
      </c>
      <c r="J432" s="1199" t="s">
        <v>1448</v>
      </c>
      <c r="K432" s="1210">
        <v>1</v>
      </c>
      <c r="L432" s="87">
        <v>42552</v>
      </c>
      <c r="M432" s="87">
        <v>42582</v>
      </c>
      <c r="N432" s="534" t="s">
        <v>1449</v>
      </c>
      <c r="O432" s="75">
        <v>1</v>
      </c>
      <c r="P432" s="1202" t="str">
        <f t="shared" si="18"/>
        <v>CUMPLIDA</v>
      </c>
    </row>
    <row r="433" spans="2:16" ht="390" customHeight="1">
      <c r="B433" s="1210" t="s">
        <v>17</v>
      </c>
      <c r="C433" s="1246" t="s">
        <v>11</v>
      </c>
      <c r="D433" s="1401"/>
      <c r="E433" s="1401"/>
      <c r="F433" s="1401"/>
      <c r="G433" s="1401"/>
      <c r="H433" s="1399"/>
      <c r="I433" s="1199" t="s">
        <v>1450</v>
      </c>
      <c r="J433" s="1199" t="s">
        <v>1451</v>
      </c>
      <c r="K433" s="1210">
        <v>12</v>
      </c>
      <c r="L433" s="87">
        <v>42552</v>
      </c>
      <c r="M433" s="87">
        <v>42916</v>
      </c>
      <c r="N433" s="534" t="s">
        <v>1449</v>
      </c>
      <c r="O433" s="75">
        <v>1</v>
      </c>
      <c r="P433" s="1202" t="str">
        <f t="shared" si="18"/>
        <v>CUMPLIDA</v>
      </c>
    </row>
    <row r="434" spans="2:16" ht="165" customHeight="1">
      <c r="B434" s="1210" t="s">
        <v>17</v>
      </c>
      <c r="C434" s="1246" t="s">
        <v>11</v>
      </c>
      <c r="D434" s="1401"/>
      <c r="E434" s="1401"/>
      <c r="F434" s="1401"/>
      <c r="G434" s="1401"/>
      <c r="H434" s="1399"/>
      <c r="I434" s="1199" t="s">
        <v>1452</v>
      </c>
      <c r="J434" s="1199" t="s">
        <v>1453</v>
      </c>
      <c r="K434" s="1210">
        <v>12</v>
      </c>
      <c r="L434" s="87">
        <v>42552</v>
      </c>
      <c r="M434" s="87">
        <v>42916</v>
      </c>
      <c r="N434" s="534" t="s">
        <v>1449</v>
      </c>
      <c r="O434" s="75">
        <v>1</v>
      </c>
      <c r="P434" s="1202" t="str">
        <f t="shared" si="18"/>
        <v>CUMPLIDA</v>
      </c>
    </row>
    <row r="435" spans="2:16" ht="135" customHeight="1">
      <c r="B435" s="1210" t="s">
        <v>17</v>
      </c>
      <c r="C435" s="1246" t="s">
        <v>11</v>
      </c>
      <c r="D435" s="1401"/>
      <c r="E435" s="1401"/>
      <c r="F435" s="1401"/>
      <c r="G435" s="1401"/>
      <c r="H435" s="1399"/>
      <c r="I435" s="1199" t="s">
        <v>1454</v>
      </c>
      <c r="J435" s="1199" t="s">
        <v>1455</v>
      </c>
      <c r="K435" s="1210">
        <v>1</v>
      </c>
      <c r="L435" s="87">
        <v>42583</v>
      </c>
      <c r="M435" s="87">
        <v>42643</v>
      </c>
      <c r="N435" s="534" t="s">
        <v>1435</v>
      </c>
      <c r="O435" s="75">
        <v>1</v>
      </c>
      <c r="P435" s="1202" t="str">
        <f t="shared" ref="P435:P450" si="19">IF(AND(M435&lt;=$O$11,O435&lt;100%),"INCUMPLIDA",IF(AND(M435&gt;$O$11,O435&lt;100%),"PROCESO",IF(AND(M435&gt;$O$11,O435=100%),"CUMPLIDA","CUMPLIDA")))</f>
        <v>CUMPLIDA</v>
      </c>
    </row>
    <row r="436" spans="2:16" ht="390" customHeight="1">
      <c r="B436" s="1210" t="s">
        <v>17</v>
      </c>
      <c r="C436" s="1246" t="s">
        <v>11</v>
      </c>
      <c r="D436" s="1401"/>
      <c r="E436" s="1401"/>
      <c r="F436" s="1401"/>
      <c r="G436" s="1401"/>
      <c r="H436" s="1199" t="s">
        <v>1456</v>
      </c>
      <c r="I436" s="1199" t="s">
        <v>1457</v>
      </c>
      <c r="J436" s="1199" t="s">
        <v>107</v>
      </c>
      <c r="K436" s="1210">
        <v>1</v>
      </c>
      <c r="L436" s="87">
        <v>42552</v>
      </c>
      <c r="M436" s="87">
        <v>42582</v>
      </c>
      <c r="N436" s="534" t="s">
        <v>1458</v>
      </c>
      <c r="O436" s="75">
        <v>1</v>
      </c>
      <c r="P436" s="1202" t="str">
        <f t="shared" si="19"/>
        <v>CUMPLIDA</v>
      </c>
    </row>
    <row r="437" spans="2:16" ht="409.5" customHeight="1">
      <c r="B437" s="1210" t="s">
        <v>17</v>
      </c>
      <c r="C437" s="1246" t="s">
        <v>11</v>
      </c>
      <c r="D437" s="1399" t="s">
        <v>1459</v>
      </c>
      <c r="E437" s="1399" t="s">
        <v>1460</v>
      </c>
      <c r="F437" s="1415" t="s">
        <v>1461</v>
      </c>
      <c r="G437" s="1413" t="s">
        <v>1462</v>
      </c>
      <c r="H437" s="1199" t="s">
        <v>1463</v>
      </c>
      <c r="I437" s="1199" t="s">
        <v>1464</v>
      </c>
      <c r="J437" s="1199" t="s">
        <v>182</v>
      </c>
      <c r="K437" s="1199">
        <v>1</v>
      </c>
      <c r="L437" s="87">
        <v>42353</v>
      </c>
      <c r="M437" s="87">
        <v>42460</v>
      </c>
      <c r="N437" s="534" t="s">
        <v>1465</v>
      </c>
      <c r="O437" s="75">
        <v>1</v>
      </c>
      <c r="P437" s="1202" t="str">
        <f t="shared" si="19"/>
        <v>CUMPLIDA</v>
      </c>
    </row>
    <row r="438" spans="2:16" ht="168" customHeight="1">
      <c r="B438" s="1210" t="s">
        <v>17</v>
      </c>
      <c r="C438" s="1246" t="s">
        <v>11</v>
      </c>
      <c r="D438" s="1399"/>
      <c r="E438" s="1399"/>
      <c r="F438" s="1415"/>
      <c r="G438" s="1413"/>
      <c r="H438" s="1199" t="s">
        <v>1466</v>
      </c>
      <c r="I438" s="1199" t="s">
        <v>1467</v>
      </c>
      <c r="J438" s="1199" t="s">
        <v>1440</v>
      </c>
      <c r="K438" s="1210">
        <v>2</v>
      </c>
      <c r="L438" s="87">
        <v>42430</v>
      </c>
      <c r="M438" s="87">
        <v>42795</v>
      </c>
      <c r="N438" s="534" t="s">
        <v>1468</v>
      </c>
      <c r="O438" s="75">
        <v>1</v>
      </c>
      <c r="P438" s="1202" t="str">
        <f t="shared" si="19"/>
        <v>CUMPLIDA</v>
      </c>
    </row>
    <row r="439" spans="2:16" ht="104.25" customHeight="1">
      <c r="B439" s="1210" t="s">
        <v>17</v>
      </c>
      <c r="C439" s="1246" t="s">
        <v>11</v>
      </c>
      <c r="D439" s="1399" t="s">
        <v>1469</v>
      </c>
      <c r="E439" s="1402" t="s">
        <v>1470</v>
      </c>
      <c r="F439" s="1401" t="s">
        <v>1471</v>
      </c>
      <c r="G439" s="1401" t="s">
        <v>1472</v>
      </c>
      <c r="H439" s="1199" t="s">
        <v>1473</v>
      </c>
      <c r="I439" s="1199" t="s">
        <v>1474</v>
      </c>
      <c r="J439" s="1199" t="s">
        <v>1475</v>
      </c>
      <c r="K439" s="1238">
        <v>1</v>
      </c>
      <c r="L439" s="87">
        <v>42552</v>
      </c>
      <c r="M439" s="87">
        <v>42704</v>
      </c>
      <c r="N439" s="534" t="s">
        <v>1476</v>
      </c>
      <c r="O439" s="75">
        <v>1</v>
      </c>
      <c r="P439" s="1202" t="str">
        <f t="shared" si="19"/>
        <v>CUMPLIDA</v>
      </c>
    </row>
    <row r="440" spans="2:16" ht="252" customHeight="1">
      <c r="B440" s="1210" t="s">
        <v>17</v>
      </c>
      <c r="C440" s="1246" t="s">
        <v>11</v>
      </c>
      <c r="D440" s="1399"/>
      <c r="E440" s="1402"/>
      <c r="F440" s="1401"/>
      <c r="G440" s="1401"/>
      <c r="H440" s="1399" t="s">
        <v>1477</v>
      </c>
      <c r="I440" s="1199" t="s">
        <v>1478</v>
      </c>
      <c r="J440" s="1199" t="s">
        <v>236</v>
      </c>
      <c r="K440" s="1210">
        <v>52</v>
      </c>
      <c r="L440" s="87">
        <v>42644</v>
      </c>
      <c r="M440" s="87">
        <v>43008</v>
      </c>
      <c r="N440" s="534" t="s">
        <v>1479</v>
      </c>
      <c r="O440" s="75">
        <v>1</v>
      </c>
      <c r="P440" s="1202" t="str">
        <f t="shared" si="19"/>
        <v>CUMPLIDA</v>
      </c>
    </row>
    <row r="441" spans="2:16" ht="210" customHeight="1">
      <c r="B441" s="1210" t="s">
        <v>17</v>
      </c>
      <c r="C441" s="1246" t="s">
        <v>11</v>
      </c>
      <c r="D441" s="1399"/>
      <c r="E441" s="1402"/>
      <c r="F441" s="1401"/>
      <c r="G441" s="1401"/>
      <c r="H441" s="1399"/>
      <c r="I441" s="1199" t="s">
        <v>1480</v>
      </c>
      <c r="J441" s="1199" t="s">
        <v>1481</v>
      </c>
      <c r="K441" s="1210">
        <v>52</v>
      </c>
      <c r="L441" s="87">
        <v>42644</v>
      </c>
      <c r="M441" s="87">
        <v>43008</v>
      </c>
      <c r="N441" s="534" t="s">
        <v>1482</v>
      </c>
      <c r="O441" s="75">
        <v>1</v>
      </c>
      <c r="P441" s="1202" t="str">
        <f t="shared" si="19"/>
        <v>CUMPLIDA</v>
      </c>
    </row>
    <row r="442" spans="2:16" ht="225" customHeight="1">
      <c r="B442" s="1210" t="s">
        <v>17</v>
      </c>
      <c r="C442" s="1246" t="s">
        <v>11</v>
      </c>
      <c r="D442" s="1399"/>
      <c r="E442" s="1402"/>
      <c r="F442" s="1401"/>
      <c r="G442" s="1401"/>
      <c r="H442" s="1181" t="s">
        <v>1483</v>
      </c>
      <c r="I442" s="1181" t="s">
        <v>1484</v>
      </c>
      <c r="J442" s="1181" t="s">
        <v>1485</v>
      </c>
      <c r="K442" s="1304">
        <v>6</v>
      </c>
      <c r="L442" s="87">
        <v>43040</v>
      </c>
      <c r="M442" s="87">
        <v>43404</v>
      </c>
      <c r="N442" s="495" t="s">
        <v>1486</v>
      </c>
      <c r="O442" s="75">
        <v>1</v>
      </c>
      <c r="P442" s="1202" t="str">
        <f t="shared" si="19"/>
        <v>CUMPLIDA</v>
      </c>
    </row>
    <row r="443" spans="2:16" ht="409.5" customHeight="1">
      <c r="B443" s="1210" t="s">
        <v>17</v>
      </c>
      <c r="C443" s="1246" t="s">
        <v>11</v>
      </c>
      <c r="D443" s="1399"/>
      <c r="E443" s="1402"/>
      <c r="F443" s="1401"/>
      <c r="G443" s="1401"/>
      <c r="H443" s="1181" t="s">
        <v>1487</v>
      </c>
      <c r="I443" s="1181" t="s">
        <v>1488</v>
      </c>
      <c r="J443" s="1181" t="s">
        <v>1485</v>
      </c>
      <c r="K443" s="1304">
        <v>1</v>
      </c>
      <c r="L443" s="87">
        <v>43040</v>
      </c>
      <c r="M443" s="87">
        <v>43100</v>
      </c>
      <c r="N443" s="495" t="s">
        <v>1489</v>
      </c>
      <c r="O443" s="75">
        <v>1</v>
      </c>
      <c r="P443" s="1202" t="str">
        <f t="shared" si="19"/>
        <v>CUMPLIDA</v>
      </c>
    </row>
    <row r="444" spans="2:16" ht="252" customHeight="1">
      <c r="B444" s="1210" t="s">
        <v>17</v>
      </c>
      <c r="C444" s="1246" t="s">
        <v>11</v>
      </c>
      <c r="D444" s="1399" t="s">
        <v>1490</v>
      </c>
      <c r="E444" s="1402" t="s">
        <v>1353</v>
      </c>
      <c r="F444" s="1415" t="s">
        <v>1491</v>
      </c>
      <c r="G444" s="1415" t="s">
        <v>1492</v>
      </c>
      <c r="H444" s="1199" t="s">
        <v>1493</v>
      </c>
      <c r="I444" s="1199" t="s">
        <v>1494</v>
      </c>
      <c r="J444" s="1199" t="s">
        <v>1495</v>
      </c>
      <c r="K444" s="1238">
        <v>1</v>
      </c>
      <c r="L444" s="87">
        <v>42491</v>
      </c>
      <c r="M444" s="87">
        <v>42582</v>
      </c>
      <c r="N444" s="534" t="s">
        <v>1496</v>
      </c>
      <c r="O444" s="75">
        <v>1</v>
      </c>
      <c r="P444" s="1202" t="str">
        <f t="shared" si="19"/>
        <v>CUMPLIDA</v>
      </c>
    </row>
    <row r="445" spans="2:16" ht="228" customHeight="1">
      <c r="B445" s="1210" t="s">
        <v>17</v>
      </c>
      <c r="C445" s="1246" t="s">
        <v>11</v>
      </c>
      <c r="D445" s="1399"/>
      <c r="E445" s="1402"/>
      <c r="F445" s="1415"/>
      <c r="G445" s="1415"/>
      <c r="H445" s="1199" t="s">
        <v>1271</v>
      </c>
      <c r="I445" s="1199" t="s">
        <v>1315</v>
      </c>
      <c r="J445" s="1199" t="s">
        <v>1273</v>
      </c>
      <c r="K445" s="1238">
        <v>1</v>
      </c>
      <c r="L445" s="87">
        <v>42552</v>
      </c>
      <c r="M445" s="87">
        <v>42916</v>
      </c>
      <c r="N445" s="534" t="s">
        <v>1497</v>
      </c>
      <c r="O445" s="75">
        <v>1</v>
      </c>
      <c r="P445" s="1202" t="str">
        <f t="shared" si="19"/>
        <v>CUMPLIDA</v>
      </c>
    </row>
    <row r="446" spans="2:16" ht="168" customHeight="1">
      <c r="B446" s="1210" t="s">
        <v>17</v>
      </c>
      <c r="C446" s="1246" t="s">
        <v>11</v>
      </c>
      <c r="D446" s="1399"/>
      <c r="E446" s="1402"/>
      <c r="F446" s="1415"/>
      <c r="G446" s="1415"/>
      <c r="H446" s="1371" t="s">
        <v>1498</v>
      </c>
      <c r="I446" s="1181" t="s">
        <v>1499</v>
      </c>
      <c r="J446" s="1205" t="s">
        <v>1277</v>
      </c>
      <c r="K446" s="217">
        <v>1</v>
      </c>
      <c r="L446" s="87">
        <v>42558</v>
      </c>
      <c r="M446" s="87">
        <v>42735</v>
      </c>
      <c r="N446" s="1299" t="s">
        <v>1500</v>
      </c>
      <c r="O446" s="75">
        <v>1</v>
      </c>
      <c r="P446" s="1202" t="str">
        <f t="shared" si="19"/>
        <v>CUMPLIDA</v>
      </c>
    </row>
    <row r="447" spans="2:16" ht="168" customHeight="1">
      <c r="B447" s="1210" t="s">
        <v>17</v>
      </c>
      <c r="C447" s="1246" t="s">
        <v>11</v>
      </c>
      <c r="D447" s="1399"/>
      <c r="E447" s="1402"/>
      <c r="F447" s="1415"/>
      <c r="G447" s="1415"/>
      <c r="H447" s="1371"/>
      <c r="I447" s="1181" t="s">
        <v>1279</v>
      </c>
      <c r="J447" s="1181" t="s">
        <v>1280</v>
      </c>
      <c r="K447" s="91">
        <v>2</v>
      </c>
      <c r="L447" s="87">
        <v>42648</v>
      </c>
      <c r="M447" s="87">
        <v>42930</v>
      </c>
      <c r="N447" s="1299" t="s">
        <v>1501</v>
      </c>
      <c r="O447" s="75">
        <v>1</v>
      </c>
      <c r="P447" s="1202" t="str">
        <f t="shared" si="19"/>
        <v>CUMPLIDA</v>
      </c>
    </row>
    <row r="448" spans="2:16" ht="204" customHeight="1">
      <c r="B448" s="1210" t="s">
        <v>17</v>
      </c>
      <c r="C448" s="1246" t="s">
        <v>11</v>
      </c>
      <c r="D448" s="1399"/>
      <c r="E448" s="1402"/>
      <c r="F448" s="1415"/>
      <c r="G448" s="1415"/>
      <c r="H448" s="1371"/>
      <c r="I448" s="1181" t="s">
        <v>1282</v>
      </c>
      <c r="J448" s="1181" t="s">
        <v>1215</v>
      </c>
      <c r="K448" s="91">
        <v>3</v>
      </c>
      <c r="L448" s="87">
        <v>42933</v>
      </c>
      <c r="M448" s="87">
        <v>43220</v>
      </c>
      <c r="N448" s="1299" t="s">
        <v>1502</v>
      </c>
      <c r="O448" s="75">
        <v>1</v>
      </c>
      <c r="P448" s="1202" t="str">
        <f t="shared" si="19"/>
        <v>CUMPLIDA</v>
      </c>
    </row>
    <row r="449" spans="2:16" ht="216" customHeight="1">
      <c r="B449" s="1210" t="s">
        <v>17</v>
      </c>
      <c r="C449" s="1246" t="s">
        <v>11</v>
      </c>
      <c r="D449" s="1399"/>
      <c r="E449" s="1402"/>
      <c r="F449" s="1415"/>
      <c r="G449" s="1415"/>
      <c r="H449" s="1371"/>
      <c r="I449" s="1181" t="s">
        <v>1284</v>
      </c>
      <c r="J449" s="1181" t="s">
        <v>1285</v>
      </c>
      <c r="K449" s="91">
        <v>1</v>
      </c>
      <c r="L449" s="87">
        <v>43361</v>
      </c>
      <c r="M449" s="87">
        <v>43726</v>
      </c>
      <c r="N449" s="1299" t="s">
        <v>1503</v>
      </c>
      <c r="O449" s="75">
        <v>0</v>
      </c>
      <c r="P449" s="1202" t="str">
        <f t="shared" si="19"/>
        <v>PROCESO</v>
      </c>
    </row>
    <row r="450" spans="2:16" ht="105" customHeight="1">
      <c r="B450" s="1210" t="s">
        <v>17</v>
      </c>
      <c r="C450" s="1246" t="s">
        <v>11</v>
      </c>
      <c r="D450" s="1399"/>
      <c r="E450" s="1402"/>
      <c r="F450" s="1415"/>
      <c r="G450" s="1415"/>
      <c r="H450" s="1371"/>
      <c r="I450" s="1181" t="s">
        <v>1287</v>
      </c>
      <c r="J450" s="1181" t="s">
        <v>1288</v>
      </c>
      <c r="K450" s="91">
        <v>1</v>
      </c>
      <c r="L450" s="87">
        <v>43727</v>
      </c>
      <c r="M450" s="87">
        <v>44092</v>
      </c>
      <c r="N450" s="1299" t="s">
        <v>1504</v>
      </c>
      <c r="O450" s="75">
        <v>0</v>
      </c>
      <c r="P450" s="1202" t="str">
        <f t="shared" si="19"/>
        <v>PROCESO</v>
      </c>
    </row>
    <row r="451" spans="2:16" ht="165" customHeight="1">
      <c r="B451" s="1210" t="s">
        <v>17</v>
      </c>
      <c r="C451" s="1246" t="s">
        <v>11</v>
      </c>
      <c r="D451" s="1399"/>
      <c r="E451" s="1402"/>
      <c r="F451" s="1415"/>
      <c r="G451" s="1415"/>
      <c r="H451" s="1371"/>
      <c r="I451" s="1181" t="s">
        <v>1290</v>
      </c>
      <c r="J451" s="1181" t="s">
        <v>1225</v>
      </c>
      <c r="K451" s="91">
        <v>2</v>
      </c>
      <c r="L451" s="87">
        <v>44093</v>
      </c>
      <c r="M451" s="87">
        <v>44183</v>
      </c>
      <c r="N451" s="1299" t="s">
        <v>1505</v>
      </c>
      <c r="O451" s="75">
        <v>0</v>
      </c>
      <c r="P451" s="1202" t="str">
        <f t="shared" ref="P451:P465" si="20">IF(AND(M451&lt;=$O$11,O451&lt;100%),"INCUMPLIDA",IF(AND(M451&gt;$O$11,O451&lt;100%),"PROCESO",IF(AND(M451&gt;$O$11,O451=100%),"CUMPLIDA","CUMPLIDA")))</f>
        <v>PROCESO</v>
      </c>
    </row>
    <row r="452" spans="2:16" ht="409.5" customHeight="1">
      <c r="B452" s="1210" t="s">
        <v>17</v>
      </c>
      <c r="C452" s="1246" t="s">
        <v>11</v>
      </c>
      <c r="D452" s="1399"/>
      <c r="E452" s="1402"/>
      <c r="F452" s="1415"/>
      <c r="G452" s="1415"/>
      <c r="H452" s="1199" t="s">
        <v>1506</v>
      </c>
      <c r="I452" s="1199" t="s">
        <v>1507</v>
      </c>
      <c r="J452" s="1199" t="s">
        <v>607</v>
      </c>
      <c r="K452" s="1202">
        <v>5</v>
      </c>
      <c r="L452" s="450">
        <v>42581</v>
      </c>
      <c r="M452" s="450">
        <v>42735</v>
      </c>
      <c r="N452" s="534" t="s">
        <v>1508</v>
      </c>
      <c r="O452" s="75">
        <v>1</v>
      </c>
      <c r="P452" s="1202" t="str">
        <f t="shared" si="20"/>
        <v>CUMPLIDA</v>
      </c>
    </row>
    <row r="453" spans="2:16" ht="180" customHeight="1">
      <c r="B453" s="1210" t="s">
        <v>17</v>
      </c>
      <c r="C453" s="1246" t="s">
        <v>11</v>
      </c>
      <c r="D453" s="1399" t="s">
        <v>1509</v>
      </c>
      <c r="E453" s="1402" t="s">
        <v>102</v>
      </c>
      <c r="F453" s="1401" t="s">
        <v>1510</v>
      </c>
      <c r="G453" s="1401" t="s">
        <v>1511</v>
      </c>
      <c r="H453" s="1199" t="s">
        <v>1314</v>
      </c>
      <c r="I453" s="1199" t="s">
        <v>1315</v>
      </c>
      <c r="J453" s="1199" t="s">
        <v>1273</v>
      </c>
      <c r="K453" s="1238">
        <v>1</v>
      </c>
      <c r="L453" s="87">
        <v>42552</v>
      </c>
      <c r="M453" s="87">
        <v>42916</v>
      </c>
      <c r="N453" s="534" t="s">
        <v>1512</v>
      </c>
      <c r="O453" s="75">
        <v>1</v>
      </c>
      <c r="P453" s="1202" t="str">
        <f t="shared" si="20"/>
        <v>CUMPLIDA</v>
      </c>
    </row>
    <row r="454" spans="2:16" ht="409.5" customHeight="1">
      <c r="B454" s="1210" t="s">
        <v>17</v>
      </c>
      <c r="C454" s="1246" t="s">
        <v>11</v>
      </c>
      <c r="D454" s="1399"/>
      <c r="E454" s="1402"/>
      <c r="F454" s="1401"/>
      <c r="G454" s="1401"/>
      <c r="H454" s="1371" t="s">
        <v>1513</v>
      </c>
      <c r="I454" s="1181" t="s">
        <v>1276</v>
      </c>
      <c r="J454" s="1205" t="s">
        <v>1277</v>
      </c>
      <c r="K454" s="217">
        <v>1</v>
      </c>
      <c r="L454" s="87">
        <v>42558</v>
      </c>
      <c r="M454" s="87">
        <v>42735</v>
      </c>
      <c r="N454" s="1299" t="s">
        <v>1514</v>
      </c>
      <c r="O454" s="75">
        <v>1</v>
      </c>
      <c r="P454" s="1202" t="str">
        <f t="shared" si="20"/>
        <v>CUMPLIDA</v>
      </c>
    </row>
    <row r="455" spans="2:16" ht="165" customHeight="1">
      <c r="B455" s="1210" t="s">
        <v>17</v>
      </c>
      <c r="C455" s="1246" t="s">
        <v>11</v>
      </c>
      <c r="D455" s="1399"/>
      <c r="E455" s="1402"/>
      <c r="F455" s="1401"/>
      <c r="G455" s="1401"/>
      <c r="H455" s="1371"/>
      <c r="I455" s="1181" t="s">
        <v>1282</v>
      </c>
      <c r="J455" s="1181" t="s">
        <v>1215</v>
      </c>
      <c r="K455" s="91">
        <v>3</v>
      </c>
      <c r="L455" s="87">
        <v>42856</v>
      </c>
      <c r="M455" s="87">
        <v>43220</v>
      </c>
      <c r="N455" s="1299" t="s">
        <v>1502</v>
      </c>
      <c r="O455" s="75">
        <v>1</v>
      </c>
      <c r="P455" s="1202" t="str">
        <f t="shared" si="20"/>
        <v>CUMPLIDA</v>
      </c>
    </row>
    <row r="456" spans="2:16" ht="105" customHeight="1">
      <c r="B456" s="1210" t="s">
        <v>17</v>
      </c>
      <c r="C456" s="1246" t="s">
        <v>11</v>
      </c>
      <c r="D456" s="1399"/>
      <c r="E456" s="1402"/>
      <c r="F456" s="1401"/>
      <c r="G456" s="1401"/>
      <c r="H456" s="1371"/>
      <c r="I456" s="1181" t="s">
        <v>1284</v>
      </c>
      <c r="J456" s="1181" t="s">
        <v>1285</v>
      </c>
      <c r="K456" s="91">
        <v>1</v>
      </c>
      <c r="L456" s="87">
        <v>43361</v>
      </c>
      <c r="M456" s="87">
        <v>43726</v>
      </c>
      <c r="N456" s="1299" t="s">
        <v>1503</v>
      </c>
      <c r="O456" s="75">
        <v>0</v>
      </c>
      <c r="P456" s="1202" t="str">
        <f t="shared" si="20"/>
        <v>PROCESO</v>
      </c>
    </row>
    <row r="457" spans="2:16" ht="255" customHeight="1">
      <c r="B457" s="1210" t="s">
        <v>17</v>
      </c>
      <c r="C457" s="1246" t="s">
        <v>11</v>
      </c>
      <c r="D457" s="1399"/>
      <c r="E457" s="1402"/>
      <c r="F457" s="1401"/>
      <c r="G457" s="1401"/>
      <c r="H457" s="1371"/>
      <c r="I457" s="1181" t="s">
        <v>1287</v>
      </c>
      <c r="J457" s="1181" t="s">
        <v>1288</v>
      </c>
      <c r="K457" s="91">
        <v>1</v>
      </c>
      <c r="L457" s="87">
        <v>43727</v>
      </c>
      <c r="M457" s="87">
        <v>44092</v>
      </c>
      <c r="N457" s="1299" t="s">
        <v>1504</v>
      </c>
      <c r="O457" s="75">
        <v>0</v>
      </c>
      <c r="P457" s="1202" t="str">
        <f t="shared" si="20"/>
        <v>PROCESO</v>
      </c>
    </row>
    <row r="458" spans="2:16" ht="60" customHeight="1">
      <c r="B458" s="1210" t="s">
        <v>17</v>
      </c>
      <c r="C458" s="1246" t="s">
        <v>11</v>
      </c>
      <c r="D458" s="1399"/>
      <c r="E458" s="1402"/>
      <c r="F458" s="1401"/>
      <c r="G458" s="1401"/>
      <c r="H458" s="1371"/>
      <c r="I458" s="1181" t="s">
        <v>1290</v>
      </c>
      <c r="J458" s="1181" t="s">
        <v>1225</v>
      </c>
      <c r="K458" s="91">
        <v>2</v>
      </c>
      <c r="L458" s="87">
        <v>44093</v>
      </c>
      <c r="M458" s="87">
        <v>44183</v>
      </c>
      <c r="N458" s="1299" t="s">
        <v>1505</v>
      </c>
      <c r="O458" s="75">
        <v>0</v>
      </c>
      <c r="P458" s="1202" t="str">
        <f t="shared" si="20"/>
        <v>PROCESO</v>
      </c>
    </row>
    <row r="459" spans="2:16" ht="60" customHeight="1">
      <c r="B459" s="1210" t="s">
        <v>17</v>
      </c>
      <c r="C459" s="1246" t="s">
        <v>11</v>
      </c>
      <c r="D459" s="1399"/>
      <c r="E459" s="1402"/>
      <c r="F459" s="1401"/>
      <c r="G459" s="1401"/>
      <c r="H459" s="1371" t="s">
        <v>1515</v>
      </c>
      <c r="I459" s="1181" t="s">
        <v>1516</v>
      </c>
      <c r="J459" s="1181" t="s">
        <v>1280</v>
      </c>
      <c r="K459" s="91">
        <v>2</v>
      </c>
      <c r="L459" s="87">
        <v>42912</v>
      </c>
      <c r="M459" s="87">
        <v>43100</v>
      </c>
      <c r="N459" s="1299" t="s">
        <v>1517</v>
      </c>
      <c r="O459" s="75">
        <v>1</v>
      </c>
      <c r="P459" s="1202" t="str">
        <f t="shared" si="20"/>
        <v>CUMPLIDA</v>
      </c>
    </row>
    <row r="460" spans="2:16" ht="255" customHeight="1">
      <c r="B460" s="1210" t="s">
        <v>17</v>
      </c>
      <c r="C460" s="1246" t="s">
        <v>11</v>
      </c>
      <c r="D460" s="1399"/>
      <c r="E460" s="1402"/>
      <c r="F460" s="1401"/>
      <c r="G460" s="1401"/>
      <c r="H460" s="1371"/>
      <c r="I460" s="1181" t="s">
        <v>1282</v>
      </c>
      <c r="J460" s="1181" t="s">
        <v>1215</v>
      </c>
      <c r="K460" s="91">
        <v>3</v>
      </c>
      <c r="L460" s="87">
        <v>43493</v>
      </c>
      <c r="M460" s="87">
        <v>43857</v>
      </c>
      <c r="N460" s="1299" t="s">
        <v>1503</v>
      </c>
      <c r="O460" s="75">
        <v>0</v>
      </c>
      <c r="P460" s="1202" t="str">
        <f t="shared" si="20"/>
        <v>PROCESO</v>
      </c>
    </row>
    <row r="461" spans="2:16" ht="90" customHeight="1">
      <c r="B461" s="1210" t="s">
        <v>17</v>
      </c>
      <c r="C461" s="1246" t="s">
        <v>11</v>
      </c>
      <c r="D461" s="1399"/>
      <c r="E461" s="1402"/>
      <c r="F461" s="1401"/>
      <c r="G461" s="1401"/>
      <c r="H461" s="1371"/>
      <c r="I461" s="1181" t="s">
        <v>1284</v>
      </c>
      <c r="J461" s="1181" t="s">
        <v>1285</v>
      </c>
      <c r="K461" s="91">
        <v>1</v>
      </c>
      <c r="L461" s="87">
        <v>43740</v>
      </c>
      <c r="M461" s="87">
        <v>44103</v>
      </c>
      <c r="N461" s="1299" t="s">
        <v>1503</v>
      </c>
      <c r="O461" s="75">
        <v>0</v>
      </c>
      <c r="P461" s="1202" t="str">
        <f t="shared" si="20"/>
        <v>PROCESO</v>
      </c>
    </row>
    <row r="462" spans="2:16" ht="75" customHeight="1">
      <c r="B462" s="1210" t="s">
        <v>17</v>
      </c>
      <c r="C462" s="1246" t="s">
        <v>11</v>
      </c>
      <c r="D462" s="1399"/>
      <c r="E462" s="1402"/>
      <c r="F462" s="1401"/>
      <c r="G462" s="1401"/>
      <c r="H462" s="1371"/>
      <c r="I462" s="1181" t="s">
        <v>1287</v>
      </c>
      <c r="J462" s="1181" t="s">
        <v>1288</v>
      </c>
      <c r="K462" s="91">
        <v>1</v>
      </c>
      <c r="L462" s="87">
        <v>44280</v>
      </c>
      <c r="M462" s="87">
        <v>44438</v>
      </c>
      <c r="N462" s="1299" t="s">
        <v>1518</v>
      </c>
      <c r="O462" s="75">
        <v>0</v>
      </c>
      <c r="P462" s="1202" t="str">
        <f t="shared" si="20"/>
        <v>PROCESO</v>
      </c>
    </row>
    <row r="463" spans="2:16" ht="105" customHeight="1">
      <c r="B463" s="1210" t="s">
        <v>17</v>
      </c>
      <c r="C463" s="1246" t="s">
        <v>11</v>
      </c>
      <c r="D463" s="1399"/>
      <c r="E463" s="1402"/>
      <c r="F463" s="1401"/>
      <c r="G463" s="1401"/>
      <c r="H463" s="1371"/>
      <c r="I463" s="1181" t="s">
        <v>1290</v>
      </c>
      <c r="J463" s="1181" t="s">
        <v>1225</v>
      </c>
      <c r="K463" s="91">
        <v>2</v>
      </c>
      <c r="L463" s="87">
        <v>44439</v>
      </c>
      <c r="M463" s="87">
        <v>44469</v>
      </c>
      <c r="N463" s="1299" t="s">
        <v>1518</v>
      </c>
      <c r="O463" s="75">
        <v>0</v>
      </c>
      <c r="P463" s="1202" t="str">
        <f t="shared" si="20"/>
        <v>PROCESO</v>
      </c>
    </row>
    <row r="464" spans="2:16" ht="120" customHeight="1">
      <c r="B464" s="1210" t="s">
        <v>17</v>
      </c>
      <c r="C464" s="1246" t="s">
        <v>11</v>
      </c>
      <c r="D464" s="1399"/>
      <c r="E464" s="1402"/>
      <c r="F464" s="1401"/>
      <c r="G464" s="1401"/>
      <c r="H464" s="1199" t="s">
        <v>1519</v>
      </c>
      <c r="I464" s="1199" t="s">
        <v>1520</v>
      </c>
      <c r="J464" s="1199" t="s">
        <v>685</v>
      </c>
      <c r="K464" s="1238">
        <v>1</v>
      </c>
      <c r="L464" s="87">
        <v>42583</v>
      </c>
      <c r="M464" s="87">
        <v>42825</v>
      </c>
      <c r="N464" s="534" t="s">
        <v>1496</v>
      </c>
      <c r="O464" s="75">
        <v>1</v>
      </c>
      <c r="P464" s="1202" t="str">
        <f t="shared" si="20"/>
        <v>CUMPLIDA</v>
      </c>
    </row>
    <row r="465" spans="2:16" ht="120">
      <c r="B465" s="1210" t="s">
        <v>17</v>
      </c>
      <c r="C465" s="1246" t="s">
        <v>11</v>
      </c>
      <c r="D465" s="1399"/>
      <c r="E465" s="1402"/>
      <c r="F465" s="1401"/>
      <c r="G465" s="1401"/>
      <c r="H465" s="1199" t="s">
        <v>1521</v>
      </c>
      <c r="I465" s="1199" t="s">
        <v>1522</v>
      </c>
      <c r="J465" s="1202" t="s">
        <v>236</v>
      </c>
      <c r="K465" s="1238">
        <v>5</v>
      </c>
      <c r="L465" s="450">
        <v>42581</v>
      </c>
      <c r="M465" s="450">
        <v>42735</v>
      </c>
      <c r="N465" s="534" t="s">
        <v>1523</v>
      </c>
      <c r="O465" s="75">
        <v>1</v>
      </c>
      <c r="P465" s="1202" t="str">
        <f t="shared" si="20"/>
        <v>CUMPLIDA</v>
      </c>
    </row>
    <row r="466" spans="2:16" ht="120">
      <c r="B466" s="878" t="s">
        <v>17</v>
      </c>
      <c r="C466" s="878" t="s">
        <v>16</v>
      </c>
      <c r="D466" s="1447" t="s">
        <v>1524</v>
      </c>
      <c r="E466" s="1447" t="s">
        <v>1525</v>
      </c>
      <c r="F466" s="1447" t="s">
        <v>1526</v>
      </c>
      <c r="G466" s="1447" t="s">
        <v>1527</v>
      </c>
      <c r="H466" s="1386" t="s">
        <v>1528</v>
      </c>
      <c r="I466" s="1386" t="s">
        <v>1529</v>
      </c>
      <c r="J466" s="1190" t="s">
        <v>1530</v>
      </c>
      <c r="K466" s="834">
        <v>1</v>
      </c>
      <c r="L466" s="813">
        <v>42156</v>
      </c>
      <c r="M466" s="813">
        <v>42185</v>
      </c>
      <c r="N466" s="1190" t="s">
        <v>1531</v>
      </c>
      <c r="O466" s="831">
        <v>1</v>
      </c>
      <c r="P466" s="1220" t="str">
        <f t="shared" ref="P466:P497" si="21">IF(AND(M466&lt;=$O$12,O466&lt;100%),"INCUMPLIDA",IF(AND(M466&gt;$O$12,O466&lt;100%),"PROCESO",IF(AND(M466&gt;$O$12,O466=100%),"CUMPLIDA","CUMPLIDA")))</f>
        <v>CUMPLIDA</v>
      </c>
    </row>
    <row r="467" spans="2:16" ht="71.25" customHeight="1">
      <c r="B467" s="878" t="s">
        <v>17</v>
      </c>
      <c r="C467" s="878" t="s">
        <v>16</v>
      </c>
      <c r="D467" s="1447"/>
      <c r="E467" s="1447"/>
      <c r="F467" s="1447"/>
      <c r="G467" s="1447"/>
      <c r="H467" s="1386"/>
      <c r="I467" s="1386"/>
      <c r="J467" s="1190" t="s">
        <v>1532</v>
      </c>
      <c r="K467" s="834">
        <v>1</v>
      </c>
      <c r="L467" s="813">
        <v>42186</v>
      </c>
      <c r="M467" s="813">
        <v>42278</v>
      </c>
      <c r="N467" s="1190" t="s">
        <v>1533</v>
      </c>
      <c r="O467" s="831">
        <v>1</v>
      </c>
      <c r="P467" s="1220" t="str">
        <f t="shared" si="21"/>
        <v>CUMPLIDA</v>
      </c>
    </row>
    <row r="468" spans="2:16" ht="60" customHeight="1">
      <c r="B468" s="878" t="s">
        <v>17</v>
      </c>
      <c r="C468" s="878" t="s">
        <v>16</v>
      </c>
      <c r="D468" s="1447"/>
      <c r="E468" s="1447"/>
      <c r="F468" s="1447"/>
      <c r="G468" s="1447"/>
      <c r="H468" s="1386" t="s">
        <v>1534</v>
      </c>
      <c r="I468" s="1386" t="s">
        <v>1535</v>
      </c>
      <c r="J468" s="1190" t="s">
        <v>1536</v>
      </c>
      <c r="K468" s="834">
        <v>1</v>
      </c>
      <c r="L468" s="813">
        <v>41668</v>
      </c>
      <c r="M468" s="813">
        <v>41993</v>
      </c>
      <c r="N468" s="1190" t="s">
        <v>1537</v>
      </c>
      <c r="O468" s="831">
        <v>1</v>
      </c>
      <c r="P468" s="1220" t="str">
        <f t="shared" si="21"/>
        <v>CUMPLIDA</v>
      </c>
    </row>
    <row r="469" spans="2:16" ht="45">
      <c r="B469" s="878" t="s">
        <v>17</v>
      </c>
      <c r="C469" s="878" t="s">
        <v>16</v>
      </c>
      <c r="D469" s="1447"/>
      <c r="E469" s="1447"/>
      <c r="F469" s="1447"/>
      <c r="G469" s="1447"/>
      <c r="H469" s="1386"/>
      <c r="I469" s="1386"/>
      <c r="J469" s="1190" t="s">
        <v>1538</v>
      </c>
      <c r="K469" s="834">
        <v>4</v>
      </c>
      <c r="L469" s="813">
        <v>41668</v>
      </c>
      <c r="M469" s="813">
        <v>41993</v>
      </c>
      <c r="N469" s="1190" t="s">
        <v>1537</v>
      </c>
      <c r="O469" s="831">
        <v>1</v>
      </c>
      <c r="P469" s="1220" t="str">
        <f t="shared" si="21"/>
        <v>CUMPLIDA</v>
      </c>
    </row>
    <row r="470" spans="2:16" ht="105">
      <c r="B470" s="878" t="s">
        <v>17</v>
      </c>
      <c r="C470" s="878" t="s">
        <v>16</v>
      </c>
      <c r="D470" s="1447"/>
      <c r="E470" s="1447"/>
      <c r="F470" s="1447"/>
      <c r="G470" s="1447"/>
      <c r="H470" s="1190" t="s">
        <v>1539</v>
      </c>
      <c r="I470" s="1190" t="s">
        <v>1540</v>
      </c>
      <c r="J470" s="1190" t="s">
        <v>1541</v>
      </c>
      <c r="K470" s="834">
        <v>1</v>
      </c>
      <c r="L470" s="813">
        <v>41791</v>
      </c>
      <c r="M470" s="813">
        <v>42004</v>
      </c>
      <c r="N470" s="1190" t="s">
        <v>1542</v>
      </c>
      <c r="O470" s="831">
        <v>1</v>
      </c>
      <c r="P470" s="1220" t="str">
        <f t="shared" si="21"/>
        <v>CUMPLIDA</v>
      </c>
    </row>
    <row r="471" spans="2:16" ht="135" customHeight="1">
      <c r="B471" s="878" t="s">
        <v>17</v>
      </c>
      <c r="C471" s="878" t="s">
        <v>16</v>
      </c>
      <c r="D471" s="1447"/>
      <c r="E471" s="1447"/>
      <c r="F471" s="1447"/>
      <c r="G471" s="1447"/>
      <c r="H471" s="1190" t="s">
        <v>1543</v>
      </c>
      <c r="I471" s="1190" t="s">
        <v>1544</v>
      </c>
      <c r="J471" s="1190" t="s">
        <v>1545</v>
      </c>
      <c r="K471" s="831">
        <v>1</v>
      </c>
      <c r="L471" s="813">
        <v>41687</v>
      </c>
      <c r="M471" s="813">
        <v>42004</v>
      </c>
      <c r="N471" s="1190" t="s">
        <v>1546</v>
      </c>
      <c r="O471" s="831">
        <v>1</v>
      </c>
      <c r="P471" s="1220" t="str">
        <f t="shared" si="21"/>
        <v>CUMPLIDA</v>
      </c>
    </row>
    <row r="472" spans="2:16" ht="71.25" customHeight="1">
      <c r="B472" s="878" t="s">
        <v>17</v>
      </c>
      <c r="C472" s="878" t="s">
        <v>16</v>
      </c>
      <c r="D472" s="1447"/>
      <c r="E472" s="1447"/>
      <c r="F472" s="1447"/>
      <c r="G472" s="1447"/>
      <c r="H472" s="1386" t="s">
        <v>1547</v>
      </c>
      <c r="I472" s="1386" t="s">
        <v>1548</v>
      </c>
      <c r="J472" s="1190" t="s">
        <v>1549</v>
      </c>
      <c r="K472" s="834">
        <v>1</v>
      </c>
      <c r="L472" s="813">
        <v>41883</v>
      </c>
      <c r="M472" s="813">
        <v>42035</v>
      </c>
      <c r="N472" s="1190" t="s">
        <v>1244</v>
      </c>
      <c r="O472" s="831">
        <v>1</v>
      </c>
      <c r="P472" s="1220" t="str">
        <f t="shared" si="21"/>
        <v>CUMPLIDA</v>
      </c>
    </row>
    <row r="473" spans="2:16" ht="89.25" customHeight="1">
      <c r="B473" s="878" t="s">
        <v>17</v>
      </c>
      <c r="C473" s="878" t="s">
        <v>16</v>
      </c>
      <c r="D473" s="1447"/>
      <c r="E473" s="1447"/>
      <c r="F473" s="1447"/>
      <c r="G473" s="1447"/>
      <c r="H473" s="1386"/>
      <c r="I473" s="1386"/>
      <c r="J473" s="1190" t="s">
        <v>1550</v>
      </c>
      <c r="K473" s="834">
        <v>1</v>
      </c>
      <c r="L473" s="813">
        <v>41883</v>
      </c>
      <c r="M473" s="813">
        <v>42035</v>
      </c>
      <c r="N473" s="1190" t="s">
        <v>1244</v>
      </c>
      <c r="O473" s="831">
        <v>1</v>
      </c>
      <c r="P473" s="1220" t="str">
        <f t="shared" si="21"/>
        <v>CUMPLIDA</v>
      </c>
    </row>
    <row r="474" spans="2:16" ht="89.25" customHeight="1">
      <c r="B474" s="878" t="s">
        <v>17</v>
      </c>
      <c r="C474" s="878" t="s">
        <v>16</v>
      </c>
      <c r="D474" s="1447"/>
      <c r="E474" s="1447"/>
      <c r="F474" s="1447"/>
      <c r="G474" s="1447"/>
      <c r="H474" s="1190" t="s">
        <v>1551</v>
      </c>
      <c r="I474" s="1190" t="s">
        <v>1552</v>
      </c>
      <c r="J474" s="1190" t="s">
        <v>1553</v>
      </c>
      <c r="K474" s="834">
        <v>4</v>
      </c>
      <c r="L474" s="813">
        <v>42186</v>
      </c>
      <c r="M474" s="813">
        <v>42552</v>
      </c>
      <c r="N474" s="1190" t="s">
        <v>1554</v>
      </c>
      <c r="O474" s="831">
        <v>1</v>
      </c>
      <c r="P474" s="1220" t="str">
        <f t="shared" si="21"/>
        <v>CUMPLIDA</v>
      </c>
    </row>
    <row r="475" spans="2:16" ht="89.25" customHeight="1">
      <c r="B475" s="878" t="s">
        <v>17</v>
      </c>
      <c r="C475" s="878" t="s">
        <v>16</v>
      </c>
      <c r="D475" s="1447"/>
      <c r="E475" s="1447"/>
      <c r="F475" s="1447"/>
      <c r="G475" s="1447"/>
      <c r="H475" s="1190" t="s">
        <v>1555</v>
      </c>
      <c r="I475" s="1190" t="s">
        <v>1556</v>
      </c>
      <c r="J475" s="1190" t="s">
        <v>236</v>
      </c>
      <c r="K475" s="834">
        <v>4</v>
      </c>
      <c r="L475" s="813">
        <v>42186</v>
      </c>
      <c r="M475" s="813">
        <v>42552</v>
      </c>
      <c r="N475" s="1190" t="s">
        <v>1554</v>
      </c>
      <c r="O475" s="831">
        <v>1</v>
      </c>
      <c r="P475" s="1220" t="str">
        <f t="shared" si="21"/>
        <v>CUMPLIDA</v>
      </c>
    </row>
    <row r="476" spans="2:16" ht="89.25" customHeight="1">
      <c r="B476" s="878" t="s">
        <v>17</v>
      </c>
      <c r="C476" s="878" t="s">
        <v>16</v>
      </c>
      <c r="D476" s="1447"/>
      <c r="E476" s="1447"/>
      <c r="F476" s="1447"/>
      <c r="G476" s="1447"/>
      <c r="H476" s="1190" t="s">
        <v>1557</v>
      </c>
      <c r="I476" s="1190" t="s">
        <v>1558</v>
      </c>
      <c r="J476" s="1190" t="s">
        <v>1559</v>
      </c>
      <c r="K476" s="834">
        <v>4</v>
      </c>
      <c r="L476" s="813" t="s">
        <v>1560</v>
      </c>
      <c r="M476" s="832"/>
      <c r="N476" s="1190" t="s">
        <v>1561</v>
      </c>
      <c r="O476" s="831">
        <v>1</v>
      </c>
      <c r="P476" s="1220" t="str">
        <f t="shared" si="21"/>
        <v>CUMPLIDA</v>
      </c>
    </row>
    <row r="477" spans="2:16" ht="89.25" customHeight="1">
      <c r="B477" s="878" t="s">
        <v>17</v>
      </c>
      <c r="C477" s="878" t="s">
        <v>16</v>
      </c>
      <c r="D477" s="1447"/>
      <c r="E477" s="1447"/>
      <c r="F477" s="1447"/>
      <c r="G477" s="1447"/>
      <c r="H477" s="1190" t="s">
        <v>1562</v>
      </c>
      <c r="I477" s="1190" t="s">
        <v>1563</v>
      </c>
      <c r="J477" s="1190" t="s">
        <v>1564</v>
      </c>
      <c r="K477" s="834">
        <v>1</v>
      </c>
      <c r="L477" s="813">
        <v>41852</v>
      </c>
      <c r="M477" s="813">
        <v>42369</v>
      </c>
      <c r="N477" s="1190" t="s">
        <v>1565</v>
      </c>
      <c r="O477" s="831">
        <v>1</v>
      </c>
      <c r="P477" s="1220" t="str">
        <f t="shared" si="21"/>
        <v>CUMPLIDA</v>
      </c>
    </row>
    <row r="478" spans="2:16" ht="89.25" customHeight="1">
      <c r="B478" s="878" t="s">
        <v>17</v>
      </c>
      <c r="C478" s="878" t="s">
        <v>16</v>
      </c>
      <c r="D478" s="1447"/>
      <c r="E478" s="1447"/>
      <c r="F478" s="1447"/>
      <c r="G478" s="1447"/>
      <c r="H478" s="1386" t="s">
        <v>1566</v>
      </c>
      <c r="I478" s="1190" t="s">
        <v>1253</v>
      </c>
      <c r="J478" s="1190" t="s">
        <v>1254</v>
      </c>
      <c r="K478" s="834">
        <v>1</v>
      </c>
      <c r="L478" s="813">
        <v>42461</v>
      </c>
      <c r="M478" s="813">
        <v>42551</v>
      </c>
      <c r="N478" s="1190" t="s">
        <v>1567</v>
      </c>
      <c r="O478" s="831">
        <v>1</v>
      </c>
      <c r="P478" s="1220" t="str">
        <f t="shared" si="21"/>
        <v>CUMPLIDA</v>
      </c>
    </row>
    <row r="479" spans="2:16" ht="89.25" customHeight="1">
      <c r="B479" s="878" t="s">
        <v>17</v>
      </c>
      <c r="C479" s="878" t="s">
        <v>16</v>
      </c>
      <c r="D479" s="1447"/>
      <c r="E479" s="1447"/>
      <c r="F479" s="1447"/>
      <c r="G479" s="1447"/>
      <c r="H479" s="1386"/>
      <c r="I479" s="1190" t="s">
        <v>1256</v>
      </c>
      <c r="J479" s="1190" t="s">
        <v>1257</v>
      </c>
      <c r="K479" s="833">
        <v>1</v>
      </c>
      <c r="L479" s="813">
        <v>42461</v>
      </c>
      <c r="M479" s="813">
        <v>42650</v>
      </c>
      <c r="N479" s="1190" t="s">
        <v>1568</v>
      </c>
      <c r="O479" s="831">
        <v>1</v>
      </c>
      <c r="P479" s="1220" t="str">
        <f t="shared" si="21"/>
        <v>CUMPLIDA</v>
      </c>
    </row>
    <row r="480" spans="2:16" ht="60">
      <c r="B480" s="878" t="s">
        <v>17</v>
      </c>
      <c r="C480" s="878" t="s">
        <v>16</v>
      </c>
      <c r="D480" s="1447"/>
      <c r="E480" s="1447"/>
      <c r="F480" s="1447"/>
      <c r="G480" s="1447"/>
      <c r="H480" s="1386"/>
      <c r="I480" s="1190" t="s">
        <v>1259</v>
      </c>
      <c r="J480" s="1190" t="s">
        <v>1260</v>
      </c>
      <c r="K480" s="834">
        <v>1</v>
      </c>
      <c r="L480" s="813">
        <v>42653</v>
      </c>
      <c r="M480" s="813">
        <v>42661</v>
      </c>
      <c r="N480" s="1190" t="s">
        <v>1569</v>
      </c>
      <c r="O480" s="831">
        <v>1</v>
      </c>
      <c r="P480" s="1220" t="str">
        <f t="shared" si="21"/>
        <v>CUMPLIDA</v>
      </c>
    </row>
    <row r="481" spans="2:16" ht="120" customHeight="1">
      <c r="B481" s="878" t="s">
        <v>17</v>
      </c>
      <c r="C481" s="878" t="s">
        <v>16</v>
      </c>
      <c r="D481" s="1447"/>
      <c r="E481" s="1447"/>
      <c r="F481" s="1447"/>
      <c r="G481" s="1447"/>
      <c r="H481" s="1386"/>
      <c r="I481" s="1190" t="s">
        <v>1262</v>
      </c>
      <c r="J481" s="1190" t="s">
        <v>1263</v>
      </c>
      <c r="K481" s="833">
        <v>1</v>
      </c>
      <c r="L481" s="813">
        <v>42662</v>
      </c>
      <c r="M481" s="813">
        <v>42683</v>
      </c>
      <c r="N481" s="1190" t="s">
        <v>1570</v>
      </c>
      <c r="O481" s="831">
        <v>1</v>
      </c>
      <c r="P481" s="1220" t="str">
        <f t="shared" si="21"/>
        <v>CUMPLIDA</v>
      </c>
    </row>
    <row r="482" spans="2:16" ht="120" customHeight="1">
      <c r="B482" s="878" t="s">
        <v>17</v>
      </c>
      <c r="C482" s="878" t="s">
        <v>16</v>
      </c>
      <c r="D482" s="1447"/>
      <c r="E482" s="1447"/>
      <c r="F482" s="1447"/>
      <c r="G482" s="1447"/>
      <c r="H482" s="1386"/>
      <c r="I482" s="1190" t="s">
        <v>1265</v>
      </c>
      <c r="J482" s="1190" t="s">
        <v>1266</v>
      </c>
      <c r="K482" s="833">
        <v>1</v>
      </c>
      <c r="L482" s="813">
        <v>42684</v>
      </c>
      <c r="M482" s="813">
        <v>42698</v>
      </c>
      <c r="N482" s="1190" t="s">
        <v>1568</v>
      </c>
      <c r="O482" s="831">
        <v>1</v>
      </c>
      <c r="P482" s="1220" t="str">
        <f t="shared" si="21"/>
        <v>CUMPLIDA</v>
      </c>
    </row>
    <row r="483" spans="2:16" ht="120" customHeight="1">
      <c r="B483" s="878" t="s">
        <v>17</v>
      </c>
      <c r="C483" s="878" t="s">
        <v>16</v>
      </c>
      <c r="D483" s="1447"/>
      <c r="E483" s="1447"/>
      <c r="F483" s="1447"/>
      <c r="G483" s="1447"/>
      <c r="H483" s="1386"/>
      <c r="I483" s="1190" t="s">
        <v>1268</v>
      </c>
      <c r="J483" s="1190" t="s">
        <v>1269</v>
      </c>
      <c r="K483" s="833">
        <v>1</v>
      </c>
      <c r="L483" s="813">
        <v>42699</v>
      </c>
      <c r="M483" s="813">
        <v>42760</v>
      </c>
      <c r="N483" s="1190" t="s">
        <v>1571</v>
      </c>
      <c r="O483" s="831">
        <v>1</v>
      </c>
      <c r="P483" s="1220" t="str">
        <f t="shared" si="21"/>
        <v>CUMPLIDA</v>
      </c>
    </row>
    <row r="484" spans="2:16" ht="120" customHeight="1">
      <c r="B484" s="878" t="s">
        <v>17</v>
      </c>
      <c r="C484" s="878" t="s">
        <v>16</v>
      </c>
      <c r="D484" s="1447"/>
      <c r="E484" s="1447"/>
      <c r="F484" s="1447"/>
      <c r="G484" s="1447"/>
      <c r="H484" s="1190" t="s">
        <v>1572</v>
      </c>
      <c r="I484" s="1190" t="s">
        <v>1573</v>
      </c>
      <c r="J484" s="1190" t="s">
        <v>1574</v>
      </c>
      <c r="K484" s="834">
        <v>1</v>
      </c>
      <c r="L484" s="813">
        <v>42186</v>
      </c>
      <c r="M484" s="813">
        <v>42400</v>
      </c>
      <c r="N484" s="1190" t="s">
        <v>1575</v>
      </c>
      <c r="O484" s="831">
        <v>1</v>
      </c>
      <c r="P484" s="1220" t="str">
        <f t="shared" si="21"/>
        <v>CUMPLIDA</v>
      </c>
    </row>
    <row r="485" spans="2:16" ht="89.25" customHeight="1">
      <c r="B485" s="878" t="s">
        <v>17</v>
      </c>
      <c r="C485" s="878" t="s">
        <v>16</v>
      </c>
      <c r="D485" s="1447"/>
      <c r="E485" s="1447"/>
      <c r="F485" s="1447"/>
      <c r="G485" s="1447"/>
      <c r="H485" s="1386" t="s">
        <v>1576</v>
      </c>
      <c r="I485" s="1386" t="s">
        <v>1577</v>
      </c>
      <c r="J485" s="1190" t="s">
        <v>1578</v>
      </c>
      <c r="K485" s="1190">
        <v>1</v>
      </c>
      <c r="L485" s="813">
        <v>41773</v>
      </c>
      <c r="M485" s="813">
        <v>42004</v>
      </c>
      <c r="N485" s="1190" t="s">
        <v>1579</v>
      </c>
      <c r="O485" s="831">
        <v>1</v>
      </c>
      <c r="P485" s="1220" t="str">
        <f t="shared" si="21"/>
        <v>CUMPLIDA</v>
      </c>
    </row>
    <row r="486" spans="2:16" ht="89.25" customHeight="1">
      <c r="B486" s="878" t="s">
        <v>17</v>
      </c>
      <c r="C486" s="878" t="s">
        <v>16</v>
      </c>
      <c r="D486" s="1447"/>
      <c r="E486" s="1447"/>
      <c r="F486" s="1447"/>
      <c r="G486" s="1447"/>
      <c r="H486" s="1386"/>
      <c r="I486" s="1386"/>
      <c r="J486" s="1190" t="s">
        <v>1580</v>
      </c>
      <c r="K486" s="1190">
        <v>1</v>
      </c>
      <c r="L486" s="813">
        <v>42369</v>
      </c>
      <c r="M486" s="813">
        <v>42490</v>
      </c>
      <c r="N486" s="1190" t="s">
        <v>1581</v>
      </c>
      <c r="O486" s="831">
        <v>1</v>
      </c>
      <c r="P486" s="1220" t="str">
        <f t="shared" si="21"/>
        <v>CUMPLIDA</v>
      </c>
    </row>
    <row r="487" spans="2:16" ht="89.25" customHeight="1">
      <c r="B487" s="878" t="s">
        <v>17</v>
      </c>
      <c r="C487" s="878" t="s">
        <v>16</v>
      </c>
      <c r="D487" s="1388" t="s">
        <v>1582</v>
      </c>
      <c r="E487" s="1388" t="s">
        <v>1583</v>
      </c>
      <c r="F487" s="1447" t="s">
        <v>1584</v>
      </c>
      <c r="G487" s="1447" t="s">
        <v>1585</v>
      </c>
      <c r="H487" s="1190" t="s">
        <v>1586</v>
      </c>
      <c r="I487" s="1190" t="s">
        <v>1587</v>
      </c>
      <c r="J487" s="1190" t="s">
        <v>1588</v>
      </c>
      <c r="K487" s="833">
        <v>1</v>
      </c>
      <c r="L487" s="813">
        <v>41640</v>
      </c>
      <c r="M487" s="813">
        <v>42004</v>
      </c>
      <c r="N487" s="1190" t="s">
        <v>1589</v>
      </c>
      <c r="O487" s="831">
        <v>1</v>
      </c>
      <c r="P487" s="1220" t="str">
        <f t="shared" si="21"/>
        <v>CUMPLIDA</v>
      </c>
    </row>
    <row r="488" spans="2:16" ht="89.25" customHeight="1">
      <c r="B488" s="878" t="s">
        <v>17</v>
      </c>
      <c r="C488" s="878" t="s">
        <v>16</v>
      </c>
      <c r="D488" s="1388"/>
      <c r="E488" s="1388"/>
      <c r="F488" s="1447"/>
      <c r="G488" s="1447"/>
      <c r="H488" s="1190" t="s">
        <v>1590</v>
      </c>
      <c r="I488" s="1190" t="s">
        <v>1591</v>
      </c>
      <c r="J488" s="1190" t="s">
        <v>1592</v>
      </c>
      <c r="K488" s="833">
        <v>1</v>
      </c>
      <c r="L488" s="813">
        <v>41791</v>
      </c>
      <c r="M488" s="813">
        <v>42186</v>
      </c>
      <c r="N488" s="1190" t="s">
        <v>1244</v>
      </c>
      <c r="O488" s="831">
        <v>1</v>
      </c>
      <c r="P488" s="1220" t="str">
        <f t="shared" si="21"/>
        <v>CUMPLIDA</v>
      </c>
    </row>
    <row r="489" spans="2:16" ht="89.25" customHeight="1">
      <c r="B489" s="878" t="s">
        <v>17</v>
      </c>
      <c r="C489" s="878" t="s">
        <v>16</v>
      </c>
      <c r="D489" s="1388"/>
      <c r="E489" s="1388"/>
      <c r="F489" s="1447"/>
      <c r="G489" s="1447"/>
      <c r="H489" s="1386" t="s">
        <v>1566</v>
      </c>
      <c r="I489" s="1190" t="s">
        <v>1253</v>
      </c>
      <c r="J489" s="1190" t="s">
        <v>1254</v>
      </c>
      <c r="K489" s="834">
        <v>1</v>
      </c>
      <c r="L489" s="813">
        <v>42461</v>
      </c>
      <c r="M489" s="813">
        <v>42551</v>
      </c>
      <c r="N489" s="1190" t="s">
        <v>1567</v>
      </c>
      <c r="O489" s="831">
        <v>1</v>
      </c>
      <c r="P489" s="1220" t="str">
        <f t="shared" si="21"/>
        <v>CUMPLIDA</v>
      </c>
    </row>
    <row r="490" spans="2:16" ht="89.25" customHeight="1">
      <c r="B490" s="878" t="s">
        <v>17</v>
      </c>
      <c r="C490" s="878" t="s">
        <v>16</v>
      </c>
      <c r="D490" s="1388"/>
      <c r="E490" s="1388"/>
      <c r="F490" s="1447"/>
      <c r="G490" s="1447"/>
      <c r="H490" s="1386"/>
      <c r="I490" s="1190" t="s">
        <v>1256</v>
      </c>
      <c r="J490" s="1190" t="s">
        <v>1257</v>
      </c>
      <c r="K490" s="833">
        <v>1</v>
      </c>
      <c r="L490" s="813">
        <v>42461</v>
      </c>
      <c r="M490" s="813">
        <v>42650</v>
      </c>
      <c r="N490" s="1190" t="s">
        <v>1568</v>
      </c>
      <c r="O490" s="831">
        <v>1</v>
      </c>
      <c r="P490" s="1220" t="str">
        <f t="shared" si="21"/>
        <v>CUMPLIDA</v>
      </c>
    </row>
    <row r="491" spans="2:16" ht="60">
      <c r="B491" s="878" t="s">
        <v>17</v>
      </c>
      <c r="C491" s="878" t="s">
        <v>16</v>
      </c>
      <c r="D491" s="1388"/>
      <c r="E491" s="1388"/>
      <c r="F491" s="1447"/>
      <c r="G491" s="1447"/>
      <c r="H491" s="1386"/>
      <c r="I491" s="1190" t="s">
        <v>1259</v>
      </c>
      <c r="J491" s="1190" t="s">
        <v>1260</v>
      </c>
      <c r="K491" s="834">
        <v>1</v>
      </c>
      <c r="L491" s="813">
        <v>42653</v>
      </c>
      <c r="M491" s="813">
        <v>42661</v>
      </c>
      <c r="N491" s="1190" t="s">
        <v>1569</v>
      </c>
      <c r="O491" s="831">
        <v>1</v>
      </c>
      <c r="P491" s="1220" t="str">
        <f t="shared" si="21"/>
        <v>CUMPLIDA</v>
      </c>
    </row>
    <row r="492" spans="2:16" ht="60">
      <c r="B492" s="878" t="s">
        <v>17</v>
      </c>
      <c r="C492" s="878" t="s">
        <v>16</v>
      </c>
      <c r="D492" s="1388"/>
      <c r="E492" s="1388"/>
      <c r="F492" s="1447"/>
      <c r="G492" s="1447"/>
      <c r="H492" s="1386"/>
      <c r="I492" s="1190" t="s">
        <v>1262</v>
      </c>
      <c r="J492" s="1190" t="s">
        <v>1263</v>
      </c>
      <c r="K492" s="833">
        <v>1</v>
      </c>
      <c r="L492" s="813">
        <v>42662</v>
      </c>
      <c r="M492" s="813">
        <v>42683</v>
      </c>
      <c r="N492" s="1190" t="s">
        <v>1593</v>
      </c>
      <c r="O492" s="831">
        <v>1</v>
      </c>
      <c r="P492" s="1220" t="str">
        <f t="shared" si="21"/>
        <v>CUMPLIDA</v>
      </c>
    </row>
    <row r="493" spans="2:16" ht="60">
      <c r="B493" s="878" t="s">
        <v>17</v>
      </c>
      <c r="C493" s="878" t="s">
        <v>16</v>
      </c>
      <c r="D493" s="1388"/>
      <c r="E493" s="1388"/>
      <c r="F493" s="1447"/>
      <c r="G493" s="1447"/>
      <c r="H493" s="1386"/>
      <c r="I493" s="1190" t="s">
        <v>1265</v>
      </c>
      <c r="J493" s="1190" t="s">
        <v>1266</v>
      </c>
      <c r="K493" s="833">
        <v>1</v>
      </c>
      <c r="L493" s="813">
        <v>42684</v>
      </c>
      <c r="M493" s="813">
        <v>42698</v>
      </c>
      <c r="N493" s="1190" t="s">
        <v>1568</v>
      </c>
      <c r="O493" s="831">
        <v>1</v>
      </c>
      <c r="P493" s="1220" t="str">
        <f t="shared" si="21"/>
        <v>CUMPLIDA</v>
      </c>
    </row>
    <row r="494" spans="2:16" ht="60">
      <c r="B494" s="878" t="s">
        <v>17</v>
      </c>
      <c r="C494" s="878" t="s">
        <v>16</v>
      </c>
      <c r="D494" s="1388"/>
      <c r="E494" s="1388"/>
      <c r="F494" s="1447"/>
      <c r="G494" s="1447"/>
      <c r="H494" s="1386"/>
      <c r="I494" s="1190" t="s">
        <v>1268</v>
      </c>
      <c r="J494" s="1190" t="s">
        <v>1269</v>
      </c>
      <c r="K494" s="833">
        <v>1</v>
      </c>
      <c r="L494" s="813">
        <v>42699</v>
      </c>
      <c r="M494" s="813">
        <v>42760</v>
      </c>
      <c r="N494" s="1190" t="s">
        <v>1594</v>
      </c>
      <c r="O494" s="831">
        <v>1</v>
      </c>
      <c r="P494" s="1220" t="str">
        <f t="shared" si="21"/>
        <v>CUMPLIDA</v>
      </c>
    </row>
    <row r="495" spans="2:16" ht="75" customHeight="1">
      <c r="B495" s="878" t="s">
        <v>17</v>
      </c>
      <c r="C495" s="878" t="s">
        <v>16</v>
      </c>
      <c r="D495" s="1388"/>
      <c r="E495" s="1388"/>
      <c r="F495" s="1447"/>
      <c r="G495" s="1447"/>
      <c r="H495" s="1386" t="s">
        <v>1595</v>
      </c>
      <c r="I495" s="1386" t="s">
        <v>1596</v>
      </c>
      <c r="J495" s="1190" t="s">
        <v>1597</v>
      </c>
      <c r="K495" s="1240">
        <v>1</v>
      </c>
      <c r="L495" s="813">
        <v>42156</v>
      </c>
      <c r="M495" s="813">
        <v>42246</v>
      </c>
      <c r="N495" s="1190" t="s">
        <v>1244</v>
      </c>
      <c r="O495" s="831">
        <v>1</v>
      </c>
      <c r="P495" s="1220" t="str">
        <f t="shared" si="21"/>
        <v>CUMPLIDA</v>
      </c>
    </row>
    <row r="496" spans="2:16" ht="60">
      <c r="B496" s="878" t="s">
        <v>17</v>
      </c>
      <c r="C496" s="878" t="s">
        <v>16</v>
      </c>
      <c r="D496" s="1388"/>
      <c r="E496" s="1388"/>
      <c r="F496" s="1447"/>
      <c r="G496" s="1447"/>
      <c r="H496" s="1386"/>
      <c r="I496" s="1386"/>
      <c r="J496" s="1190" t="s">
        <v>1598</v>
      </c>
      <c r="K496" s="1240">
        <v>3</v>
      </c>
      <c r="L496" s="813">
        <v>42186</v>
      </c>
      <c r="M496" s="813">
        <v>42444</v>
      </c>
      <c r="N496" s="1190" t="s">
        <v>1244</v>
      </c>
      <c r="O496" s="831">
        <v>1</v>
      </c>
      <c r="P496" s="1220" t="str">
        <f t="shared" si="21"/>
        <v>CUMPLIDA</v>
      </c>
    </row>
    <row r="497" spans="2:16" ht="60">
      <c r="B497" s="878" t="s">
        <v>17</v>
      </c>
      <c r="C497" s="878" t="s">
        <v>16</v>
      </c>
      <c r="D497" s="1388"/>
      <c r="E497" s="1388"/>
      <c r="F497" s="1447"/>
      <c r="G497" s="1447"/>
      <c r="H497" s="1470" t="s">
        <v>1599</v>
      </c>
      <c r="I497" s="1190" t="s">
        <v>1600</v>
      </c>
      <c r="J497" s="1190" t="s">
        <v>1601</v>
      </c>
      <c r="K497" s="1240">
        <v>1</v>
      </c>
      <c r="L497" s="813">
        <v>42186</v>
      </c>
      <c r="M497" s="813">
        <v>42247</v>
      </c>
      <c r="N497" s="1190" t="s">
        <v>1244</v>
      </c>
      <c r="O497" s="831">
        <v>1</v>
      </c>
      <c r="P497" s="1220" t="str">
        <f t="shared" si="21"/>
        <v>CUMPLIDA</v>
      </c>
    </row>
    <row r="498" spans="2:16" ht="60">
      <c r="B498" s="878" t="s">
        <v>17</v>
      </c>
      <c r="C498" s="878" t="s">
        <v>16</v>
      </c>
      <c r="D498" s="1388"/>
      <c r="E498" s="1388"/>
      <c r="F498" s="1447"/>
      <c r="G498" s="1447"/>
      <c r="H498" s="1470"/>
      <c r="I498" s="1190" t="s">
        <v>1602</v>
      </c>
      <c r="J498" s="1190" t="s">
        <v>107</v>
      </c>
      <c r="K498" s="1240">
        <v>1</v>
      </c>
      <c r="L498" s="813">
        <v>42217</v>
      </c>
      <c r="M498" s="813">
        <v>42247</v>
      </c>
      <c r="N498" s="1190" t="s">
        <v>1244</v>
      </c>
      <c r="O498" s="831">
        <v>1</v>
      </c>
      <c r="P498" s="1220" t="str">
        <f t="shared" ref="P498:P529" si="22">IF(AND(M498&lt;=$O$12,O498&lt;100%),"INCUMPLIDA",IF(AND(M498&gt;$O$12,O498&lt;100%),"PROCESO",IF(AND(M498&gt;$O$12,O498=100%),"CUMPLIDA","CUMPLIDA")))</f>
        <v>CUMPLIDA</v>
      </c>
    </row>
    <row r="499" spans="2:16" ht="105" customHeight="1">
      <c r="B499" s="878" t="s">
        <v>17</v>
      </c>
      <c r="C499" s="878" t="s">
        <v>16</v>
      </c>
      <c r="D499" s="1388"/>
      <c r="E499" s="1388"/>
      <c r="F499" s="1447"/>
      <c r="G499" s="1447"/>
      <c r="H499" s="1470"/>
      <c r="I499" s="1190" t="s">
        <v>1603</v>
      </c>
      <c r="J499" s="1190" t="s">
        <v>1604</v>
      </c>
      <c r="K499" s="1240">
        <v>6</v>
      </c>
      <c r="L499" s="813">
        <v>42248</v>
      </c>
      <c r="M499" s="813">
        <v>42459</v>
      </c>
      <c r="N499" s="1190" t="s">
        <v>1605</v>
      </c>
      <c r="O499" s="831">
        <v>1</v>
      </c>
      <c r="P499" s="1220" t="str">
        <f t="shared" si="22"/>
        <v>CUMPLIDA</v>
      </c>
    </row>
    <row r="500" spans="2:16" ht="45">
      <c r="B500" s="878" t="s">
        <v>17</v>
      </c>
      <c r="C500" s="878" t="s">
        <v>16</v>
      </c>
      <c r="D500" s="1388"/>
      <c r="E500" s="1388"/>
      <c r="F500" s="1447"/>
      <c r="G500" s="1447"/>
      <c r="H500" s="1386" t="s">
        <v>1534</v>
      </c>
      <c r="I500" s="1386" t="s">
        <v>1535</v>
      </c>
      <c r="J500" s="1190" t="s">
        <v>1536</v>
      </c>
      <c r="K500" s="1190">
        <v>1</v>
      </c>
      <c r="L500" s="813">
        <v>41668</v>
      </c>
      <c r="M500" s="813">
        <v>41993</v>
      </c>
      <c r="N500" s="1190" t="s">
        <v>1537</v>
      </c>
      <c r="O500" s="831">
        <v>1</v>
      </c>
      <c r="P500" s="1220" t="str">
        <f t="shared" si="22"/>
        <v>CUMPLIDA</v>
      </c>
    </row>
    <row r="501" spans="2:16" ht="45">
      <c r="B501" s="878" t="s">
        <v>17</v>
      </c>
      <c r="C501" s="878" t="s">
        <v>16</v>
      </c>
      <c r="D501" s="1388"/>
      <c r="E501" s="1388"/>
      <c r="F501" s="1447"/>
      <c r="G501" s="1447"/>
      <c r="H501" s="1386"/>
      <c r="I501" s="1386"/>
      <c r="J501" s="1190" t="s">
        <v>1538</v>
      </c>
      <c r="K501" s="1190">
        <v>4</v>
      </c>
      <c r="L501" s="813">
        <v>41668</v>
      </c>
      <c r="M501" s="813">
        <v>41993</v>
      </c>
      <c r="N501" s="1190" t="s">
        <v>1537</v>
      </c>
      <c r="O501" s="831">
        <v>1</v>
      </c>
      <c r="P501" s="1220" t="str">
        <f t="shared" si="22"/>
        <v>CUMPLIDA</v>
      </c>
    </row>
    <row r="502" spans="2:16" ht="75">
      <c r="B502" s="878" t="s">
        <v>17</v>
      </c>
      <c r="C502" s="878" t="s">
        <v>16</v>
      </c>
      <c r="D502" s="1388"/>
      <c r="E502" s="1388"/>
      <c r="F502" s="1447"/>
      <c r="G502" s="1447"/>
      <c r="H502" s="1190" t="s">
        <v>1606</v>
      </c>
      <c r="I502" s="1190" t="s">
        <v>1607</v>
      </c>
      <c r="J502" s="1190" t="s">
        <v>1608</v>
      </c>
      <c r="K502" s="1190">
        <v>1</v>
      </c>
      <c r="L502" s="813">
        <v>41852</v>
      </c>
      <c r="M502" s="813">
        <v>42034</v>
      </c>
      <c r="N502" s="1190" t="s">
        <v>1244</v>
      </c>
      <c r="O502" s="831">
        <v>1</v>
      </c>
      <c r="P502" s="1220" t="str">
        <f t="shared" si="22"/>
        <v>CUMPLIDA</v>
      </c>
    </row>
    <row r="503" spans="2:16" ht="60">
      <c r="B503" s="878" t="s">
        <v>17</v>
      </c>
      <c r="C503" s="878" t="s">
        <v>16</v>
      </c>
      <c r="D503" s="1388"/>
      <c r="E503" s="1388"/>
      <c r="F503" s="1447"/>
      <c r="G503" s="1447"/>
      <c r="H503" s="1386" t="s">
        <v>1609</v>
      </c>
      <c r="I503" s="1190" t="s">
        <v>1602</v>
      </c>
      <c r="J503" s="1190" t="s">
        <v>107</v>
      </c>
      <c r="K503" s="1240">
        <v>1</v>
      </c>
      <c r="L503" s="813">
        <v>42186</v>
      </c>
      <c r="M503" s="813">
        <v>42247</v>
      </c>
      <c r="N503" s="1190" t="s">
        <v>1244</v>
      </c>
      <c r="O503" s="831">
        <v>1</v>
      </c>
      <c r="P503" s="1220" t="str">
        <f t="shared" si="22"/>
        <v>CUMPLIDA</v>
      </c>
    </row>
    <row r="504" spans="2:16" ht="90">
      <c r="B504" s="878" t="s">
        <v>17</v>
      </c>
      <c r="C504" s="878" t="s">
        <v>16</v>
      </c>
      <c r="D504" s="1388"/>
      <c r="E504" s="1388"/>
      <c r="F504" s="1447"/>
      <c r="G504" s="1447"/>
      <c r="H504" s="1386"/>
      <c r="I504" s="1190" t="s">
        <v>1610</v>
      </c>
      <c r="J504" s="1190" t="s">
        <v>1604</v>
      </c>
      <c r="K504" s="1240">
        <v>6</v>
      </c>
      <c r="L504" s="813">
        <v>42248</v>
      </c>
      <c r="M504" s="813">
        <v>42459</v>
      </c>
      <c r="N504" s="1190" t="s">
        <v>1605</v>
      </c>
      <c r="O504" s="831">
        <v>1</v>
      </c>
      <c r="P504" s="1220" t="str">
        <f t="shared" si="22"/>
        <v>CUMPLIDA</v>
      </c>
    </row>
    <row r="505" spans="2:16" ht="180" customHeight="1">
      <c r="B505" s="1260" t="s">
        <v>17</v>
      </c>
      <c r="C505" s="878" t="s">
        <v>16</v>
      </c>
      <c r="D505" s="1388" t="s">
        <v>1611</v>
      </c>
      <c r="E505" s="1388" t="s">
        <v>1583</v>
      </c>
      <c r="F505" s="1447" t="s">
        <v>1612</v>
      </c>
      <c r="G505" s="1388" t="s">
        <v>1613</v>
      </c>
      <c r="H505" s="1190" t="s">
        <v>1614</v>
      </c>
      <c r="I505" s="1386" t="s">
        <v>1615</v>
      </c>
      <c r="J505" s="1190" t="s">
        <v>1616</v>
      </c>
      <c r="K505" s="1190">
        <v>1</v>
      </c>
      <c r="L505" s="813">
        <v>42552</v>
      </c>
      <c r="M505" s="813">
        <v>42675</v>
      </c>
      <c r="N505" s="1190" t="s">
        <v>1244</v>
      </c>
      <c r="O505" s="833">
        <v>1</v>
      </c>
      <c r="P505" s="1220" t="str">
        <f t="shared" si="22"/>
        <v>CUMPLIDA</v>
      </c>
    </row>
    <row r="506" spans="2:16" ht="90">
      <c r="B506" s="1260" t="s">
        <v>17</v>
      </c>
      <c r="C506" s="878" t="s">
        <v>16</v>
      </c>
      <c r="D506" s="1388"/>
      <c r="E506" s="1388"/>
      <c r="F506" s="1447"/>
      <c r="G506" s="1388"/>
      <c r="H506" s="1190" t="s">
        <v>1617</v>
      </c>
      <c r="I506" s="1386"/>
      <c r="J506" s="1190" t="s">
        <v>1618</v>
      </c>
      <c r="K506" s="1190">
        <v>2</v>
      </c>
      <c r="L506" s="813">
        <v>42492</v>
      </c>
      <c r="M506" s="813">
        <v>42551</v>
      </c>
      <c r="N506" s="1190" t="s">
        <v>1619</v>
      </c>
      <c r="O506" s="833">
        <v>1</v>
      </c>
      <c r="P506" s="1220" t="str">
        <f t="shared" si="22"/>
        <v>CUMPLIDA</v>
      </c>
    </row>
    <row r="507" spans="2:16" ht="120" customHeight="1">
      <c r="B507" s="1260" t="s">
        <v>17</v>
      </c>
      <c r="C507" s="878" t="s">
        <v>16</v>
      </c>
      <c r="D507" s="1388"/>
      <c r="E507" s="1388"/>
      <c r="F507" s="1447"/>
      <c r="G507" s="1388"/>
      <c r="H507" s="1190" t="s">
        <v>1620</v>
      </c>
      <c r="I507" s="1386"/>
      <c r="J507" s="1190" t="s">
        <v>1621</v>
      </c>
      <c r="K507" s="1190">
        <v>1</v>
      </c>
      <c r="L507" s="813">
        <v>42552</v>
      </c>
      <c r="M507" s="813">
        <v>42675</v>
      </c>
      <c r="N507" s="1190" t="s">
        <v>1244</v>
      </c>
      <c r="O507" s="833">
        <v>1</v>
      </c>
      <c r="P507" s="1220" t="str">
        <f t="shared" si="22"/>
        <v>CUMPLIDA</v>
      </c>
    </row>
    <row r="508" spans="2:16" ht="60">
      <c r="B508" s="1260" t="s">
        <v>17</v>
      </c>
      <c r="C508" s="878" t="s">
        <v>16</v>
      </c>
      <c r="D508" s="1388"/>
      <c r="E508" s="1388"/>
      <c r="F508" s="1447"/>
      <c r="G508" s="1388"/>
      <c r="H508" s="1190" t="s">
        <v>1622</v>
      </c>
      <c r="I508" s="1190" t="s">
        <v>1623</v>
      </c>
      <c r="J508" s="1190" t="s">
        <v>1624</v>
      </c>
      <c r="K508" s="1190">
        <v>1</v>
      </c>
      <c r="L508" s="813">
        <v>42552</v>
      </c>
      <c r="M508" s="813">
        <v>42675</v>
      </c>
      <c r="N508" s="1190" t="s">
        <v>1244</v>
      </c>
      <c r="O508" s="833">
        <v>1</v>
      </c>
      <c r="P508" s="1220" t="str">
        <f t="shared" si="22"/>
        <v>CUMPLIDA</v>
      </c>
    </row>
    <row r="509" spans="2:16" ht="45">
      <c r="B509" s="1260" t="s">
        <v>17</v>
      </c>
      <c r="C509" s="878" t="s">
        <v>16</v>
      </c>
      <c r="D509" s="1388"/>
      <c r="E509" s="1388"/>
      <c r="F509" s="1447"/>
      <c r="G509" s="1388"/>
      <c r="H509" s="1190" t="s">
        <v>1625</v>
      </c>
      <c r="I509" s="1386" t="s">
        <v>1626</v>
      </c>
      <c r="J509" s="1190" t="s">
        <v>1627</v>
      </c>
      <c r="K509" s="1190">
        <v>1</v>
      </c>
      <c r="L509" s="813">
        <v>42552</v>
      </c>
      <c r="M509" s="813">
        <v>42735</v>
      </c>
      <c r="N509" s="1190" t="s">
        <v>1628</v>
      </c>
      <c r="O509" s="833">
        <v>1</v>
      </c>
      <c r="P509" s="1220" t="str">
        <f t="shared" si="22"/>
        <v>CUMPLIDA</v>
      </c>
    </row>
    <row r="510" spans="2:16" ht="75">
      <c r="B510" s="1260" t="s">
        <v>17</v>
      </c>
      <c r="C510" s="878" t="s">
        <v>16</v>
      </c>
      <c r="D510" s="1388"/>
      <c r="E510" s="1388"/>
      <c r="F510" s="1447"/>
      <c r="G510" s="1388"/>
      <c r="H510" s="1190" t="s">
        <v>1629</v>
      </c>
      <c r="I510" s="1386"/>
      <c r="J510" s="1190" t="s">
        <v>1630</v>
      </c>
      <c r="K510" s="1190">
        <v>1</v>
      </c>
      <c r="L510" s="813">
        <v>42552</v>
      </c>
      <c r="M510" s="813">
        <v>42614</v>
      </c>
      <c r="N510" s="1190" t="s">
        <v>1631</v>
      </c>
      <c r="O510" s="833">
        <v>1</v>
      </c>
      <c r="P510" s="1220" t="str">
        <f t="shared" si="22"/>
        <v>CUMPLIDA</v>
      </c>
    </row>
    <row r="511" spans="2:16" ht="105" customHeight="1">
      <c r="B511" s="1260" t="s">
        <v>17</v>
      </c>
      <c r="C511" s="878" t="s">
        <v>16</v>
      </c>
      <c r="D511" s="1388"/>
      <c r="E511" s="1388"/>
      <c r="F511" s="1447"/>
      <c r="G511" s="1388"/>
      <c r="H511" s="1190" t="s">
        <v>1632</v>
      </c>
      <c r="I511" s="1190" t="s">
        <v>1633</v>
      </c>
      <c r="J511" s="1190" t="s">
        <v>1634</v>
      </c>
      <c r="K511" s="833">
        <v>1</v>
      </c>
      <c r="L511" s="813">
        <v>42552</v>
      </c>
      <c r="M511" s="813">
        <v>43585</v>
      </c>
      <c r="N511" s="1190" t="s">
        <v>1635</v>
      </c>
      <c r="O511" s="833">
        <v>1</v>
      </c>
      <c r="P511" s="1220" t="str">
        <f t="shared" si="22"/>
        <v>CUMPLIDA</v>
      </c>
    </row>
    <row r="512" spans="2:16" ht="270" customHeight="1">
      <c r="B512" s="1260" t="s">
        <v>17</v>
      </c>
      <c r="C512" s="878" t="s">
        <v>16</v>
      </c>
      <c r="D512" s="1388"/>
      <c r="E512" s="1388"/>
      <c r="F512" s="1447"/>
      <c r="G512" s="1388"/>
      <c r="H512" s="1190" t="s">
        <v>1636</v>
      </c>
      <c r="I512" s="1190" t="s">
        <v>1637</v>
      </c>
      <c r="J512" s="1190" t="s">
        <v>1638</v>
      </c>
      <c r="K512" s="1190" t="s">
        <v>1639</v>
      </c>
      <c r="L512" s="813">
        <v>42552</v>
      </c>
      <c r="M512" s="813">
        <v>43100</v>
      </c>
      <c r="N512" s="1190" t="s">
        <v>1640</v>
      </c>
      <c r="O512" s="833">
        <v>1</v>
      </c>
      <c r="P512" s="1220" t="str">
        <f t="shared" si="22"/>
        <v>CUMPLIDA</v>
      </c>
    </row>
    <row r="513" spans="2:16" ht="195" customHeight="1">
      <c r="B513" s="1260" t="s">
        <v>17</v>
      </c>
      <c r="C513" s="878" t="s">
        <v>16</v>
      </c>
      <c r="D513" s="1388"/>
      <c r="E513" s="1388"/>
      <c r="F513" s="1447"/>
      <c r="G513" s="1388"/>
      <c r="H513" s="1190" t="s">
        <v>1641</v>
      </c>
      <c r="I513" s="1386" t="s">
        <v>1642</v>
      </c>
      <c r="J513" s="1190" t="s">
        <v>1643</v>
      </c>
      <c r="K513" s="1190">
        <v>1</v>
      </c>
      <c r="L513" s="813">
        <v>42522</v>
      </c>
      <c r="M513" s="813">
        <v>42735</v>
      </c>
      <c r="N513" s="1190" t="s">
        <v>1644</v>
      </c>
      <c r="O513" s="833">
        <v>1</v>
      </c>
      <c r="P513" s="1220" t="str">
        <f t="shared" si="22"/>
        <v>CUMPLIDA</v>
      </c>
    </row>
    <row r="514" spans="2:16" ht="225" customHeight="1">
      <c r="B514" s="1260" t="s">
        <v>17</v>
      </c>
      <c r="C514" s="878" t="s">
        <v>16</v>
      </c>
      <c r="D514" s="1388"/>
      <c r="E514" s="1388"/>
      <c r="F514" s="1447"/>
      <c r="G514" s="1388"/>
      <c r="H514" s="1190" t="s">
        <v>1645</v>
      </c>
      <c r="I514" s="1386"/>
      <c r="J514" s="1190" t="s">
        <v>1646</v>
      </c>
      <c r="K514" s="1190">
        <v>1</v>
      </c>
      <c r="L514" s="813">
        <v>42461</v>
      </c>
      <c r="M514" s="813">
        <v>42735</v>
      </c>
      <c r="N514" s="1190" t="s">
        <v>1644</v>
      </c>
      <c r="O514" s="833">
        <v>1</v>
      </c>
      <c r="P514" s="1220" t="str">
        <f t="shared" si="22"/>
        <v>CUMPLIDA</v>
      </c>
    </row>
    <row r="515" spans="2:16" ht="150" customHeight="1">
      <c r="B515" s="1260" t="s">
        <v>17</v>
      </c>
      <c r="C515" s="878" t="s">
        <v>16</v>
      </c>
      <c r="D515" s="1388"/>
      <c r="E515" s="1388"/>
      <c r="F515" s="1447"/>
      <c r="G515" s="1388"/>
      <c r="H515" s="1190" t="s">
        <v>1614</v>
      </c>
      <c r="I515" s="1190" t="s">
        <v>1647</v>
      </c>
      <c r="J515" s="1190" t="s">
        <v>1624</v>
      </c>
      <c r="K515" s="1190">
        <v>1</v>
      </c>
      <c r="L515" s="813">
        <v>42552</v>
      </c>
      <c r="M515" s="813">
        <v>42675</v>
      </c>
      <c r="N515" s="1190" t="s">
        <v>1244</v>
      </c>
      <c r="O515" s="833">
        <v>1</v>
      </c>
      <c r="P515" s="1220" t="str">
        <f t="shared" si="22"/>
        <v>CUMPLIDA</v>
      </c>
    </row>
    <row r="516" spans="2:16" ht="75" customHeight="1">
      <c r="B516" s="1260" t="s">
        <v>17</v>
      </c>
      <c r="C516" s="878" t="s">
        <v>16</v>
      </c>
      <c r="D516" s="1388"/>
      <c r="E516" s="1388"/>
      <c r="F516" s="1447"/>
      <c r="G516" s="1388"/>
      <c r="H516" s="1190" t="s">
        <v>1648</v>
      </c>
      <c r="I516" s="1190" t="s">
        <v>1649</v>
      </c>
      <c r="J516" s="1190" t="s">
        <v>1650</v>
      </c>
      <c r="K516" s="1190">
        <v>2</v>
      </c>
      <c r="L516" s="813">
        <v>42552</v>
      </c>
      <c r="M516" s="813">
        <v>42917</v>
      </c>
      <c r="N516" s="1190" t="s">
        <v>1581</v>
      </c>
      <c r="O516" s="833">
        <v>1</v>
      </c>
      <c r="P516" s="1220" t="str">
        <f t="shared" si="22"/>
        <v>CUMPLIDA</v>
      </c>
    </row>
    <row r="517" spans="2:16" ht="225" customHeight="1">
      <c r="B517" s="1260" t="s">
        <v>17</v>
      </c>
      <c r="C517" s="878" t="s">
        <v>16</v>
      </c>
      <c r="D517" s="1388"/>
      <c r="E517" s="1388"/>
      <c r="F517" s="1447"/>
      <c r="G517" s="1388"/>
      <c r="H517" s="1190" t="s">
        <v>1651</v>
      </c>
      <c r="I517" s="1190" t="s">
        <v>1652</v>
      </c>
      <c r="J517" s="1190" t="s">
        <v>1653</v>
      </c>
      <c r="K517" s="1190">
        <v>6</v>
      </c>
      <c r="L517" s="813">
        <v>42552</v>
      </c>
      <c r="M517" s="813">
        <v>42917</v>
      </c>
      <c r="N517" s="1190" t="s">
        <v>1654</v>
      </c>
      <c r="O517" s="833">
        <v>1</v>
      </c>
      <c r="P517" s="1220" t="str">
        <f t="shared" si="22"/>
        <v>CUMPLIDA</v>
      </c>
    </row>
    <row r="518" spans="2:16" ht="225" customHeight="1">
      <c r="B518" s="1260" t="s">
        <v>17</v>
      </c>
      <c r="C518" s="878" t="s">
        <v>16</v>
      </c>
      <c r="D518" s="1388"/>
      <c r="E518" s="1388"/>
      <c r="F518" s="1447"/>
      <c r="G518" s="1388"/>
      <c r="H518" s="1190" t="s">
        <v>1655</v>
      </c>
      <c r="I518" s="1190" t="s">
        <v>1656</v>
      </c>
      <c r="J518" s="1190" t="s">
        <v>1657</v>
      </c>
      <c r="K518" s="1190">
        <v>1</v>
      </c>
      <c r="L518" s="813">
        <v>42552</v>
      </c>
      <c r="M518" s="813">
        <v>42643</v>
      </c>
      <c r="N518" s="1190" t="s">
        <v>1244</v>
      </c>
      <c r="O518" s="833">
        <v>1</v>
      </c>
      <c r="P518" s="1220" t="str">
        <f t="shared" si="22"/>
        <v>CUMPLIDA</v>
      </c>
    </row>
    <row r="519" spans="2:16" ht="225" customHeight="1">
      <c r="B519" s="1260" t="s">
        <v>17</v>
      </c>
      <c r="C519" s="878" t="s">
        <v>16</v>
      </c>
      <c r="D519" s="1388"/>
      <c r="E519" s="1388"/>
      <c r="F519" s="1447"/>
      <c r="G519" s="1388"/>
      <c r="H519" s="1190" t="s">
        <v>1658</v>
      </c>
      <c r="I519" s="1190" t="s">
        <v>1659</v>
      </c>
      <c r="J519" s="1190" t="s">
        <v>1660</v>
      </c>
      <c r="K519" s="833">
        <v>1</v>
      </c>
      <c r="L519" s="813">
        <v>42401</v>
      </c>
      <c r="M519" s="813">
        <v>42521</v>
      </c>
      <c r="N519" s="1190" t="s">
        <v>1654</v>
      </c>
      <c r="O519" s="833">
        <v>1</v>
      </c>
      <c r="P519" s="1220" t="str">
        <f t="shared" si="22"/>
        <v>CUMPLIDA</v>
      </c>
    </row>
    <row r="520" spans="2:16" ht="225" customHeight="1">
      <c r="B520" s="1260" t="s">
        <v>17</v>
      </c>
      <c r="C520" s="878" t="s">
        <v>16</v>
      </c>
      <c r="D520" s="1388"/>
      <c r="E520" s="1388"/>
      <c r="F520" s="1447"/>
      <c r="G520" s="1388"/>
      <c r="H520" s="1190" t="s">
        <v>1661</v>
      </c>
      <c r="I520" s="1190" t="s">
        <v>1647</v>
      </c>
      <c r="J520" s="1190" t="s">
        <v>1662</v>
      </c>
      <c r="K520" s="1190">
        <v>1</v>
      </c>
      <c r="L520" s="813">
        <v>42552</v>
      </c>
      <c r="M520" s="813">
        <v>42735</v>
      </c>
      <c r="N520" s="1190" t="s">
        <v>1244</v>
      </c>
      <c r="O520" s="833">
        <v>1</v>
      </c>
      <c r="P520" s="1220" t="str">
        <f t="shared" si="22"/>
        <v>CUMPLIDA</v>
      </c>
    </row>
    <row r="521" spans="2:16" ht="225" customHeight="1">
      <c r="B521" s="1260" t="s">
        <v>17</v>
      </c>
      <c r="C521" s="878" t="s">
        <v>16</v>
      </c>
      <c r="D521" s="1388"/>
      <c r="E521" s="1388"/>
      <c r="F521" s="1447"/>
      <c r="G521" s="1388"/>
      <c r="H521" s="1190" t="s">
        <v>1663</v>
      </c>
      <c r="I521" s="1386" t="s">
        <v>1664</v>
      </c>
      <c r="J521" s="1190" t="s">
        <v>1346</v>
      </c>
      <c r="K521" s="1190">
        <v>1</v>
      </c>
      <c r="L521" s="813">
        <v>42552</v>
      </c>
      <c r="M521" s="813">
        <v>42581</v>
      </c>
      <c r="N521" s="1190" t="s">
        <v>1628</v>
      </c>
      <c r="O521" s="833">
        <v>1</v>
      </c>
      <c r="P521" s="1220" t="str">
        <f t="shared" si="22"/>
        <v>CUMPLIDA</v>
      </c>
    </row>
    <row r="522" spans="2:16" ht="225" customHeight="1">
      <c r="B522" s="1260" t="s">
        <v>17</v>
      </c>
      <c r="C522" s="878" t="s">
        <v>16</v>
      </c>
      <c r="D522" s="1388"/>
      <c r="E522" s="1388"/>
      <c r="F522" s="1447"/>
      <c r="G522" s="1388"/>
      <c r="H522" s="1190" t="s">
        <v>1665</v>
      </c>
      <c r="I522" s="1386"/>
      <c r="J522" s="1190" t="s">
        <v>1666</v>
      </c>
      <c r="K522" s="1190">
        <v>1</v>
      </c>
      <c r="L522" s="813">
        <v>42583</v>
      </c>
      <c r="M522" s="813">
        <v>42599</v>
      </c>
      <c r="N522" s="1190" t="s">
        <v>1667</v>
      </c>
      <c r="O522" s="833">
        <v>1</v>
      </c>
      <c r="P522" s="1220" t="str">
        <f t="shared" si="22"/>
        <v>CUMPLIDA</v>
      </c>
    </row>
    <row r="523" spans="2:16" ht="225" customHeight="1">
      <c r="B523" s="1260" t="s">
        <v>17</v>
      </c>
      <c r="C523" s="878" t="s">
        <v>16</v>
      </c>
      <c r="D523" s="1388"/>
      <c r="E523" s="1388"/>
      <c r="F523" s="1447"/>
      <c r="G523" s="1388"/>
      <c r="H523" s="1190" t="s">
        <v>1668</v>
      </c>
      <c r="I523" s="1386"/>
      <c r="J523" s="1190" t="s">
        <v>1669</v>
      </c>
      <c r="K523" s="833">
        <v>1</v>
      </c>
      <c r="L523" s="813">
        <v>42600</v>
      </c>
      <c r="M523" s="813">
        <v>42629</v>
      </c>
      <c r="N523" s="1190" t="s">
        <v>1670</v>
      </c>
      <c r="O523" s="833">
        <v>1</v>
      </c>
      <c r="P523" s="1220" t="str">
        <f t="shared" si="22"/>
        <v>CUMPLIDA</v>
      </c>
    </row>
    <row r="524" spans="2:16" ht="225" customHeight="1">
      <c r="B524" s="1260" t="s">
        <v>17</v>
      </c>
      <c r="C524" s="878" t="s">
        <v>16</v>
      </c>
      <c r="D524" s="1388"/>
      <c r="E524" s="1388"/>
      <c r="F524" s="1447"/>
      <c r="G524" s="1388"/>
      <c r="H524" s="1190" t="s">
        <v>1671</v>
      </c>
      <c r="I524" s="1386" t="s">
        <v>1672</v>
      </c>
      <c r="J524" s="1190" t="s">
        <v>641</v>
      </c>
      <c r="K524" s="1190">
        <v>1</v>
      </c>
      <c r="L524" s="813">
        <v>42278</v>
      </c>
      <c r="M524" s="813">
        <v>42400</v>
      </c>
      <c r="N524" s="1190" t="s">
        <v>1673</v>
      </c>
      <c r="O524" s="833">
        <v>1</v>
      </c>
      <c r="P524" s="1220" t="str">
        <f t="shared" si="22"/>
        <v>CUMPLIDA</v>
      </c>
    </row>
    <row r="525" spans="2:16" ht="225" customHeight="1">
      <c r="B525" s="1260" t="s">
        <v>17</v>
      </c>
      <c r="C525" s="878" t="s">
        <v>16</v>
      </c>
      <c r="D525" s="1388"/>
      <c r="E525" s="1388"/>
      <c r="F525" s="1447"/>
      <c r="G525" s="1388"/>
      <c r="H525" s="1190" t="s">
        <v>1674</v>
      </c>
      <c r="I525" s="1386"/>
      <c r="J525" s="1190" t="s">
        <v>1675</v>
      </c>
      <c r="K525" s="1190">
        <v>1</v>
      </c>
      <c r="L525" s="813">
        <v>42370</v>
      </c>
      <c r="M525" s="813">
        <v>42400</v>
      </c>
      <c r="N525" s="1190" t="s">
        <v>1244</v>
      </c>
      <c r="O525" s="833">
        <v>1</v>
      </c>
      <c r="P525" s="1220" t="str">
        <f t="shared" si="22"/>
        <v>CUMPLIDA</v>
      </c>
    </row>
    <row r="526" spans="2:16" ht="225" customHeight="1">
      <c r="B526" s="1260" t="s">
        <v>17</v>
      </c>
      <c r="C526" s="878" t="s">
        <v>16</v>
      </c>
      <c r="D526" s="1388"/>
      <c r="E526" s="1388"/>
      <c r="F526" s="1447"/>
      <c r="G526" s="1388"/>
      <c r="H526" s="1190" t="s">
        <v>1636</v>
      </c>
      <c r="I526" s="1190" t="s">
        <v>1637</v>
      </c>
      <c r="J526" s="1190" t="s">
        <v>1638</v>
      </c>
      <c r="K526" s="1190" t="s">
        <v>1639</v>
      </c>
      <c r="L526" s="813">
        <v>42552</v>
      </c>
      <c r="M526" s="813">
        <v>43100</v>
      </c>
      <c r="N526" s="1190" t="s">
        <v>1640</v>
      </c>
      <c r="O526" s="833">
        <v>1</v>
      </c>
      <c r="P526" s="1220" t="str">
        <f t="shared" si="22"/>
        <v>CUMPLIDA</v>
      </c>
    </row>
    <row r="527" spans="2:16" ht="225" customHeight="1">
      <c r="B527" s="1260" t="s">
        <v>17</v>
      </c>
      <c r="C527" s="878" t="s">
        <v>16</v>
      </c>
      <c r="D527" s="1388" t="s">
        <v>1676</v>
      </c>
      <c r="E527" s="1388" t="s">
        <v>1677</v>
      </c>
      <c r="F527" s="1447" t="s">
        <v>1678</v>
      </c>
      <c r="G527" s="1447" t="s">
        <v>1677</v>
      </c>
      <c r="H527" s="1386" t="s">
        <v>1679</v>
      </c>
      <c r="I527" s="1190" t="s">
        <v>1680</v>
      </c>
      <c r="J527" s="1190" t="s">
        <v>1681</v>
      </c>
      <c r="K527" s="834">
        <v>2</v>
      </c>
      <c r="L527" s="813">
        <v>42611</v>
      </c>
      <c r="M527" s="813">
        <v>42640</v>
      </c>
      <c r="N527" s="1190" t="s">
        <v>1682</v>
      </c>
      <c r="O527" s="833">
        <v>1</v>
      </c>
      <c r="P527" s="1220" t="str">
        <f t="shared" si="22"/>
        <v>CUMPLIDA</v>
      </c>
    </row>
    <row r="528" spans="2:16" ht="225" customHeight="1">
      <c r="B528" s="1260" t="s">
        <v>17</v>
      </c>
      <c r="C528" s="878" t="s">
        <v>16</v>
      </c>
      <c r="D528" s="1388"/>
      <c r="E528" s="1388"/>
      <c r="F528" s="1447"/>
      <c r="G528" s="1447"/>
      <c r="H528" s="1386"/>
      <c r="I528" s="1190" t="s">
        <v>1279</v>
      </c>
      <c r="J528" s="1190" t="s">
        <v>1280</v>
      </c>
      <c r="K528" s="834">
        <v>2</v>
      </c>
      <c r="L528" s="813">
        <v>42644</v>
      </c>
      <c r="M528" s="813">
        <v>43049</v>
      </c>
      <c r="N528" s="1190" t="s">
        <v>1683</v>
      </c>
      <c r="O528" s="833">
        <v>1</v>
      </c>
      <c r="P528" s="1220" t="str">
        <f t="shared" si="22"/>
        <v>CUMPLIDA</v>
      </c>
    </row>
    <row r="529" spans="2:16" ht="225" customHeight="1">
      <c r="B529" s="1260" t="s">
        <v>17</v>
      </c>
      <c r="C529" s="878" t="s">
        <v>16</v>
      </c>
      <c r="D529" s="1388"/>
      <c r="E529" s="1388"/>
      <c r="F529" s="1447"/>
      <c r="G529" s="1447"/>
      <c r="H529" s="1386"/>
      <c r="I529" s="1190" t="s">
        <v>1684</v>
      </c>
      <c r="J529" s="1190" t="s">
        <v>1215</v>
      </c>
      <c r="K529" s="834">
        <v>3</v>
      </c>
      <c r="L529" s="813">
        <v>43336</v>
      </c>
      <c r="M529" s="813">
        <v>43665</v>
      </c>
      <c r="N529" s="1190" t="s">
        <v>1568</v>
      </c>
      <c r="O529" s="833">
        <v>0.87</v>
      </c>
      <c r="P529" s="1220" t="str">
        <f t="shared" si="22"/>
        <v>PROCESO</v>
      </c>
    </row>
    <row r="530" spans="2:16" ht="225" customHeight="1">
      <c r="B530" s="1260" t="s">
        <v>17</v>
      </c>
      <c r="C530" s="878" t="s">
        <v>16</v>
      </c>
      <c r="D530" s="1388"/>
      <c r="E530" s="1388"/>
      <c r="F530" s="1447"/>
      <c r="G530" s="1447"/>
      <c r="H530" s="1386"/>
      <c r="I530" s="1190" t="s">
        <v>1284</v>
      </c>
      <c r="J530" s="1190" t="s">
        <v>1219</v>
      </c>
      <c r="K530" s="834">
        <v>1</v>
      </c>
      <c r="L530" s="813">
        <v>43508</v>
      </c>
      <c r="M530" s="813">
        <v>43665</v>
      </c>
      <c r="N530" s="1190" t="s">
        <v>1568</v>
      </c>
      <c r="O530" s="833">
        <v>0.74</v>
      </c>
      <c r="P530" s="1220" t="str">
        <f t="shared" ref="P530:P548" si="23">IF(AND(M530&lt;=$O$12,O530&lt;100%),"INCUMPLIDA",IF(AND(M530&gt;$O$12,O530&lt;100%),"PROCESO",IF(AND(M530&gt;$O$12,O530=100%),"CUMPLIDA","CUMPLIDA")))</f>
        <v>PROCESO</v>
      </c>
    </row>
    <row r="531" spans="2:16" ht="225" customHeight="1">
      <c r="B531" s="1260" t="s">
        <v>17</v>
      </c>
      <c r="C531" s="878" t="s">
        <v>16</v>
      </c>
      <c r="D531" s="1388"/>
      <c r="E531" s="1388"/>
      <c r="F531" s="1447"/>
      <c r="G531" s="1447"/>
      <c r="H531" s="1386"/>
      <c r="I531" s="1190" t="s">
        <v>1287</v>
      </c>
      <c r="J531" s="1190" t="s">
        <v>1222</v>
      </c>
      <c r="K531" s="834">
        <v>1</v>
      </c>
      <c r="L531" s="813">
        <v>43749</v>
      </c>
      <c r="M531" s="813">
        <v>43818</v>
      </c>
      <c r="N531" s="1190" t="s">
        <v>1685</v>
      </c>
      <c r="O531" s="833">
        <v>0.25</v>
      </c>
      <c r="P531" s="1220" t="str">
        <f t="shared" si="23"/>
        <v>PROCESO</v>
      </c>
    </row>
    <row r="532" spans="2:16" ht="225" customHeight="1">
      <c r="B532" s="1260" t="s">
        <v>17</v>
      </c>
      <c r="C532" s="878" t="s">
        <v>16</v>
      </c>
      <c r="D532" s="1388"/>
      <c r="E532" s="1388"/>
      <c r="F532" s="1447"/>
      <c r="G532" s="1447"/>
      <c r="H532" s="1386"/>
      <c r="I532" s="1190" t="s">
        <v>1290</v>
      </c>
      <c r="J532" s="1190" t="s">
        <v>1225</v>
      </c>
      <c r="K532" s="834">
        <v>1</v>
      </c>
      <c r="L532" s="813">
        <v>43819</v>
      </c>
      <c r="M532" s="813">
        <v>43832</v>
      </c>
      <c r="N532" s="1190" t="s">
        <v>1685</v>
      </c>
      <c r="O532" s="833">
        <v>0</v>
      </c>
      <c r="P532" s="1220" t="str">
        <f t="shared" si="23"/>
        <v>PROCESO</v>
      </c>
    </row>
    <row r="533" spans="2:16" ht="225" customHeight="1">
      <c r="B533" s="1260" t="s">
        <v>17</v>
      </c>
      <c r="C533" s="878" t="s">
        <v>16</v>
      </c>
      <c r="D533" s="1388"/>
      <c r="E533" s="1388"/>
      <c r="F533" s="1447"/>
      <c r="G533" s="1447"/>
      <c r="H533" s="1386" t="s">
        <v>1686</v>
      </c>
      <c r="I533" s="1190" t="s">
        <v>1680</v>
      </c>
      <c r="J533" s="1190" t="s">
        <v>1681</v>
      </c>
      <c r="K533" s="834">
        <v>2</v>
      </c>
      <c r="L533" s="813">
        <v>42611</v>
      </c>
      <c r="M533" s="813">
        <v>42640</v>
      </c>
      <c r="N533" s="1190" t="s">
        <v>1687</v>
      </c>
      <c r="O533" s="833">
        <v>1</v>
      </c>
      <c r="P533" s="1220" t="str">
        <f t="shared" si="23"/>
        <v>CUMPLIDA</v>
      </c>
    </row>
    <row r="534" spans="2:16" ht="225" customHeight="1">
      <c r="B534" s="1260" t="s">
        <v>17</v>
      </c>
      <c r="C534" s="878" t="s">
        <v>16</v>
      </c>
      <c r="D534" s="1388"/>
      <c r="E534" s="1388"/>
      <c r="F534" s="1447"/>
      <c r="G534" s="1447"/>
      <c r="H534" s="1386"/>
      <c r="I534" s="1190" t="s">
        <v>1279</v>
      </c>
      <c r="J534" s="1190" t="s">
        <v>1280</v>
      </c>
      <c r="K534" s="834">
        <v>2</v>
      </c>
      <c r="L534" s="813">
        <v>42786</v>
      </c>
      <c r="M534" s="813">
        <v>42855</v>
      </c>
      <c r="N534" s="1190" t="s">
        <v>1688</v>
      </c>
      <c r="O534" s="833">
        <v>1</v>
      </c>
      <c r="P534" s="1220" t="str">
        <f t="shared" si="23"/>
        <v>CUMPLIDA</v>
      </c>
    </row>
    <row r="535" spans="2:16" ht="225" customHeight="1">
      <c r="B535" s="1260" t="s">
        <v>17</v>
      </c>
      <c r="C535" s="878" t="s">
        <v>16</v>
      </c>
      <c r="D535" s="1388"/>
      <c r="E535" s="1388"/>
      <c r="F535" s="1447"/>
      <c r="G535" s="1447"/>
      <c r="H535" s="1386"/>
      <c r="I535" s="1190" t="s">
        <v>1684</v>
      </c>
      <c r="J535" s="1190" t="s">
        <v>1215</v>
      </c>
      <c r="K535" s="834">
        <v>3</v>
      </c>
      <c r="L535" s="813">
        <v>42826</v>
      </c>
      <c r="M535" s="813">
        <v>43665</v>
      </c>
      <c r="N535" s="1190" t="s">
        <v>1568</v>
      </c>
      <c r="O535" s="833">
        <v>0.85</v>
      </c>
      <c r="P535" s="1220" t="str">
        <f t="shared" si="23"/>
        <v>PROCESO</v>
      </c>
    </row>
    <row r="536" spans="2:16" ht="225" customHeight="1">
      <c r="B536" s="1260" t="s">
        <v>17</v>
      </c>
      <c r="C536" s="878" t="s">
        <v>16</v>
      </c>
      <c r="D536" s="1388"/>
      <c r="E536" s="1388"/>
      <c r="F536" s="1447"/>
      <c r="G536" s="1447"/>
      <c r="H536" s="1386"/>
      <c r="I536" s="1190" t="s">
        <v>1284</v>
      </c>
      <c r="J536" s="1190" t="s">
        <v>1219</v>
      </c>
      <c r="K536" s="834">
        <v>1</v>
      </c>
      <c r="L536" s="813">
        <v>43361</v>
      </c>
      <c r="M536" s="813">
        <v>43726</v>
      </c>
      <c r="N536" s="1190" t="s">
        <v>1568</v>
      </c>
      <c r="O536" s="833">
        <v>0.55000000000000004</v>
      </c>
      <c r="P536" s="1220" t="str">
        <f t="shared" si="23"/>
        <v>PROCESO</v>
      </c>
    </row>
    <row r="537" spans="2:16" ht="225" customHeight="1">
      <c r="B537" s="1260" t="s">
        <v>17</v>
      </c>
      <c r="C537" s="878" t="s">
        <v>16</v>
      </c>
      <c r="D537" s="1388"/>
      <c r="E537" s="1388"/>
      <c r="F537" s="1447"/>
      <c r="G537" s="1447"/>
      <c r="H537" s="1386"/>
      <c r="I537" s="1190" t="s">
        <v>1287</v>
      </c>
      <c r="J537" s="1190" t="s">
        <v>1222</v>
      </c>
      <c r="K537" s="834">
        <v>1</v>
      </c>
      <c r="L537" s="813">
        <v>43727</v>
      </c>
      <c r="M537" s="813">
        <v>44092</v>
      </c>
      <c r="N537" s="1190" t="s">
        <v>1689</v>
      </c>
      <c r="O537" s="833">
        <v>0</v>
      </c>
      <c r="P537" s="1220" t="str">
        <f t="shared" si="23"/>
        <v>PROCESO</v>
      </c>
    </row>
    <row r="538" spans="2:16" ht="225" customHeight="1">
      <c r="B538" s="1260" t="s">
        <v>17</v>
      </c>
      <c r="C538" s="878" t="s">
        <v>16</v>
      </c>
      <c r="D538" s="1388"/>
      <c r="E538" s="1388"/>
      <c r="F538" s="1447"/>
      <c r="G538" s="1447"/>
      <c r="H538" s="1386"/>
      <c r="I538" s="1190" t="s">
        <v>1290</v>
      </c>
      <c r="J538" s="1190" t="s">
        <v>1225</v>
      </c>
      <c r="K538" s="834">
        <v>1</v>
      </c>
      <c r="L538" s="813">
        <v>44093</v>
      </c>
      <c r="M538" s="813">
        <v>44183</v>
      </c>
      <c r="N538" s="1190" t="s">
        <v>1689</v>
      </c>
      <c r="O538" s="833">
        <v>0</v>
      </c>
      <c r="P538" s="1220" t="str">
        <f t="shared" si="23"/>
        <v>PROCESO</v>
      </c>
    </row>
    <row r="539" spans="2:16" ht="288" customHeight="1">
      <c r="B539" s="1260" t="s">
        <v>17</v>
      </c>
      <c r="C539" s="878" t="s">
        <v>16</v>
      </c>
      <c r="D539" s="1388"/>
      <c r="E539" s="1388"/>
      <c r="F539" s="1447"/>
      <c r="G539" s="1447"/>
      <c r="H539" s="1386" t="s">
        <v>1690</v>
      </c>
      <c r="I539" s="1190" t="s">
        <v>1680</v>
      </c>
      <c r="J539" s="1190" t="s">
        <v>1681</v>
      </c>
      <c r="K539" s="834">
        <v>2</v>
      </c>
      <c r="L539" s="813">
        <v>42611</v>
      </c>
      <c r="M539" s="813">
        <v>42640</v>
      </c>
      <c r="N539" s="1190" t="s">
        <v>1687</v>
      </c>
      <c r="O539" s="833">
        <v>1</v>
      </c>
      <c r="P539" s="1220" t="str">
        <f t="shared" si="23"/>
        <v>CUMPLIDA</v>
      </c>
    </row>
    <row r="540" spans="2:16" ht="288" customHeight="1">
      <c r="B540" s="1260" t="s">
        <v>17</v>
      </c>
      <c r="C540" s="878" t="s">
        <v>16</v>
      </c>
      <c r="D540" s="1388"/>
      <c r="E540" s="1388"/>
      <c r="F540" s="1447"/>
      <c r="G540" s="1447"/>
      <c r="H540" s="1386"/>
      <c r="I540" s="1190" t="s">
        <v>1279</v>
      </c>
      <c r="J540" s="1190" t="s">
        <v>1280</v>
      </c>
      <c r="K540" s="834">
        <v>2</v>
      </c>
      <c r="L540" s="813">
        <v>42644</v>
      </c>
      <c r="M540" s="813">
        <v>42898</v>
      </c>
      <c r="N540" s="1190" t="s">
        <v>1688</v>
      </c>
      <c r="O540" s="833">
        <v>1</v>
      </c>
      <c r="P540" s="1220" t="str">
        <f t="shared" si="23"/>
        <v>CUMPLIDA</v>
      </c>
    </row>
    <row r="541" spans="2:16" ht="165" customHeight="1">
      <c r="B541" s="1260" t="s">
        <v>17</v>
      </c>
      <c r="C541" s="878" t="s">
        <v>16</v>
      </c>
      <c r="D541" s="1388"/>
      <c r="E541" s="1388"/>
      <c r="F541" s="1447"/>
      <c r="G541" s="1447"/>
      <c r="H541" s="1386"/>
      <c r="I541" s="1190" t="s">
        <v>1684</v>
      </c>
      <c r="J541" s="1190" t="s">
        <v>1215</v>
      </c>
      <c r="K541" s="834">
        <v>3</v>
      </c>
      <c r="L541" s="813">
        <v>43437</v>
      </c>
      <c r="M541" s="813">
        <v>43530</v>
      </c>
      <c r="N541" s="1190" t="s">
        <v>1568</v>
      </c>
      <c r="O541" s="833">
        <v>1</v>
      </c>
      <c r="P541" s="1220" t="str">
        <f t="shared" si="23"/>
        <v>CUMPLIDA</v>
      </c>
    </row>
    <row r="542" spans="2:16" ht="135" customHeight="1">
      <c r="B542" s="1260" t="s">
        <v>17</v>
      </c>
      <c r="C542" s="878" t="s">
        <v>16</v>
      </c>
      <c r="D542" s="1388"/>
      <c r="E542" s="1388"/>
      <c r="F542" s="1447"/>
      <c r="G542" s="1447"/>
      <c r="H542" s="1386"/>
      <c r="I542" s="1190" t="s">
        <v>1284</v>
      </c>
      <c r="J542" s="1190" t="s">
        <v>1219</v>
      </c>
      <c r="K542" s="834">
        <v>1</v>
      </c>
      <c r="L542" s="813">
        <v>43489</v>
      </c>
      <c r="M542" s="813">
        <v>43627</v>
      </c>
      <c r="N542" s="1190" t="s">
        <v>1568</v>
      </c>
      <c r="O542" s="833">
        <v>1</v>
      </c>
      <c r="P542" s="1220" t="str">
        <f t="shared" si="23"/>
        <v>CUMPLIDA</v>
      </c>
    </row>
    <row r="543" spans="2:16" ht="135" customHeight="1">
      <c r="B543" s="1260" t="s">
        <v>17</v>
      </c>
      <c r="C543" s="878" t="s">
        <v>16</v>
      </c>
      <c r="D543" s="1388"/>
      <c r="E543" s="1388"/>
      <c r="F543" s="1447"/>
      <c r="G543" s="1447"/>
      <c r="H543" s="1386"/>
      <c r="I543" s="1190" t="s">
        <v>1287</v>
      </c>
      <c r="J543" s="1190" t="s">
        <v>1222</v>
      </c>
      <c r="K543" s="834">
        <v>1</v>
      </c>
      <c r="L543" s="813">
        <v>43706</v>
      </c>
      <c r="M543" s="813">
        <v>43766</v>
      </c>
      <c r="N543" s="1190" t="s">
        <v>1689</v>
      </c>
      <c r="O543" s="833">
        <v>0</v>
      </c>
      <c r="P543" s="1220" t="str">
        <f t="shared" si="23"/>
        <v>PROCESO</v>
      </c>
    </row>
    <row r="544" spans="2:16" ht="150" customHeight="1">
      <c r="B544" s="1260" t="s">
        <v>17</v>
      </c>
      <c r="C544" s="878" t="s">
        <v>16</v>
      </c>
      <c r="D544" s="1388"/>
      <c r="E544" s="1388"/>
      <c r="F544" s="1447"/>
      <c r="G544" s="1447"/>
      <c r="H544" s="1386"/>
      <c r="I544" s="1190" t="s">
        <v>1290</v>
      </c>
      <c r="J544" s="1190" t="s">
        <v>1225</v>
      </c>
      <c r="K544" s="834">
        <v>1</v>
      </c>
      <c r="L544" s="813">
        <v>43767</v>
      </c>
      <c r="M544" s="813">
        <v>43777</v>
      </c>
      <c r="N544" s="1190" t="s">
        <v>1689</v>
      </c>
      <c r="O544" s="833">
        <v>0</v>
      </c>
      <c r="P544" s="1220" t="str">
        <f t="shared" si="23"/>
        <v>PROCESO</v>
      </c>
    </row>
    <row r="545" spans="2:16" ht="195" customHeight="1">
      <c r="B545" s="1260" t="s">
        <v>17</v>
      </c>
      <c r="C545" s="878" t="s">
        <v>16</v>
      </c>
      <c r="D545" s="1388"/>
      <c r="E545" s="1388"/>
      <c r="F545" s="1447"/>
      <c r="G545" s="1447"/>
      <c r="H545" s="1386" t="s">
        <v>1528</v>
      </c>
      <c r="I545" s="1386" t="s">
        <v>1529</v>
      </c>
      <c r="J545" s="1190" t="s">
        <v>1530</v>
      </c>
      <c r="K545" s="1190">
        <v>1</v>
      </c>
      <c r="L545" s="813">
        <v>42156</v>
      </c>
      <c r="M545" s="813">
        <v>42185</v>
      </c>
      <c r="N545" s="1190" t="s">
        <v>1531</v>
      </c>
      <c r="O545" s="833">
        <v>1</v>
      </c>
      <c r="P545" s="1220" t="str">
        <f t="shared" si="23"/>
        <v>CUMPLIDA</v>
      </c>
    </row>
    <row r="546" spans="2:16" ht="167.25" customHeight="1">
      <c r="B546" s="1260" t="s">
        <v>17</v>
      </c>
      <c r="C546" s="878" t="s">
        <v>16</v>
      </c>
      <c r="D546" s="1388"/>
      <c r="E546" s="1388"/>
      <c r="F546" s="1447"/>
      <c r="G546" s="1447"/>
      <c r="H546" s="1386"/>
      <c r="I546" s="1386"/>
      <c r="J546" s="1190" t="s">
        <v>1532</v>
      </c>
      <c r="K546" s="1190">
        <v>1</v>
      </c>
      <c r="L546" s="813">
        <v>42186</v>
      </c>
      <c r="M546" s="813">
        <v>42278</v>
      </c>
      <c r="N546" s="1190" t="s">
        <v>1533</v>
      </c>
      <c r="O546" s="833">
        <v>1</v>
      </c>
      <c r="P546" s="1220" t="str">
        <f t="shared" si="23"/>
        <v>CUMPLIDA</v>
      </c>
    </row>
    <row r="547" spans="2:16" ht="150" customHeight="1">
      <c r="B547" s="1260" t="s">
        <v>17</v>
      </c>
      <c r="C547" s="878" t="s">
        <v>16</v>
      </c>
      <c r="D547" s="1388"/>
      <c r="E547" s="1388"/>
      <c r="F547" s="1447"/>
      <c r="G547" s="1447"/>
      <c r="H547" s="1386"/>
      <c r="I547" s="1386"/>
      <c r="J547" s="1190" t="s">
        <v>1691</v>
      </c>
      <c r="K547" s="1190">
        <v>1</v>
      </c>
      <c r="L547" s="813">
        <v>42279</v>
      </c>
      <c r="M547" s="813">
        <v>43190</v>
      </c>
      <c r="N547" s="1190" t="s">
        <v>1692</v>
      </c>
      <c r="O547" s="833">
        <v>1</v>
      </c>
      <c r="P547" s="1220" t="str">
        <f t="shared" si="23"/>
        <v>CUMPLIDA</v>
      </c>
    </row>
    <row r="548" spans="2:16" ht="233.25" customHeight="1">
      <c r="B548" s="1260" t="s">
        <v>17</v>
      </c>
      <c r="C548" s="878" t="s">
        <v>16</v>
      </c>
      <c r="D548" s="1447" t="s">
        <v>1693</v>
      </c>
      <c r="E548" s="1447" t="s">
        <v>1525</v>
      </c>
      <c r="F548" s="1447" t="s">
        <v>1694</v>
      </c>
      <c r="G548" s="1447" t="s">
        <v>1695</v>
      </c>
      <c r="H548" s="1148" t="s">
        <v>1696</v>
      </c>
      <c r="I548" s="1148" t="s">
        <v>1697</v>
      </c>
      <c r="J548" s="1148" t="s">
        <v>182</v>
      </c>
      <c r="K548" s="1190">
        <v>1</v>
      </c>
      <c r="L548" s="1149">
        <v>43586</v>
      </c>
      <c r="M548" s="1149">
        <v>43616</v>
      </c>
      <c r="N548" s="1148" t="s">
        <v>1244</v>
      </c>
      <c r="O548" s="833">
        <v>0</v>
      </c>
      <c r="P548" s="1220" t="str">
        <f t="shared" si="23"/>
        <v>PROCESO</v>
      </c>
    </row>
    <row r="549" spans="2:16" ht="76.5" customHeight="1">
      <c r="B549" s="1260" t="s">
        <v>17</v>
      </c>
      <c r="C549" s="878" t="s">
        <v>16</v>
      </c>
      <c r="D549" s="1447"/>
      <c r="E549" s="1447"/>
      <c r="F549" s="1447"/>
      <c r="G549" s="1447"/>
      <c r="H549" s="1148" t="s">
        <v>1698</v>
      </c>
      <c r="I549" s="1148" t="s">
        <v>1699</v>
      </c>
      <c r="J549" s="1148" t="s">
        <v>1700</v>
      </c>
      <c r="K549" s="1190">
        <v>2</v>
      </c>
      <c r="L549" s="1149">
        <v>43617</v>
      </c>
      <c r="M549" s="1149">
        <v>43799</v>
      </c>
      <c r="N549" s="1148" t="s">
        <v>1244</v>
      </c>
      <c r="O549" s="833">
        <v>0</v>
      </c>
      <c r="P549" s="1220" t="str">
        <f t="shared" ref="P549:P564" si="24">IF(AND(M549&lt;=$O$12,O549&lt;100%),"INCUMPLIDA",IF(AND(M549&gt;$O$12,O549&lt;100%),"PROCESO",IF(AND(M549&gt;$O$12,O549=100%),"CUMPLIDA","CUMPLIDA")))</f>
        <v>PROCESO</v>
      </c>
    </row>
    <row r="550" spans="2:16" ht="180">
      <c r="B550" s="1260" t="s">
        <v>17</v>
      </c>
      <c r="C550" s="878" t="s">
        <v>16</v>
      </c>
      <c r="D550" s="1447"/>
      <c r="E550" s="1447"/>
      <c r="F550" s="1447"/>
      <c r="G550" s="1447"/>
      <c r="H550" s="1148" t="s">
        <v>1701</v>
      </c>
      <c r="I550" s="1148" t="s">
        <v>1702</v>
      </c>
      <c r="J550" s="1148" t="s">
        <v>1703</v>
      </c>
      <c r="K550" s="1190">
        <v>32</v>
      </c>
      <c r="L550" s="1149">
        <v>43586</v>
      </c>
      <c r="M550" s="1149">
        <v>43830</v>
      </c>
      <c r="N550" s="1148" t="s">
        <v>1704</v>
      </c>
      <c r="O550" s="833">
        <v>0</v>
      </c>
      <c r="P550" s="1220" t="str">
        <f t="shared" si="24"/>
        <v>PROCESO</v>
      </c>
    </row>
    <row r="551" spans="2:16" ht="240">
      <c r="B551" s="1260" t="s">
        <v>17</v>
      </c>
      <c r="C551" s="878" t="s">
        <v>16</v>
      </c>
      <c r="D551" s="1447"/>
      <c r="E551" s="1447"/>
      <c r="F551" s="1447"/>
      <c r="G551" s="1447"/>
      <c r="H551" s="1148" t="s">
        <v>1705</v>
      </c>
      <c r="I551" s="1148" t="s">
        <v>1706</v>
      </c>
      <c r="J551" s="1148" t="s">
        <v>641</v>
      </c>
      <c r="K551" s="1190">
        <v>1</v>
      </c>
      <c r="L551" s="1149">
        <v>43617</v>
      </c>
      <c r="M551" s="1149">
        <v>43646</v>
      </c>
      <c r="N551" s="1148" t="s">
        <v>1707</v>
      </c>
      <c r="O551" s="833">
        <v>0</v>
      </c>
      <c r="P551" s="1220" t="str">
        <f t="shared" si="24"/>
        <v>PROCESO</v>
      </c>
    </row>
    <row r="552" spans="2:16" ht="75">
      <c r="B552" s="1260" t="s">
        <v>17</v>
      </c>
      <c r="C552" s="878" t="s">
        <v>16</v>
      </c>
      <c r="D552" s="1447"/>
      <c r="E552" s="1447"/>
      <c r="F552" s="1447"/>
      <c r="G552" s="1447"/>
      <c r="H552" s="1148" t="s">
        <v>1708</v>
      </c>
      <c r="I552" s="1148" t="s">
        <v>1699</v>
      </c>
      <c r="J552" s="1148" t="s">
        <v>1700</v>
      </c>
      <c r="K552" s="1190">
        <v>2</v>
      </c>
      <c r="L552" s="1149">
        <v>43647</v>
      </c>
      <c r="M552" s="1149">
        <v>43860</v>
      </c>
      <c r="N552" s="1148" t="s">
        <v>1707</v>
      </c>
      <c r="O552" s="833">
        <v>0</v>
      </c>
      <c r="P552" s="1220" t="str">
        <f t="shared" si="24"/>
        <v>PROCESO</v>
      </c>
    </row>
    <row r="553" spans="2:16" ht="210">
      <c r="B553" s="1260" t="s">
        <v>17</v>
      </c>
      <c r="C553" s="878" t="s">
        <v>16</v>
      </c>
      <c r="D553" s="1447"/>
      <c r="E553" s="1447"/>
      <c r="F553" s="1447"/>
      <c r="G553" s="1447"/>
      <c r="H553" s="1148" t="s">
        <v>1709</v>
      </c>
      <c r="I553" s="1148" t="s">
        <v>1710</v>
      </c>
      <c r="J553" s="1148" t="s">
        <v>1711</v>
      </c>
      <c r="K553" s="1190">
        <v>2</v>
      </c>
      <c r="L553" s="1149">
        <v>43559</v>
      </c>
      <c r="M553" s="1149">
        <v>43863</v>
      </c>
      <c r="N553" s="1148" t="s">
        <v>1704</v>
      </c>
      <c r="O553" s="833">
        <v>0</v>
      </c>
      <c r="P553" s="1220" t="str">
        <f t="shared" si="24"/>
        <v>PROCESO</v>
      </c>
    </row>
    <row r="554" spans="2:16" ht="150" customHeight="1">
      <c r="B554" s="1260" t="s">
        <v>17</v>
      </c>
      <c r="C554" s="878" t="s">
        <v>16</v>
      </c>
      <c r="D554" s="1447" t="s">
        <v>1712</v>
      </c>
      <c r="E554" s="1447" t="s">
        <v>1583</v>
      </c>
      <c r="F554" s="1447" t="s">
        <v>1713</v>
      </c>
      <c r="G554" s="1447" t="s">
        <v>1714</v>
      </c>
      <c r="H554" s="1148" t="s">
        <v>1715</v>
      </c>
      <c r="I554" s="1148" t="s">
        <v>1716</v>
      </c>
      <c r="J554" s="1148" t="s">
        <v>811</v>
      </c>
      <c r="K554" s="1190">
        <v>1</v>
      </c>
      <c r="L554" s="1149">
        <v>43586</v>
      </c>
      <c r="M554" s="1149">
        <v>43738</v>
      </c>
      <c r="N554" s="1148" t="s">
        <v>1707</v>
      </c>
      <c r="O554" s="833">
        <v>0</v>
      </c>
      <c r="P554" s="1220" t="str">
        <f t="shared" si="24"/>
        <v>PROCESO</v>
      </c>
    </row>
    <row r="555" spans="2:16" ht="90">
      <c r="B555" s="1260" t="s">
        <v>17</v>
      </c>
      <c r="C555" s="878" t="s">
        <v>16</v>
      </c>
      <c r="D555" s="1447"/>
      <c r="E555" s="1447"/>
      <c r="F555" s="1447"/>
      <c r="G555" s="1447"/>
      <c r="H555" s="1148" t="s">
        <v>1715</v>
      </c>
      <c r="I555" s="1148" t="s">
        <v>1717</v>
      </c>
      <c r="J555" s="1148" t="s">
        <v>1718</v>
      </c>
      <c r="K555" s="1190">
        <v>1</v>
      </c>
      <c r="L555" s="1149">
        <v>43739</v>
      </c>
      <c r="M555" s="1149">
        <v>43768</v>
      </c>
      <c r="N555" s="1148" t="s">
        <v>1707</v>
      </c>
      <c r="O555" s="833">
        <v>0</v>
      </c>
      <c r="P555" s="1220" t="str">
        <f t="shared" si="24"/>
        <v>PROCESO</v>
      </c>
    </row>
    <row r="556" spans="2:16" ht="75">
      <c r="B556" s="1260" t="s">
        <v>17</v>
      </c>
      <c r="C556" s="878" t="s">
        <v>16</v>
      </c>
      <c r="D556" s="1447"/>
      <c r="E556" s="1447"/>
      <c r="F556" s="1447"/>
      <c r="G556" s="1447"/>
      <c r="H556" s="1148" t="s">
        <v>1719</v>
      </c>
      <c r="I556" s="1148" t="s">
        <v>1720</v>
      </c>
      <c r="J556" s="1148" t="s">
        <v>1721</v>
      </c>
      <c r="K556" s="1190">
        <v>1</v>
      </c>
      <c r="L556" s="1149">
        <v>43586</v>
      </c>
      <c r="M556" s="1149">
        <v>43646</v>
      </c>
      <c r="N556" s="1148" t="s">
        <v>1707</v>
      </c>
      <c r="O556" s="833">
        <v>0</v>
      </c>
      <c r="P556" s="1220" t="str">
        <f t="shared" si="24"/>
        <v>PROCESO</v>
      </c>
    </row>
    <row r="557" spans="2:16" ht="90">
      <c r="B557" s="1260" t="s">
        <v>17</v>
      </c>
      <c r="C557" s="878" t="s">
        <v>16</v>
      </c>
      <c r="D557" s="1447"/>
      <c r="E557" s="1447"/>
      <c r="F557" s="1447"/>
      <c r="G557" s="1447"/>
      <c r="H557" s="1148" t="s">
        <v>1722</v>
      </c>
      <c r="I557" s="1148" t="s">
        <v>1723</v>
      </c>
      <c r="J557" s="1148" t="s">
        <v>1723</v>
      </c>
      <c r="K557" s="1190">
        <v>5</v>
      </c>
      <c r="L557" s="1149">
        <v>43586</v>
      </c>
      <c r="M557" s="1149">
        <v>43830</v>
      </c>
      <c r="N557" s="1148" t="s">
        <v>1707</v>
      </c>
      <c r="O557" s="833">
        <v>0</v>
      </c>
      <c r="P557" s="1220" t="str">
        <f t="shared" si="24"/>
        <v>PROCESO</v>
      </c>
    </row>
    <row r="558" spans="2:16" ht="345">
      <c r="B558" s="1260" t="s">
        <v>17</v>
      </c>
      <c r="C558" s="878" t="s">
        <v>16</v>
      </c>
      <c r="D558" s="1447"/>
      <c r="E558" s="1447"/>
      <c r="F558" s="1447"/>
      <c r="G558" s="1447"/>
      <c r="H558" s="1148" t="s">
        <v>1724</v>
      </c>
      <c r="I558" s="1148" t="s">
        <v>1725</v>
      </c>
      <c r="J558" s="1148" t="s">
        <v>1726</v>
      </c>
      <c r="K558" s="834">
        <v>1</v>
      </c>
      <c r="L558" s="1149">
        <v>43556</v>
      </c>
      <c r="M558" s="1149">
        <v>43615</v>
      </c>
      <c r="N558" s="1148" t="s">
        <v>1727</v>
      </c>
      <c r="O558" s="833">
        <v>0</v>
      </c>
      <c r="P558" s="1220" t="str">
        <f t="shared" si="24"/>
        <v>PROCESO</v>
      </c>
    </row>
    <row r="559" spans="2:16" ht="345">
      <c r="B559" s="1260" t="s">
        <v>17</v>
      </c>
      <c r="C559" s="878" t="s">
        <v>16</v>
      </c>
      <c r="D559" s="1447"/>
      <c r="E559" s="1447"/>
      <c r="F559" s="1447"/>
      <c r="G559" s="1447"/>
      <c r="H559" s="1148" t="s">
        <v>1724</v>
      </c>
      <c r="I559" s="1148" t="s">
        <v>1728</v>
      </c>
      <c r="J559" s="1148" t="s">
        <v>1729</v>
      </c>
      <c r="K559" s="834">
        <v>1</v>
      </c>
      <c r="L559" s="1149">
        <v>43617</v>
      </c>
      <c r="M559" s="1149">
        <v>43830</v>
      </c>
      <c r="N559" s="1148" t="s">
        <v>1727</v>
      </c>
      <c r="O559" s="833">
        <v>0</v>
      </c>
      <c r="P559" s="1220" t="str">
        <f t="shared" si="24"/>
        <v>PROCESO</v>
      </c>
    </row>
    <row r="560" spans="2:16" ht="135">
      <c r="B560" s="1260" t="s">
        <v>17</v>
      </c>
      <c r="C560" s="878" t="s">
        <v>16</v>
      </c>
      <c r="D560" s="1447"/>
      <c r="E560" s="1447"/>
      <c r="F560" s="1447"/>
      <c r="G560" s="1447"/>
      <c r="H560" s="1148" t="s">
        <v>1730</v>
      </c>
      <c r="I560" s="1148" t="s">
        <v>1731</v>
      </c>
      <c r="J560" s="1148" t="s">
        <v>641</v>
      </c>
      <c r="K560" s="834">
        <v>1</v>
      </c>
      <c r="L560" s="1149">
        <v>43586</v>
      </c>
      <c r="M560" s="1149">
        <v>43615</v>
      </c>
      <c r="N560" s="1148" t="s">
        <v>1732</v>
      </c>
      <c r="O560" s="833">
        <v>0</v>
      </c>
      <c r="P560" s="1220" t="str">
        <f t="shared" si="24"/>
        <v>PROCESO</v>
      </c>
    </row>
    <row r="561" spans="2:16" ht="60">
      <c r="B561" s="1260" t="s">
        <v>17</v>
      </c>
      <c r="C561" s="878" t="s">
        <v>16</v>
      </c>
      <c r="D561" s="1447"/>
      <c r="E561" s="1447"/>
      <c r="F561" s="1447"/>
      <c r="G561" s="1447"/>
      <c r="H561" s="1148" t="s">
        <v>1733</v>
      </c>
      <c r="I561" s="1148" t="s">
        <v>1734</v>
      </c>
      <c r="J561" s="1148" t="s">
        <v>1700</v>
      </c>
      <c r="K561" s="834">
        <v>2</v>
      </c>
      <c r="L561" s="1149">
        <v>43617</v>
      </c>
      <c r="M561" s="1149">
        <v>43861</v>
      </c>
      <c r="N561" s="1148" t="s">
        <v>1732</v>
      </c>
      <c r="O561" s="833">
        <v>0</v>
      </c>
      <c r="P561" s="1220" t="str">
        <f t="shared" si="24"/>
        <v>PROCESO</v>
      </c>
    </row>
    <row r="562" spans="2:16" ht="165">
      <c r="B562" s="1260" t="s">
        <v>17</v>
      </c>
      <c r="C562" s="878" t="s">
        <v>16</v>
      </c>
      <c r="D562" s="1447"/>
      <c r="E562" s="1447"/>
      <c r="F562" s="1447"/>
      <c r="G562" s="1447"/>
      <c r="H562" s="1148" t="s">
        <v>1735</v>
      </c>
      <c r="I562" s="1148" t="s">
        <v>1736</v>
      </c>
      <c r="J562" s="1148" t="s">
        <v>1737</v>
      </c>
      <c r="K562" s="834">
        <v>1</v>
      </c>
      <c r="L562" s="1149">
        <v>43617</v>
      </c>
      <c r="M562" s="1149">
        <v>43861</v>
      </c>
      <c r="N562" s="1148" t="s">
        <v>1732</v>
      </c>
      <c r="O562" s="833">
        <v>0</v>
      </c>
      <c r="P562" s="1220" t="str">
        <f t="shared" si="24"/>
        <v>PROCESO</v>
      </c>
    </row>
    <row r="563" spans="2:16" ht="60">
      <c r="B563" s="1260" t="s">
        <v>17</v>
      </c>
      <c r="C563" s="878" t="s">
        <v>16</v>
      </c>
      <c r="D563" s="1447"/>
      <c r="E563" s="1447"/>
      <c r="F563" s="1447"/>
      <c r="G563" s="1447"/>
      <c r="H563" s="1148" t="s">
        <v>1738</v>
      </c>
      <c r="I563" s="1148" t="s">
        <v>1739</v>
      </c>
      <c r="J563" s="1148" t="s">
        <v>1740</v>
      </c>
      <c r="K563" s="834">
        <v>2</v>
      </c>
      <c r="L563" s="1149">
        <v>43586</v>
      </c>
      <c r="M563" s="1149">
        <v>43830</v>
      </c>
      <c r="N563" s="1148" t="s">
        <v>1732</v>
      </c>
      <c r="O563" s="833">
        <v>0</v>
      </c>
      <c r="P563" s="1220" t="str">
        <f t="shared" si="24"/>
        <v>PROCESO</v>
      </c>
    </row>
    <row r="564" spans="2:16" ht="150">
      <c r="B564" s="1260" t="s">
        <v>17</v>
      </c>
      <c r="C564" s="878" t="s">
        <v>16</v>
      </c>
      <c r="D564" s="1447"/>
      <c r="E564" s="1447"/>
      <c r="F564" s="1447"/>
      <c r="G564" s="1447"/>
      <c r="H564" s="1148" t="s">
        <v>1741</v>
      </c>
      <c r="I564" s="1148" t="s">
        <v>1741</v>
      </c>
      <c r="J564" s="1148" t="s">
        <v>1742</v>
      </c>
      <c r="K564" s="834">
        <v>3</v>
      </c>
      <c r="L564" s="1149">
        <v>43586</v>
      </c>
      <c r="M564" s="1149" t="s">
        <v>1743</v>
      </c>
      <c r="N564" s="1148" t="s">
        <v>1732</v>
      </c>
      <c r="O564" s="833">
        <v>0</v>
      </c>
      <c r="P564" s="1220" t="str">
        <f t="shared" si="24"/>
        <v>PROCESO</v>
      </c>
    </row>
    <row r="565" spans="2:16" ht="195" customHeight="1">
      <c r="B565" s="734" t="s">
        <v>17</v>
      </c>
      <c r="C565" s="873" t="s">
        <v>18</v>
      </c>
      <c r="D565" s="1400" t="s">
        <v>1744</v>
      </c>
      <c r="E565" s="1400" t="s">
        <v>1745</v>
      </c>
      <c r="F565" s="1404" t="s">
        <v>1746</v>
      </c>
      <c r="G565" s="1404" t="s">
        <v>1747</v>
      </c>
      <c r="H565" s="1195" t="s">
        <v>1748</v>
      </c>
      <c r="I565" s="1200"/>
      <c r="J565" s="1198" t="s">
        <v>1749</v>
      </c>
      <c r="K565" s="735">
        <v>1</v>
      </c>
      <c r="L565" s="815">
        <v>42737</v>
      </c>
      <c r="M565" s="815">
        <v>43100</v>
      </c>
      <c r="N565" s="1078" t="s">
        <v>1750</v>
      </c>
      <c r="O565" s="851">
        <v>1</v>
      </c>
      <c r="P565" s="1215" t="str">
        <f t="shared" ref="P565:P590" si="25">IF(AND(M565&lt;=$O$13,O565&lt;100%),"INCUMPLIDA",IF(AND(M565&gt;$O$13,O565&lt;=100%),"PROCESO",IF(AND(M565&gt;$O$13,O565=100%),"CUMPLIDA","CUMPLIDA")))</f>
        <v>CUMPLIDA</v>
      </c>
    </row>
    <row r="566" spans="2:16" ht="150" customHeight="1">
      <c r="B566" s="734" t="s">
        <v>17</v>
      </c>
      <c r="C566" s="873" t="s">
        <v>18</v>
      </c>
      <c r="D566" s="1400"/>
      <c r="E566" s="1400"/>
      <c r="F566" s="1404"/>
      <c r="G566" s="1404"/>
      <c r="H566" s="1195" t="s">
        <v>1751</v>
      </c>
      <c r="I566" s="1200"/>
      <c r="J566" s="1198" t="s">
        <v>1752</v>
      </c>
      <c r="K566" s="735">
        <v>1</v>
      </c>
      <c r="L566" s="815">
        <v>42737</v>
      </c>
      <c r="M566" s="815">
        <v>43936</v>
      </c>
      <c r="N566" s="1078" t="s">
        <v>1753</v>
      </c>
      <c r="O566" s="851">
        <v>0</v>
      </c>
      <c r="P566" s="1215" t="str">
        <f t="shared" si="25"/>
        <v>PROCESO</v>
      </c>
    </row>
    <row r="567" spans="2:16" ht="105">
      <c r="B567" s="734" t="s">
        <v>17</v>
      </c>
      <c r="C567" s="873" t="s">
        <v>18</v>
      </c>
      <c r="D567" s="1400"/>
      <c r="E567" s="1400"/>
      <c r="F567" s="1404"/>
      <c r="G567" s="1404"/>
      <c r="H567" s="1195" t="s">
        <v>1754</v>
      </c>
      <c r="I567" s="1200"/>
      <c r="J567" s="1198" t="s">
        <v>1755</v>
      </c>
      <c r="K567" s="735">
        <v>2</v>
      </c>
      <c r="L567" s="815">
        <v>42795</v>
      </c>
      <c r="M567" s="815">
        <v>43039</v>
      </c>
      <c r="N567" s="1078" t="s">
        <v>1756</v>
      </c>
      <c r="O567" s="851">
        <v>1</v>
      </c>
      <c r="P567" s="1215" t="str">
        <f t="shared" si="25"/>
        <v>CUMPLIDA</v>
      </c>
    </row>
    <row r="568" spans="2:16" ht="255" customHeight="1">
      <c r="B568" s="734" t="s">
        <v>17</v>
      </c>
      <c r="C568" s="873" t="s">
        <v>18</v>
      </c>
      <c r="D568" s="1211" t="s">
        <v>1757</v>
      </c>
      <c r="E568" s="1211" t="s">
        <v>1758</v>
      </c>
      <c r="F568" s="1196" t="s">
        <v>1759</v>
      </c>
      <c r="G568" s="1196" t="s">
        <v>1760</v>
      </c>
      <c r="H568" s="1196" t="s">
        <v>1761</v>
      </c>
      <c r="I568" s="1215"/>
      <c r="J568" s="1196" t="s">
        <v>1762</v>
      </c>
      <c r="K568" s="899">
        <v>1</v>
      </c>
      <c r="L568" s="815">
        <v>43466</v>
      </c>
      <c r="M568" s="815">
        <v>45121</v>
      </c>
      <c r="N568" s="1241" t="s">
        <v>1763</v>
      </c>
      <c r="O568" s="859">
        <v>0</v>
      </c>
      <c r="P568" s="1215" t="str">
        <f>IF(AND(M568&lt;=$O$13,O568&lt;100%),"INCUMPLIDA",IF(AND(M568&gt;$O$13,O568&lt;=100%),"PROCESO",IF(AND(M568&gt;$O$13,O568=100%),"CUMPLIDA","CUMPLIDA")))</f>
        <v>PROCESO</v>
      </c>
    </row>
    <row r="569" spans="2:16" ht="409.5">
      <c r="B569" s="734" t="s">
        <v>17</v>
      </c>
      <c r="C569" s="873" t="s">
        <v>18</v>
      </c>
      <c r="D569" s="1211" t="s">
        <v>1764</v>
      </c>
      <c r="E569" s="1211" t="s">
        <v>1758</v>
      </c>
      <c r="F569" s="1196" t="s">
        <v>1765</v>
      </c>
      <c r="G569" s="1196" t="s">
        <v>1766</v>
      </c>
      <c r="H569" s="1196" t="s">
        <v>1767</v>
      </c>
      <c r="I569" s="1215"/>
      <c r="J569" s="1196" t="s">
        <v>1768</v>
      </c>
      <c r="K569" s="899">
        <v>1</v>
      </c>
      <c r="L569" s="815">
        <v>43466</v>
      </c>
      <c r="M569" s="815">
        <v>43646</v>
      </c>
      <c r="N569" s="1241" t="s">
        <v>1769</v>
      </c>
      <c r="O569" s="859">
        <v>0</v>
      </c>
      <c r="P569" s="1215" t="str">
        <f>IF(AND(M569&lt;=$O$13,O569&lt;100%),"INCUMPLIDA",IF(AND(M569&gt;$O$13,O569&lt;=100%),"PROCESO",IF(AND(M569&gt;$O$13,O569=100%),"CUMPLIDA","CUMPLIDA")))</f>
        <v>PROCESO</v>
      </c>
    </row>
    <row r="570" spans="2:16" ht="105">
      <c r="B570" s="734" t="s">
        <v>17</v>
      </c>
      <c r="C570" s="873" t="s">
        <v>18</v>
      </c>
      <c r="D570" s="1400" t="s">
        <v>1770</v>
      </c>
      <c r="E570" s="1400"/>
      <c r="F570" s="1419" t="s">
        <v>1771</v>
      </c>
      <c r="G570" s="1419" t="s">
        <v>1772</v>
      </c>
      <c r="H570" s="1195" t="s">
        <v>1773</v>
      </c>
      <c r="I570" s="1200"/>
      <c r="J570" s="1198" t="s">
        <v>1774</v>
      </c>
      <c r="K570" s="735">
        <v>1</v>
      </c>
      <c r="L570" s="815">
        <v>42737</v>
      </c>
      <c r="M570" s="815">
        <v>43677</v>
      </c>
      <c r="N570" s="1078" t="s">
        <v>1775</v>
      </c>
      <c r="O570" s="851">
        <v>0</v>
      </c>
      <c r="P570" s="1215" t="str">
        <f t="shared" ref="P570:P571" si="26">IF(AND(M570&lt;=$O$13,O570&lt;100%),"INCUMPLIDA",IF(AND(M570&gt;$O$13,O570&lt;=100%),"PROCESO",IF(AND(M570&gt;$O$13,O570=100%),"CUMPLIDA","CUMPLIDA")))</f>
        <v>PROCESO</v>
      </c>
    </row>
    <row r="571" spans="2:16" ht="120">
      <c r="B571" s="734" t="s">
        <v>17</v>
      </c>
      <c r="C571" s="873" t="s">
        <v>18</v>
      </c>
      <c r="D571" s="1400"/>
      <c r="E571" s="1400"/>
      <c r="F571" s="1419"/>
      <c r="G571" s="1419"/>
      <c r="H571" s="1213" t="s">
        <v>1776</v>
      </c>
      <c r="I571" s="1200"/>
      <c r="J571" s="1198" t="s">
        <v>1777</v>
      </c>
      <c r="K571" s="735">
        <v>1</v>
      </c>
      <c r="L571" s="815">
        <v>42737</v>
      </c>
      <c r="M571" s="815">
        <v>43677</v>
      </c>
      <c r="N571" s="1078" t="s">
        <v>1778</v>
      </c>
      <c r="O571" s="851">
        <v>0</v>
      </c>
      <c r="P571" s="1215" t="str">
        <f t="shared" si="26"/>
        <v>PROCESO</v>
      </c>
    </row>
    <row r="572" spans="2:16" ht="120">
      <c r="B572" s="734" t="s">
        <v>17</v>
      </c>
      <c r="C572" s="873" t="s">
        <v>18</v>
      </c>
      <c r="D572" s="1417" t="s">
        <v>1779</v>
      </c>
      <c r="E572" s="1417" t="s">
        <v>1758</v>
      </c>
      <c r="F572" s="1393" t="s">
        <v>1780</v>
      </c>
      <c r="G572" s="1393" t="s">
        <v>1781</v>
      </c>
      <c r="H572" s="1242" t="s">
        <v>1782</v>
      </c>
      <c r="I572" s="1215"/>
      <c r="J572" s="1195" t="s">
        <v>1783</v>
      </c>
      <c r="K572" s="735">
        <v>1</v>
      </c>
      <c r="L572" s="815">
        <v>43497</v>
      </c>
      <c r="M572" s="815">
        <v>43646</v>
      </c>
      <c r="N572" s="1093" t="s">
        <v>1784</v>
      </c>
      <c r="O572" s="859">
        <v>0</v>
      </c>
      <c r="P572" s="1215" t="str">
        <f t="shared" ref="P572:P581" si="27">IF(AND(M572&lt;=$O$13,O572&lt;100%),"INCUMPLIDA",IF(AND(M572&gt;$O$13,O572&lt;=100%),"PROCESO",IF(AND(M572&gt;$O$13,O572=100%),"CUMPLIDA","CUMPLIDA")))</f>
        <v>PROCESO</v>
      </c>
    </row>
    <row r="573" spans="2:16" ht="105">
      <c r="B573" s="734" t="s">
        <v>17</v>
      </c>
      <c r="C573" s="873" t="s">
        <v>18</v>
      </c>
      <c r="D573" s="1417"/>
      <c r="E573" s="1417"/>
      <c r="F573" s="1393"/>
      <c r="G573" s="1393"/>
      <c r="H573" s="1196" t="s">
        <v>1785</v>
      </c>
      <c r="I573" s="1215"/>
      <c r="J573" s="1195" t="s">
        <v>808</v>
      </c>
      <c r="K573" s="735">
        <v>1</v>
      </c>
      <c r="L573" s="815">
        <v>43497</v>
      </c>
      <c r="M573" s="815">
        <v>43646</v>
      </c>
      <c r="N573" s="1241" t="s">
        <v>1784</v>
      </c>
      <c r="O573" s="859">
        <v>0</v>
      </c>
      <c r="P573" s="1215" t="str">
        <f t="shared" si="27"/>
        <v>PROCESO</v>
      </c>
    </row>
    <row r="574" spans="2:16" ht="75">
      <c r="B574" s="734" t="s">
        <v>17</v>
      </c>
      <c r="C574" s="873" t="s">
        <v>18</v>
      </c>
      <c r="D574" s="1417"/>
      <c r="E574" s="1417"/>
      <c r="F574" s="1393"/>
      <c r="G574" s="1393"/>
      <c r="H574" s="1196" t="s">
        <v>1786</v>
      </c>
      <c r="I574" s="1215"/>
      <c r="J574" s="1195" t="s">
        <v>685</v>
      </c>
      <c r="K574" s="735">
        <v>2</v>
      </c>
      <c r="L574" s="815">
        <v>43525</v>
      </c>
      <c r="M574" s="815">
        <v>43829</v>
      </c>
      <c r="N574" s="1241" t="s">
        <v>1787</v>
      </c>
      <c r="O574" s="859">
        <v>0</v>
      </c>
      <c r="P574" s="1215" t="str">
        <f t="shared" si="27"/>
        <v>PROCESO</v>
      </c>
    </row>
    <row r="575" spans="2:16" ht="60">
      <c r="B575" s="734" t="s">
        <v>17</v>
      </c>
      <c r="C575" s="873" t="s">
        <v>18</v>
      </c>
      <c r="D575" s="1417"/>
      <c r="E575" s="1417"/>
      <c r="F575" s="1393"/>
      <c r="G575" s="1393"/>
      <c r="H575" s="1196" t="s">
        <v>1788</v>
      </c>
      <c r="I575" s="1215"/>
      <c r="J575" s="1196" t="s">
        <v>1789</v>
      </c>
      <c r="K575" s="1198">
        <v>1</v>
      </c>
      <c r="L575" s="815">
        <v>43525</v>
      </c>
      <c r="M575" s="815">
        <v>43829</v>
      </c>
      <c r="N575" s="1241" t="s">
        <v>1787</v>
      </c>
      <c r="O575" s="859">
        <v>0</v>
      </c>
      <c r="P575" s="1215" t="str">
        <f t="shared" si="27"/>
        <v>PROCESO</v>
      </c>
    </row>
    <row r="576" spans="2:16" ht="165" customHeight="1">
      <c r="B576" s="734" t="s">
        <v>17</v>
      </c>
      <c r="C576" s="873" t="s">
        <v>18</v>
      </c>
      <c r="D576" s="1211" t="s">
        <v>1790</v>
      </c>
      <c r="E576" s="1211" t="s">
        <v>1758</v>
      </c>
      <c r="F576" s="1196" t="s">
        <v>1791</v>
      </c>
      <c r="G576" s="1196" t="s">
        <v>1792</v>
      </c>
      <c r="H576" s="1196" t="s">
        <v>1793</v>
      </c>
      <c r="I576" s="1215"/>
      <c r="J576" s="1196" t="s">
        <v>1794</v>
      </c>
      <c r="K576" s="735">
        <v>1</v>
      </c>
      <c r="L576" s="815">
        <v>43466</v>
      </c>
      <c r="M576" s="815">
        <v>43585</v>
      </c>
      <c r="N576" s="1241" t="s">
        <v>1784</v>
      </c>
      <c r="O576" s="859">
        <v>0</v>
      </c>
      <c r="P576" s="1215" t="str">
        <f t="shared" si="27"/>
        <v>PROCESO</v>
      </c>
    </row>
    <row r="577" spans="2:16" ht="105">
      <c r="B577" s="734" t="s">
        <v>17</v>
      </c>
      <c r="C577" s="873" t="s">
        <v>18</v>
      </c>
      <c r="D577" s="1417" t="s">
        <v>1795</v>
      </c>
      <c r="E577" s="1417" t="s">
        <v>1758</v>
      </c>
      <c r="F577" s="1393" t="s">
        <v>1796</v>
      </c>
      <c r="G577" s="1393" t="s">
        <v>1797</v>
      </c>
      <c r="H577" s="1196" t="s">
        <v>1798</v>
      </c>
      <c r="I577" s="1215"/>
      <c r="J577" s="1195" t="s">
        <v>1448</v>
      </c>
      <c r="K577" s="735">
        <v>1</v>
      </c>
      <c r="L577" s="815">
        <v>43497</v>
      </c>
      <c r="M577" s="815">
        <v>43646</v>
      </c>
      <c r="N577" s="1093" t="s">
        <v>1799</v>
      </c>
      <c r="O577" s="859">
        <v>0</v>
      </c>
      <c r="P577" s="1215" t="str">
        <f t="shared" si="27"/>
        <v>PROCESO</v>
      </c>
    </row>
    <row r="578" spans="2:16" ht="75">
      <c r="B578" s="734" t="s">
        <v>17</v>
      </c>
      <c r="C578" s="873" t="s">
        <v>18</v>
      </c>
      <c r="D578" s="1417"/>
      <c r="E578" s="1417"/>
      <c r="F578" s="1393"/>
      <c r="G578" s="1393"/>
      <c r="H578" s="1196" t="s">
        <v>1800</v>
      </c>
      <c r="I578" s="1215"/>
      <c r="J578" s="1196" t="s">
        <v>1794</v>
      </c>
      <c r="K578" s="735">
        <v>1</v>
      </c>
      <c r="L578" s="815">
        <v>43497</v>
      </c>
      <c r="M578" s="815">
        <v>43646</v>
      </c>
      <c r="N578" s="1241" t="s">
        <v>1784</v>
      </c>
      <c r="O578" s="859">
        <v>0</v>
      </c>
      <c r="P578" s="1215" t="str">
        <f t="shared" si="27"/>
        <v>PROCESO</v>
      </c>
    </row>
    <row r="579" spans="2:16" ht="243" customHeight="1">
      <c r="B579" s="734" t="s">
        <v>17</v>
      </c>
      <c r="C579" s="873" t="s">
        <v>18</v>
      </c>
      <c r="D579" s="1211" t="s">
        <v>1801</v>
      </c>
      <c r="E579" s="1211" t="s">
        <v>1758</v>
      </c>
      <c r="F579" s="1196" t="s">
        <v>1802</v>
      </c>
      <c r="G579" s="1196" t="s">
        <v>1803</v>
      </c>
      <c r="H579" s="1196" t="s">
        <v>1804</v>
      </c>
      <c r="I579" s="1215"/>
      <c r="J579" s="1196" t="s">
        <v>1805</v>
      </c>
      <c r="K579" s="735">
        <v>1</v>
      </c>
      <c r="L579" s="815">
        <v>43497</v>
      </c>
      <c r="M579" s="815">
        <v>43646</v>
      </c>
      <c r="N579" s="1094" t="s">
        <v>1806</v>
      </c>
      <c r="O579" s="859">
        <v>0</v>
      </c>
      <c r="P579" s="1215" t="str">
        <f t="shared" si="27"/>
        <v>PROCESO</v>
      </c>
    </row>
    <row r="580" spans="2:16" ht="135">
      <c r="B580" s="734" t="s">
        <v>17</v>
      </c>
      <c r="C580" s="873" t="s">
        <v>18</v>
      </c>
      <c r="D580" s="1417" t="s">
        <v>1807</v>
      </c>
      <c r="E580" s="1417" t="s">
        <v>1758</v>
      </c>
      <c r="F580" s="1393" t="s">
        <v>1808</v>
      </c>
      <c r="G580" s="1393" t="s">
        <v>1809</v>
      </c>
      <c r="H580" s="1196" t="s">
        <v>1810</v>
      </c>
      <c r="I580" s="1215"/>
      <c r="J580" s="1196" t="s">
        <v>1805</v>
      </c>
      <c r="K580" s="735">
        <v>1</v>
      </c>
      <c r="L580" s="815">
        <v>43497</v>
      </c>
      <c r="M580" s="815">
        <v>43646</v>
      </c>
      <c r="N580" s="1094" t="s">
        <v>1811</v>
      </c>
      <c r="O580" s="859">
        <v>0</v>
      </c>
      <c r="P580" s="1215" t="str">
        <f t="shared" si="27"/>
        <v>PROCESO</v>
      </c>
    </row>
    <row r="581" spans="2:16" ht="136.5" customHeight="1">
      <c r="B581" s="734" t="s">
        <v>17</v>
      </c>
      <c r="C581" s="873" t="s">
        <v>18</v>
      </c>
      <c r="D581" s="1417"/>
      <c r="E581" s="1417"/>
      <c r="F581" s="1393"/>
      <c r="G581" s="1393"/>
      <c r="H581" s="1217" t="s">
        <v>1812</v>
      </c>
      <c r="I581" s="1215"/>
      <c r="J581" s="1196" t="s">
        <v>1813</v>
      </c>
      <c r="K581" s="735">
        <v>1</v>
      </c>
      <c r="L581" s="815">
        <v>43497</v>
      </c>
      <c r="M581" s="815">
        <v>43646</v>
      </c>
      <c r="N581" s="1094" t="s">
        <v>1814</v>
      </c>
      <c r="O581" s="859">
        <v>0</v>
      </c>
      <c r="P581" s="1215" t="str">
        <f t="shared" si="27"/>
        <v>PROCESO</v>
      </c>
    </row>
    <row r="582" spans="2:16" ht="129" customHeight="1">
      <c r="B582" s="734" t="s">
        <v>17</v>
      </c>
      <c r="C582" s="873" t="s">
        <v>18</v>
      </c>
      <c r="D582" s="1417" t="s">
        <v>1815</v>
      </c>
      <c r="E582" s="1417" t="s">
        <v>1816</v>
      </c>
      <c r="F582" s="1392" t="s">
        <v>1817</v>
      </c>
      <c r="G582" s="1392" t="s">
        <v>1818</v>
      </c>
      <c r="H582" s="1213" t="s">
        <v>1819</v>
      </c>
      <c r="I582" s="1215"/>
      <c r="J582" s="1211" t="s">
        <v>1820</v>
      </c>
      <c r="K582" s="853">
        <v>7</v>
      </c>
      <c r="L582" s="854">
        <v>43070</v>
      </c>
      <c r="M582" s="854">
        <v>43281</v>
      </c>
      <c r="N582" s="1069" t="s">
        <v>1821</v>
      </c>
      <c r="O582" s="859">
        <v>1</v>
      </c>
      <c r="P582" s="1215" t="str">
        <f t="shared" si="25"/>
        <v>CUMPLIDA</v>
      </c>
    </row>
    <row r="583" spans="2:16" ht="60">
      <c r="B583" s="734" t="s">
        <v>17</v>
      </c>
      <c r="C583" s="873" t="s">
        <v>18</v>
      </c>
      <c r="D583" s="1417"/>
      <c r="E583" s="1417"/>
      <c r="F583" s="1392"/>
      <c r="G583" s="1392"/>
      <c r="H583" s="1213" t="s">
        <v>1822</v>
      </c>
      <c r="I583" s="1215"/>
      <c r="J583" s="1211" t="s">
        <v>1823</v>
      </c>
      <c r="K583" s="853">
        <v>12</v>
      </c>
      <c r="L583" s="854">
        <v>43070</v>
      </c>
      <c r="M583" s="854">
        <v>43465</v>
      </c>
      <c r="N583" s="1069" t="s">
        <v>1821</v>
      </c>
      <c r="O583" s="859">
        <v>0.54</v>
      </c>
      <c r="P583" s="1215" t="str">
        <f t="shared" si="25"/>
        <v>PROCESO</v>
      </c>
    </row>
    <row r="584" spans="2:16" ht="151.5" customHeight="1">
      <c r="B584" s="734" t="s">
        <v>17</v>
      </c>
      <c r="C584" s="873" t="s">
        <v>18</v>
      </c>
      <c r="D584" s="1417"/>
      <c r="E584" s="1417"/>
      <c r="F584" s="1392"/>
      <c r="G584" s="1392"/>
      <c r="H584" s="1213" t="s">
        <v>1824</v>
      </c>
      <c r="I584" s="1215"/>
      <c r="J584" s="1211" t="s">
        <v>1825</v>
      </c>
      <c r="K584" s="853">
        <v>1</v>
      </c>
      <c r="L584" s="854">
        <v>43070</v>
      </c>
      <c r="M584" s="854">
        <v>43131</v>
      </c>
      <c r="N584" s="1095" t="s">
        <v>1821</v>
      </c>
      <c r="O584" s="859">
        <v>1</v>
      </c>
      <c r="P584" s="1215" t="str">
        <f t="shared" si="25"/>
        <v>CUMPLIDA</v>
      </c>
    </row>
    <row r="585" spans="2:16" ht="153.75" customHeight="1">
      <c r="B585" s="734" t="s">
        <v>17</v>
      </c>
      <c r="C585" s="873" t="s">
        <v>18</v>
      </c>
      <c r="D585" s="1417" t="s">
        <v>1826</v>
      </c>
      <c r="E585" s="1417" t="s">
        <v>1758</v>
      </c>
      <c r="F585" s="1393" t="s">
        <v>1827</v>
      </c>
      <c r="G585" s="1393" t="s">
        <v>1828</v>
      </c>
      <c r="H585" s="1196" t="s">
        <v>1829</v>
      </c>
      <c r="I585" s="1215"/>
      <c r="J585" s="1196" t="s">
        <v>1830</v>
      </c>
      <c r="K585" s="735">
        <v>3</v>
      </c>
      <c r="L585" s="815">
        <v>43497</v>
      </c>
      <c r="M585" s="815">
        <v>43585</v>
      </c>
      <c r="N585" s="1094" t="s">
        <v>1831</v>
      </c>
      <c r="O585" s="859">
        <v>0</v>
      </c>
      <c r="P585" s="1215" t="str">
        <f t="shared" si="25"/>
        <v>PROCESO</v>
      </c>
    </row>
    <row r="586" spans="2:16" ht="240">
      <c r="B586" s="734" t="s">
        <v>17</v>
      </c>
      <c r="C586" s="873" t="s">
        <v>18</v>
      </c>
      <c r="D586" s="1417"/>
      <c r="E586" s="1417"/>
      <c r="F586" s="1393"/>
      <c r="G586" s="1393"/>
      <c r="H586" s="1196" t="s">
        <v>1832</v>
      </c>
      <c r="I586" s="1215"/>
      <c r="J586" s="1196" t="s">
        <v>1805</v>
      </c>
      <c r="K586" s="735">
        <v>3</v>
      </c>
      <c r="L586" s="815">
        <v>43497</v>
      </c>
      <c r="M586" s="815">
        <v>43646</v>
      </c>
      <c r="N586" s="1094" t="s">
        <v>1831</v>
      </c>
      <c r="O586" s="859">
        <v>0</v>
      </c>
      <c r="P586" s="1215" t="str">
        <f t="shared" si="25"/>
        <v>PROCESO</v>
      </c>
    </row>
    <row r="587" spans="2:16" ht="181.5" customHeight="1">
      <c r="B587" s="734" t="s">
        <v>17</v>
      </c>
      <c r="C587" s="873" t="s">
        <v>18</v>
      </c>
      <c r="D587" s="1417"/>
      <c r="E587" s="1417"/>
      <c r="F587" s="1393"/>
      <c r="G587" s="1393"/>
      <c r="H587" s="1217" t="s">
        <v>1833</v>
      </c>
      <c r="I587" s="1215"/>
      <c r="J587" s="1196" t="s">
        <v>1834</v>
      </c>
      <c r="K587" s="735">
        <v>18</v>
      </c>
      <c r="L587" s="815">
        <v>43497</v>
      </c>
      <c r="M587" s="815">
        <v>43677</v>
      </c>
      <c r="N587" s="1094" t="s">
        <v>1835</v>
      </c>
      <c r="O587" s="859">
        <v>0</v>
      </c>
      <c r="P587" s="1215" t="str">
        <f t="shared" si="25"/>
        <v>PROCESO</v>
      </c>
    </row>
    <row r="588" spans="2:16" ht="240">
      <c r="B588" s="734" t="s">
        <v>17</v>
      </c>
      <c r="C588" s="873" t="s">
        <v>18</v>
      </c>
      <c r="D588" s="1417" t="s">
        <v>1836</v>
      </c>
      <c r="E588" s="1417" t="s">
        <v>1758</v>
      </c>
      <c r="F588" s="1458" t="s">
        <v>1837</v>
      </c>
      <c r="G588" s="1393" t="s">
        <v>1838</v>
      </c>
      <c r="H588" s="1196" t="s">
        <v>1839</v>
      </c>
      <c r="I588" s="1215"/>
      <c r="J588" s="1196" t="s">
        <v>1783</v>
      </c>
      <c r="K588" s="735">
        <v>3</v>
      </c>
      <c r="L588" s="815">
        <v>43497</v>
      </c>
      <c r="M588" s="815">
        <v>43585</v>
      </c>
      <c r="N588" s="1094" t="s">
        <v>1840</v>
      </c>
      <c r="O588" s="859">
        <v>0</v>
      </c>
      <c r="P588" s="1215" t="str">
        <f t="shared" si="25"/>
        <v>PROCESO</v>
      </c>
    </row>
    <row r="589" spans="2:16" ht="240" customHeight="1">
      <c r="B589" s="734" t="s">
        <v>17</v>
      </c>
      <c r="C589" s="873" t="s">
        <v>18</v>
      </c>
      <c r="D589" s="1417"/>
      <c r="E589" s="1417"/>
      <c r="F589" s="1458"/>
      <c r="G589" s="1393"/>
      <c r="H589" s="1196" t="s">
        <v>1841</v>
      </c>
      <c r="I589" s="1215"/>
      <c r="J589" s="1196" t="s">
        <v>1805</v>
      </c>
      <c r="K589" s="735">
        <v>3</v>
      </c>
      <c r="L589" s="815">
        <v>43497</v>
      </c>
      <c r="M589" s="815">
        <v>43646</v>
      </c>
      <c r="N589" s="1094" t="s">
        <v>1842</v>
      </c>
      <c r="O589" s="859">
        <v>0</v>
      </c>
      <c r="P589" s="1215" t="str">
        <f t="shared" si="25"/>
        <v>PROCESO</v>
      </c>
    </row>
    <row r="590" spans="2:16" ht="240" customHeight="1">
      <c r="B590" s="734" t="s">
        <v>17</v>
      </c>
      <c r="C590" s="873" t="s">
        <v>18</v>
      </c>
      <c r="D590" s="1417"/>
      <c r="E590" s="1417"/>
      <c r="F590" s="1458"/>
      <c r="G590" s="1393"/>
      <c r="H590" s="1217" t="s">
        <v>1843</v>
      </c>
      <c r="I590" s="1215"/>
      <c r="J590" s="1196" t="s">
        <v>1834</v>
      </c>
      <c r="K590" s="735">
        <v>18</v>
      </c>
      <c r="L590" s="815">
        <v>43497</v>
      </c>
      <c r="M590" s="815">
        <v>43677</v>
      </c>
      <c r="N590" s="1094" t="s">
        <v>1840</v>
      </c>
      <c r="O590" s="859">
        <v>0</v>
      </c>
      <c r="P590" s="1215" t="str">
        <f t="shared" si="25"/>
        <v>PROCESO</v>
      </c>
    </row>
    <row r="591" spans="2:16" ht="270" customHeight="1">
      <c r="B591" s="1237" t="s">
        <v>21</v>
      </c>
      <c r="C591" s="875" t="s">
        <v>11</v>
      </c>
      <c r="D591" s="1466" t="s">
        <v>1844</v>
      </c>
      <c r="E591" s="1463" t="s">
        <v>1845</v>
      </c>
      <c r="F591" s="1464" t="s">
        <v>1846</v>
      </c>
      <c r="G591" s="1464" t="s">
        <v>1847</v>
      </c>
      <c r="H591" s="1466" t="s">
        <v>1848</v>
      </c>
      <c r="I591" s="1300" t="s">
        <v>1849</v>
      </c>
      <c r="J591" s="1300" t="s">
        <v>1850</v>
      </c>
      <c r="K591" s="865">
        <v>2</v>
      </c>
      <c r="L591" s="866">
        <v>42036</v>
      </c>
      <c r="M591" s="866">
        <v>42094</v>
      </c>
      <c r="N591" s="1301" t="s">
        <v>1851</v>
      </c>
      <c r="O591" s="758">
        <v>1</v>
      </c>
      <c r="P591" s="1202" t="str">
        <f t="shared" ref="P591:P629" si="28">IF(AND(M591&lt;=$O$11,O591&lt;100%),"INCUMPLIDA",IF(AND(M591&gt;$O$11,O591&lt;100%),"PROCESO",IF(AND(M591&gt;$O$11,O591=100%),"CUMPLIDA","CUMPLIDA")))</f>
        <v>CUMPLIDA</v>
      </c>
    </row>
    <row r="592" spans="2:16" ht="240" customHeight="1">
      <c r="B592" s="1199" t="s">
        <v>21</v>
      </c>
      <c r="C592" s="1246" t="s">
        <v>11</v>
      </c>
      <c r="D592" s="1399"/>
      <c r="E592" s="1402"/>
      <c r="F592" s="1415"/>
      <c r="G592" s="1415"/>
      <c r="H592" s="1399"/>
      <c r="I592" s="1236" t="s">
        <v>1852</v>
      </c>
      <c r="J592" s="1236" t="s">
        <v>1853</v>
      </c>
      <c r="K592" s="1199">
        <v>4</v>
      </c>
      <c r="L592" s="87">
        <v>42217</v>
      </c>
      <c r="M592" s="87">
        <v>42581</v>
      </c>
      <c r="N592" s="534" t="s">
        <v>1851</v>
      </c>
      <c r="O592" s="758">
        <v>1</v>
      </c>
      <c r="P592" s="1202" t="str">
        <f t="shared" si="28"/>
        <v>CUMPLIDA</v>
      </c>
    </row>
    <row r="593" spans="2:16" ht="240" customHeight="1">
      <c r="B593" s="1199" t="s">
        <v>21</v>
      </c>
      <c r="C593" s="1246" t="s">
        <v>11</v>
      </c>
      <c r="D593" s="1399" t="s">
        <v>1854</v>
      </c>
      <c r="E593" s="1402" t="s">
        <v>1845</v>
      </c>
      <c r="F593" s="1415" t="s">
        <v>1855</v>
      </c>
      <c r="G593" s="1415" t="s">
        <v>1856</v>
      </c>
      <c r="H593" s="1399" t="s">
        <v>1857</v>
      </c>
      <c r="I593" s="1236" t="s">
        <v>1849</v>
      </c>
      <c r="J593" s="1236" t="s">
        <v>1850</v>
      </c>
      <c r="K593" s="63">
        <v>2</v>
      </c>
      <c r="L593" s="87">
        <v>42036</v>
      </c>
      <c r="M593" s="87">
        <v>42094</v>
      </c>
      <c r="N593" s="534" t="s">
        <v>1851</v>
      </c>
      <c r="O593" s="75">
        <v>1</v>
      </c>
      <c r="P593" s="1202" t="str">
        <f t="shared" si="28"/>
        <v>CUMPLIDA</v>
      </c>
    </row>
    <row r="594" spans="2:16" ht="300" customHeight="1">
      <c r="B594" s="1199" t="s">
        <v>21</v>
      </c>
      <c r="C594" s="1246" t="s">
        <v>11</v>
      </c>
      <c r="D594" s="1399"/>
      <c r="E594" s="1402"/>
      <c r="F594" s="1415"/>
      <c r="G594" s="1415"/>
      <c r="H594" s="1399"/>
      <c r="I594" s="1236" t="s">
        <v>1852</v>
      </c>
      <c r="J594" s="1236" t="s">
        <v>1853</v>
      </c>
      <c r="K594" s="1199">
        <v>4</v>
      </c>
      <c r="L594" s="87">
        <v>42217</v>
      </c>
      <c r="M594" s="87">
        <v>42581</v>
      </c>
      <c r="N594" s="534" t="s">
        <v>1851</v>
      </c>
      <c r="O594" s="75">
        <v>1</v>
      </c>
      <c r="P594" s="1202" t="str">
        <f t="shared" si="28"/>
        <v>CUMPLIDA</v>
      </c>
    </row>
    <row r="595" spans="2:16" ht="409.5" customHeight="1">
      <c r="B595" s="1199" t="s">
        <v>21</v>
      </c>
      <c r="C595" s="1246" t="s">
        <v>11</v>
      </c>
      <c r="D595" s="1399" t="s">
        <v>1858</v>
      </c>
      <c r="E595" s="1399" t="s">
        <v>1859</v>
      </c>
      <c r="F595" s="1415" t="s">
        <v>1860</v>
      </c>
      <c r="G595" s="1415" t="s">
        <v>1861</v>
      </c>
      <c r="H595" s="1399" t="s">
        <v>1848</v>
      </c>
      <c r="I595" s="1236" t="s">
        <v>1849</v>
      </c>
      <c r="J595" s="1236" t="s">
        <v>1850</v>
      </c>
      <c r="K595" s="63">
        <v>2</v>
      </c>
      <c r="L595" s="87">
        <v>42036</v>
      </c>
      <c r="M595" s="87">
        <v>42094</v>
      </c>
      <c r="N595" s="534" t="s">
        <v>1851</v>
      </c>
      <c r="O595" s="75">
        <v>1</v>
      </c>
      <c r="P595" s="1202" t="str">
        <f t="shared" si="28"/>
        <v>CUMPLIDA</v>
      </c>
    </row>
    <row r="596" spans="2:16" ht="135" customHeight="1">
      <c r="B596" s="1199" t="s">
        <v>21</v>
      </c>
      <c r="C596" s="1246" t="s">
        <v>11</v>
      </c>
      <c r="D596" s="1399"/>
      <c r="E596" s="1399"/>
      <c r="F596" s="1415"/>
      <c r="G596" s="1415"/>
      <c r="H596" s="1399"/>
      <c r="I596" s="1236" t="s">
        <v>1852</v>
      </c>
      <c r="J596" s="1236" t="s">
        <v>1853</v>
      </c>
      <c r="K596" s="1199">
        <v>4</v>
      </c>
      <c r="L596" s="87">
        <v>42217</v>
      </c>
      <c r="M596" s="87">
        <v>42581</v>
      </c>
      <c r="N596" s="534" t="s">
        <v>1851</v>
      </c>
      <c r="O596" s="75">
        <v>1</v>
      </c>
      <c r="P596" s="1202" t="str">
        <f t="shared" si="28"/>
        <v>CUMPLIDA</v>
      </c>
    </row>
    <row r="597" spans="2:16" ht="150" customHeight="1">
      <c r="B597" s="1199" t="s">
        <v>21</v>
      </c>
      <c r="C597" s="1246" t="s">
        <v>11</v>
      </c>
      <c r="D597" s="1461" t="s">
        <v>1862</v>
      </c>
      <c r="E597" s="1461" t="s">
        <v>1863</v>
      </c>
      <c r="F597" s="1467" t="s">
        <v>1864</v>
      </c>
      <c r="G597" s="1467" t="s">
        <v>1865</v>
      </c>
      <c r="H597" s="1461" t="s">
        <v>1848</v>
      </c>
      <c r="I597" s="1236" t="s">
        <v>1849</v>
      </c>
      <c r="J597" s="1236" t="s">
        <v>1850</v>
      </c>
      <c r="K597" s="63">
        <v>2</v>
      </c>
      <c r="L597" s="87">
        <v>42036</v>
      </c>
      <c r="M597" s="87">
        <v>42094</v>
      </c>
      <c r="N597" s="534" t="s">
        <v>1851</v>
      </c>
      <c r="O597" s="75">
        <v>1</v>
      </c>
      <c r="P597" s="1202" t="str">
        <f t="shared" si="28"/>
        <v>CUMPLIDA</v>
      </c>
    </row>
    <row r="598" spans="2:16" ht="319.5" customHeight="1">
      <c r="B598" s="1199" t="s">
        <v>21</v>
      </c>
      <c r="C598" s="1246" t="s">
        <v>11</v>
      </c>
      <c r="D598" s="1461"/>
      <c r="E598" s="1461"/>
      <c r="F598" s="1467"/>
      <c r="G598" s="1467"/>
      <c r="H598" s="1461"/>
      <c r="I598" s="1236" t="s">
        <v>1852</v>
      </c>
      <c r="J598" s="1236" t="s">
        <v>1853</v>
      </c>
      <c r="K598" s="1199">
        <v>4</v>
      </c>
      <c r="L598" s="87">
        <v>42217</v>
      </c>
      <c r="M598" s="87">
        <v>42581</v>
      </c>
      <c r="N598" s="534" t="s">
        <v>1851</v>
      </c>
      <c r="O598" s="75">
        <v>1</v>
      </c>
      <c r="P598" s="1202" t="str">
        <f t="shared" si="28"/>
        <v>CUMPLIDA</v>
      </c>
    </row>
    <row r="599" spans="2:16" ht="255" customHeight="1">
      <c r="B599" s="1199" t="s">
        <v>21</v>
      </c>
      <c r="C599" s="1246" t="s">
        <v>11</v>
      </c>
      <c r="D599" s="1451" t="s">
        <v>1866</v>
      </c>
      <c r="E599" s="1451" t="s">
        <v>1867</v>
      </c>
      <c r="F599" s="1459" t="s">
        <v>1868</v>
      </c>
      <c r="G599" s="1459" t="s">
        <v>1869</v>
      </c>
      <c r="H599" s="1229" t="s">
        <v>1870</v>
      </c>
      <c r="I599" s="1229" t="s">
        <v>1871</v>
      </c>
      <c r="J599" s="995" t="s">
        <v>1872</v>
      </c>
      <c r="K599" s="759">
        <v>5</v>
      </c>
      <c r="L599" s="760">
        <v>42064</v>
      </c>
      <c r="M599" s="761">
        <v>42215</v>
      </c>
      <c r="N599" s="1096" t="s">
        <v>1873</v>
      </c>
      <c r="O599" s="75">
        <v>1</v>
      </c>
      <c r="P599" s="1202" t="str">
        <f t="shared" si="28"/>
        <v>CUMPLIDA</v>
      </c>
    </row>
    <row r="600" spans="2:16" ht="315" customHeight="1">
      <c r="B600" s="1199" t="s">
        <v>21</v>
      </c>
      <c r="C600" s="1246" t="s">
        <v>11</v>
      </c>
      <c r="D600" s="1451"/>
      <c r="E600" s="1451"/>
      <c r="F600" s="1459"/>
      <c r="G600" s="1459"/>
      <c r="H600" s="1229" t="s">
        <v>1874</v>
      </c>
      <c r="I600" s="1229" t="s">
        <v>1875</v>
      </c>
      <c r="J600" s="1229" t="s">
        <v>1876</v>
      </c>
      <c r="K600" s="762">
        <v>5</v>
      </c>
      <c r="L600" s="760">
        <v>42064</v>
      </c>
      <c r="M600" s="761">
        <v>42215</v>
      </c>
      <c r="N600" s="1096" t="s">
        <v>1877</v>
      </c>
      <c r="O600" s="75">
        <v>1</v>
      </c>
      <c r="P600" s="1202" t="str">
        <f t="shared" si="28"/>
        <v>CUMPLIDA</v>
      </c>
    </row>
    <row r="601" spans="2:16" ht="255" customHeight="1">
      <c r="B601" s="1199" t="s">
        <v>21</v>
      </c>
      <c r="C601" s="1246" t="s">
        <v>11</v>
      </c>
      <c r="D601" s="1229" t="s">
        <v>1878</v>
      </c>
      <c r="E601" s="995" t="s">
        <v>1867</v>
      </c>
      <c r="F601" s="1234" t="s">
        <v>1879</v>
      </c>
      <c r="G601" s="1234" t="s">
        <v>1880</v>
      </c>
      <c r="H601" s="1229" t="s">
        <v>1881</v>
      </c>
      <c r="I601" s="1229" t="s">
        <v>1882</v>
      </c>
      <c r="J601" s="995" t="s">
        <v>607</v>
      </c>
      <c r="K601" s="759">
        <v>1</v>
      </c>
      <c r="L601" s="760">
        <v>42095</v>
      </c>
      <c r="M601" s="761">
        <v>42124</v>
      </c>
      <c r="N601" s="1096" t="s">
        <v>1873</v>
      </c>
      <c r="O601" s="75">
        <v>1</v>
      </c>
      <c r="P601" s="1202" t="str">
        <f t="shared" si="28"/>
        <v>CUMPLIDA</v>
      </c>
    </row>
    <row r="602" spans="2:16" ht="409.5" customHeight="1">
      <c r="B602" s="1199" t="s">
        <v>21</v>
      </c>
      <c r="C602" s="1246" t="s">
        <v>11</v>
      </c>
      <c r="D602" s="763" t="s">
        <v>1883</v>
      </c>
      <c r="E602" s="763" t="s">
        <v>1863</v>
      </c>
      <c r="F602" s="764" t="s">
        <v>1884</v>
      </c>
      <c r="G602" s="764" t="s">
        <v>1885</v>
      </c>
      <c r="H602" s="763" t="s">
        <v>1886</v>
      </c>
      <c r="I602" s="763" t="s">
        <v>1887</v>
      </c>
      <c r="J602" s="763" t="s">
        <v>641</v>
      </c>
      <c r="K602" s="765">
        <v>1</v>
      </c>
      <c r="L602" s="752">
        <v>42200</v>
      </c>
      <c r="M602" s="766">
        <v>42231</v>
      </c>
      <c r="N602" s="1097" t="s">
        <v>1888</v>
      </c>
      <c r="O602" s="75">
        <v>1</v>
      </c>
      <c r="P602" s="1202" t="str">
        <f t="shared" si="28"/>
        <v>CUMPLIDA</v>
      </c>
    </row>
    <row r="603" spans="2:16" ht="315" customHeight="1">
      <c r="B603" s="1199" t="s">
        <v>21</v>
      </c>
      <c r="C603" s="1246" t="s">
        <v>11</v>
      </c>
      <c r="D603" s="763" t="s">
        <v>1889</v>
      </c>
      <c r="E603" s="763" t="s">
        <v>1890</v>
      </c>
      <c r="F603" s="764" t="s">
        <v>1891</v>
      </c>
      <c r="G603" s="764" t="s">
        <v>1892</v>
      </c>
      <c r="H603" s="763" t="s">
        <v>1893</v>
      </c>
      <c r="I603" s="763" t="s">
        <v>1894</v>
      </c>
      <c r="J603" s="763" t="s">
        <v>1895</v>
      </c>
      <c r="K603" s="767">
        <v>72202997</v>
      </c>
      <c r="L603" s="752">
        <v>42614</v>
      </c>
      <c r="M603" s="766">
        <v>42978</v>
      </c>
      <c r="N603" s="1097" t="s">
        <v>1896</v>
      </c>
      <c r="O603" s="75">
        <v>1</v>
      </c>
      <c r="P603" s="1202" t="str">
        <f t="shared" si="28"/>
        <v>CUMPLIDA</v>
      </c>
    </row>
    <row r="604" spans="2:16" ht="195" customHeight="1">
      <c r="B604" s="1199" t="s">
        <v>21</v>
      </c>
      <c r="C604" s="1246" t="s">
        <v>11</v>
      </c>
      <c r="D604" s="763" t="s">
        <v>1897</v>
      </c>
      <c r="E604" s="763" t="s">
        <v>1890</v>
      </c>
      <c r="F604" s="764" t="s">
        <v>1898</v>
      </c>
      <c r="G604" s="768" t="s">
        <v>1899</v>
      </c>
      <c r="H604" s="763" t="s">
        <v>1900</v>
      </c>
      <c r="I604" s="763" t="s">
        <v>1894</v>
      </c>
      <c r="J604" s="763" t="s">
        <v>1895</v>
      </c>
      <c r="K604" s="767">
        <v>96908385</v>
      </c>
      <c r="L604" s="752">
        <v>42095</v>
      </c>
      <c r="M604" s="752">
        <v>42460</v>
      </c>
      <c r="N604" s="1097" t="s">
        <v>1901</v>
      </c>
      <c r="O604" s="75">
        <v>1</v>
      </c>
      <c r="P604" s="1202" t="str">
        <f t="shared" si="28"/>
        <v>CUMPLIDA</v>
      </c>
    </row>
    <row r="605" spans="2:16" ht="409.5" customHeight="1">
      <c r="B605" s="1199" t="s">
        <v>21</v>
      </c>
      <c r="C605" s="1246" t="s">
        <v>11</v>
      </c>
      <c r="D605" s="1399" t="s">
        <v>1902</v>
      </c>
      <c r="E605" s="1402" t="s">
        <v>1329</v>
      </c>
      <c r="F605" s="1415" t="s">
        <v>1903</v>
      </c>
      <c r="G605" s="1413" t="s">
        <v>1904</v>
      </c>
      <c r="H605" s="1199" t="s">
        <v>1905</v>
      </c>
      <c r="I605" s="1199" t="s">
        <v>1906</v>
      </c>
      <c r="J605" s="1199" t="s">
        <v>1907</v>
      </c>
      <c r="K605" s="1210">
        <v>1</v>
      </c>
      <c r="L605" s="87">
        <v>42359</v>
      </c>
      <c r="M605" s="87">
        <v>42384</v>
      </c>
      <c r="N605" s="534" t="s">
        <v>1908</v>
      </c>
      <c r="O605" s="75">
        <v>1</v>
      </c>
      <c r="P605" s="1202" t="str">
        <f t="shared" si="28"/>
        <v>CUMPLIDA</v>
      </c>
    </row>
    <row r="606" spans="2:16" ht="409.5" customHeight="1">
      <c r="B606" s="1199" t="s">
        <v>21</v>
      </c>
      <c r="C606" s="1246" t="s">
        <v>11</v>
      </c>
      <c r="D606" s="1399"/>
      <c r="E606" s="1402"/>
      <c r="F606" s="1415"/>
      <c r="G606" s="1413"/>
      <c r="H606" s="1199" t="s">
        <v>1909</v>
      </c>
      <c r="I606" s="1199" t="s">
        <v>1910</v>
      </c>
      <c r="J606" s="1199" t="s">
        <v>1911</v>
      </c>
      <c r="K606" s="1210">
        <v>6</v>
      </c>
      <c r="L606" s="87">
        <v>42370</v>
      </c>
      <c r="M606" s="87">
        <v>42735</v>
      </c>
      <c r="N606" s="534" t="s">
        <v>1908</v>
      </c>
      <c r="O606" s="75">
        <v>1</v>
      </c>
      <c r="P606" s="1202" t="str">
        <f t="shared" si="28"/>
        <v>CUMPLIDA</v>
      </c>
    </row>
    <row r="607" spans="2:16" ht="255" customHeight="1">
      <c r="B607" s="1199" t="s">
        <v>21</v>
      </c>
      <c r="C607" s="1246" t="s">
        <v>11</v>
      </c>
      <c r="D607" s="1399" t="s">
        <v>1912</v>
      </c>
      <c r="E607" s="1402" t="s">
        <v>1913</v>
      </c>
      <c r="F607" s="1406" t="s">
        <v>1914</v>
      </c>
      <c r="G607" s="1399" t="s">
        <v>1915</v>
      </c>
      <c r="H607" s="1199" t="s">
        <v>1916</v>
      </c>
      <c r="I607" s="1199" t="s">
        <v>1917</v>
      </c>
      <c r="J607" s="1199" t="s">
        <v>1918</v>
      </c>
      <c r="K607" s="1210">
        <v>1</v>
      </c>
      <c r="L607" s="87">
        <v>42370</v>
      </c>
      <c r="M607" s="87">
        <v>42551</v>
      </c>
      <c r="N607" s="534" t="s">
        <v>1908</v>
      </c>
      <c r="O607" s="75">
        <v>1</v>
      </c>
      <c r="P607" s="1202" t="str">
        <f t="shared" si="28"/>
        <v>CUMPLIDA</v>
      </c>
    </row>
    <row r="608" spans="2:16" ht="300" customHeight="1">
      <c r="B608" s="1199" t="s">
        <v>21</v>
      </c>
      <c r="C608" s="1246" t="s">
        <v>11</v>
      </c>
      <c r="D608" s="1399"/>
      <c r="E608" s="1402"/>
      <c r="F608" s="1406"/>
      <c r="G608" s="1399"/>
      <c r="H608" s="1199" t="s">
        <v>1919</v>
      </c>
      <c r="I608" s="1199" t="s">
        <v>1906</v>
      </c>
      <c r="J608" s="1199" t="s">
        <v>1920</v>
      </c>
      <c r="K608" s="1210">
        <v>1</v>
      </c>
      <c r="L608" s="87">
        <v>42359</v>
      </c>
      <c r="M608" s="87">
        <v>42384</v>
      </c>
      <c r="N608" s="534" t="s">
        <v>1921</v>
      </c>
      <c r="O608" s="75">
        <v>1</v>
      </c>
      <c r="P608" s="1202" t="str">
        <f t="shared" si="28"/>
        <v>CUMPLIDA</v>
      </c>
    </row>
    <row r="609" spans="2:16" ht="270" customHeight="1">
      <c r="B609" s="1199" t="s">
        <v>21</v>
      </c>
      <c r="C609" s="1246" t="s">
        <v>11</v>
      </c>
      <c r="D609" s="1399"/>
      <c r="E609" s="1402"/>
      <c r="F609" s="1406"/>
      <c r="G609" s="1399"/>
      <c r="H609" s="1199" t="s">
        <v>1922</v>
      </c>
      <c r="I609" s="1199" t="s">
        <v>1923</v>
      </c>
      <c r="J609" s="1199" t="s">
        <v>1924</v>
      </c>
      <c r="K609" s="1210">
        <v>6</v>
      </c>
      <c r="L609" s="87">
        <v>42370</v>
      </c>
      <c r="M609" s="87">
        <v>42735</v>
      </c>
      <c r="N609" s="534" t="s">
        <v>1908</v>
      </c>
      <c r="O609" s="75">
        <v>1</v>
      </c>
      <c r="P609" s="1202" t="str">
        <f t="shared" si="28"/>
        <v>CUMPLIDA</v>
      </c>
    </row>
    <row r="610" spans="2:16" ht="285" customHeight="1">
      <c r="B610" s="1199" t="s">
        <v>21</v>
      </c>
      <c r="C610" s="1246" t="s">
        <v>11</v>
      </c>
      <c r="D610" s="876" t="s">
        <v>1925</v>
      </c>
      <c r="E610" s="763" t="s">
        <v>1926</v>
      </c>
      <c r="F610" s="764" t="s">
        <v>1927</v>
      </c>
      <c r="G610" s="764" t="s">
        <v>1928</v>
      </c>
      <c r="H610" s="763" t="s">
        <v>1929</v>
      </c>
      <c r="I610" s="763" t="s">
        <v>1930</v>
      </c>
      <c r="J610" s="763" t="s">
        <v>1931</v>
      </c>
      <c r="K610" s="765">
        <v>2</v>
      </c>
      <c r="L610" s="766">
        <v>42095</v>
      </c>
      <c r="M610" s="766">
        <v>42460</v>
      </c>
      <c r="N610" s="1097" t="s">
        <v>1932</v>
      </c>
      <c r="O610" s="75">
        <v>1</v>
      </c>
      <c r="P610" s="1202" t="str">
        <f t="shared" si="28"/>
        <v>CUMPLIDA</v>
      </c>
    </row>
    <row r="611" spans="2:16" ht="300" customHeight="1">
      <c r="B611" s="1199" t="s">
        <v>21</v>
      </c>
      <c r="C611" s="1246" t="s">
        <v>11</v>
      </c>
      <c r="D611" s="876" t="s">
        <v>1933</v>
      </c>
      <c r="E611" s="763" t="s">
        <v>1926</v>
      </c>
      <c r="F611" s="764" t="s">
        <v>1934</v>
      </c>
      <c r="G611" s="764" t="s">
        <v>1928</v>
      </c>
      <c r="H611" s="828" t="s">
        <v>1935</v>
      </c>
      <c r="I611" s="824" t="s">
        <v>1894</v>
      </c>
      <c r="J611" s="824" t="s">
        <v>1895</v>
      </c>
      <c r="K611" s="769">
        <v>97172480</v>
      </c>
      <c r="L611" s="770">
        <v>42614</v>
      </c>
      <c r="M611" s="770">
        <v>42978</v>
      </c>
      <c r="N611" s="1097" t="s">
        <v>1936</v>
      </c>
      <c r="O611" s="75">
        <v>1</v>
      </c>
      <c r="P611" s="1202" t="str">
        <f t="shared" si="28"/>
        <v>CUMPLIDA</v>
      </c>
    </row>
    <row r="612" spans="2:16" ht="409.5" customHeight="1">
      <c r="B612" s="1199" t="s">
        <v>21</v>
      </c>
      <c r="C612" s="1246" t="s">
        <v>11</v>
      </c>
      <c r="D612" s="1399" t="s">
        <v>1937</v>
      </c>
      <c r="E612" s="1399" t="s">
        <v>71</v>
      </c>
      <c r="F612" s="1415" t="s">
        <v>1938</v>
      </c>
      <c r="G612" s="1415" t="s">
        <v>1939</v>
      </c>
      <c r="H612" s="1399" t="s">
        <v>1940</v>
      </c>
      <c r="I612" s="1199" t="s">
        <v>1941</v>
      </c>
      <c r="J612" s="825" t="s">
        <v>1942</v>
      </c>
      <c r="K612" s="63">
        <v>1</v>
      </c>
      <c r="L612" s="771">
        <v>42064</v>
      </c>
      <c r="M612" s="772">
        <v>42277</v>
      </c>
      <c r="N612" s="1096" t="s">
        <v>1943</v>
      </c>
      <c r="O612" s="75">
        <v>1</v>
      </c>
      <c r="P612" s="1202" t="str">
        <f t="shared" si="28"/>
        <v>CUMPLIDA</v>
      </c>
    </row>
    <row r="613" spans="2:16" ht="409.5" customHeight="1">
      <c r="B613" s="1199" t="s">
        <v>21</v>
      </c>
      <c r="C613" s="1246" t="s">
        <v>11</v>
      </c>
      <c r="D613" s="1399"/>
      <c r="E613" s="1399"/>
      <c r="F613" s="1415"/>
      <c r="G613" s="1415"/>
      <c r="H613" s="1399"/>
      <c r="I613" s="1199" t="s">
        <v>1944</v>
      </c>
      <c r="J613" s="825" t="s">
        <v>1945</v>
      </c>
      <c r="K613" s="63">
        <v>1</v>
      </c>
      <c r="L613" s="771">
        <v>42064</v>
      </c>
      <c r="M613" s="772">
        <v>42308</v>
      </c>
      <c r="N613" s="1096" t="s">
        <v>1946</v>
      </c>
      <c r="O613" s="75">
        <v>1</v>
      </c>
      <c r="P613" s="1202" t="str">
        <f t="shared" si="28"/>
        <v>CUMPLIDA</v>
      </c>
    </row>
    <row r="614" spans="2:16" ht="153.75" customHeight="1">
      <c r="B614" s="1199" t="s">
        <v>21</v>
      </c>
      <c r="C614" s="1246" t="s">
        <v>11</v>
      </c>
      <c r="D614" s="1399"/>
      <c r="E614" s="1399"/>
      <c r="F614" s="1415"/>
      <c r="G614" s="1415"/>
      <c r="H614" s="999" t="s">
        <v>1947</v>
      </c>
      <c r="I614" s="999" t="s">
        <v>1948</v>
      </c>
      <c r="J614" s="999" t="s">
        <v>1895</v>
      </c>
      <c r="K614" s="1000">
        <v>8902914</v>
      </c>
      <c r="L614" s="1001">
        <v>43647</v>
      </c>
      <c r="M614" s="1002">
        <v>44012</v>
      </c>
      <c r="N614" s="1098" t="s">
        <v>1949</v>
      </c>
      <c r="O614" s="75">
        <v>0</v>
      </c>
      <c r="P614" s="1202" t="str">
        <f t="shared" si="28"/>
        <v>PROCESO</v>
      </c>
    </row>
    <row r="615" spans="2:16" ht="256.5" customHeight="1">
      <c r="B615" s="1199" t="s">
        <v>21</v>
      </c>
      <c r="C615" s="1246" t="s">
        <v>11</v>
      </c>
      <c r="D615" s="1399" t="s">
        <v>1950</v>
      </c>
      <c r="E615" s="1399" t="s">
        <v>1951</v>
      </c>
      <c r="F615" s="1406" t="s">
        <v>1952</v>
      </c>
      <c r="G615" s="1399" t="s">
        <v>1953</v>
      </c>
      <c r="H615" s="1199" t="s">
        <v>1905</v>
      </c>
      <c r="I615" s="1199" t="s">
        <v>1954</v>
      </c>
      <c r="J615" s="1199" t="s">
        <v>1920</v>
      </c>
      <c r="K615" s="1210">
        <v>1</v>
      </c>
      <c r="L615" s="87">
        <v>42359</v>
      </c>
      <c r="M615" s="87">
        <v>42384</v>
      </c>
      <c r="N615" s="534" t="s">
        <v>1955</v>
      </c>
      <c r="O615" s="75">
        <v>1</v>
      </c>
      <c r="P615" s="1202" t="str">
        <f t="shared" si="28"/>
        <v>CUMPLIDA</v>
      </c>
    </row>
    <row r="616" spans="2:16" ht="228" customHeight="1">
      <c r="B616" s="1199" t="s">
        <v>21</v>
      </c>
      <c r="C616" s="1246" t="s">
        <v>11</v>
      </c>
      <c r="D616" s="1399"/>
      <c r="E616" s="1399"/>
      <c r="F616" s="1406"/>
      <c r="G616" s="1399"/>
      <c r="H616" s="1199" t="s">
        <v>1956</v>
      </c>
      <c r="I616" s="1199" t="s">
        <v>1957</v>
      </c>
      <c r="J616" s="1199" t="s">
        <v>1918</v>
      </c>
      <c r="K616" s="773">
        <v>1</v>
      </c>
      <c r="L616" s="774">
        <v>42614</v>
      </c>
      <c r="M616" s="770">
        <v>42643</v>
      </c>
      <c r="N616" s="534" t="s">
        <v>1958</v>
      </c>
      <c r="O616" s="75">
        <v>1</v>
      </c>
      <c r="P616" s="1202" t="str">
        <f t="shared" si="28"/>
        <v>CUMPLIDA</v>
      </c>
    </row>
    <row r="617" spans="2:16" ht="142.5" customHeight="1">
      <c r="B617" s="1199" t="s">
        <v>21</v>
      </c>
      <c r="C617" s="1246" t="s">
        <v>11</v>
      </c>
      <c r="D617" s="1399"/>
      <c r="E617" s="1399"/>
      <c r="F617" s="1406"/>
      <c r="G617" s="1399"/>
      <c r="H617" s="1199" t="s">
        <v>1922</v>
      </c>
      <c r="I617" s="1199" t="s">
        <v>1959</v>
      </c>
      <c r="J617" s="1199" t="s">
        <v>1960</v>
      </c>
      <c r="K617" s="1210">
        <v>6</v>
      </c>
      <c r="L617" s="87">
        <v>42370</v>
      </c>
      <c r="M617" s="87">
        <v>42735</v>
      </c>
      <c r="N617" s="534" t="s">
        <v>1955</v>
      </c>
      <c r="O617" s="75">
        <v>1</v>
      </c>
      <c r="P617" s="1202" t="str">
        <f t="shared" si="28"/>
        <v>CUMPLIDA</v>
      </c>
    </row>
    <row r="618" spans="2:16" ht="185.25" customHeight="1">
      <c r="B618" s="1199" t="s">
        <v>21</v>
      </c>
      <c r="C618" s="1246" t="s">
        <v>11</v>
      </c>
      <c r="D618" s="1399" t="s">
        <v>1961</v>
      </c>
      <c r="E618" s="1399" t="s">
        <v>1329</v>
      </c>
      <c r="F618" s="1415" t="s">
        <v>1962</v>
      </c>
      <c r="G618" s="1413" t="s">
        <v>1963</v>
      </c>
      <c r="H618" s="1199" t="s">
        <v>1964</v>
      </c>
      <c r="I618" s="1199" t="s">
        <v>1965</v>
      </c>
      <c r="J618" s="1199" t="s">
        <v>1966</v>
      </c>
      <c r="K618" s="1210">
        <v>4</v>
      </c>
      <c r="L618" s="87">
        <v>42370</v>
      </c>
      <c r="M618" s="87">
        <v>42521</v>
      </c>
      <c r="N618" s="534" t="s">
        <v>1955</v>
      </c>
      <c r="O618" s="75">
        <v>1</v>
      </c>
      <c r="P618" s="1202" t="str">
        <f t="shared" si="28"/>
        <v>CUMPLIDA</v>
      </c>
    </row>
    <row r="619" spans="2:16" ht="185.25" customHeight="1">
      <c r="B619" s="1199" t="s">
        <v>21</v>
      </c>
      <c r="C619" s="1246" t="s">
        <v>11</v>
      </c>
      <c r="D619" s="1399"/>
      <c r="E619" s="1399"/>
      <c r="F619" s="1415"/>
      <c r="G619" s="1413"/>
      <c r="H619" s="1199" t="s">
        <v>1967</v>
      </c>
      <c r="I619" s="1199" t="s">
        <v>1968</v>
      </c>
      <c r="J619" s="1199" t="s">
        <v>1969</v>
      </c>
      <c r="K619" s="1238">
        <v>4</v>
      </c>
      <c r="L619" s="87">
        <v>42614</v>
      </c>
      <c r="M619" s="87">
        <v>42886</v>
      </c>
      <c r="N619" s="534" t="s">
        <v>1970</v>
      </c>
      <c r="O619" s="75">
        <v>1</v>
      </c>
      <c r="P619" s="1202" t="str">
        <f t="shared" si="28"/>
        <v>CUMPLIDA</v>
      </c>
    </row>
    <row r="620" spans="2:16" ht="256.5" customHeight="1">
      <c r="B620" s="1199" t="s">
        <v>21</v>
      </c>
      <c r="C620" s="1246" t="s">
        <v>11</v>
      </c>
      <c r="D620" s="1399"/>
      <c r="E620" s="1399"/>
      <c r="F620" s="1415"/>
      <c r="G620" s="1413"/>
      <c r="H620" s="1199" t="s">
        <v>1971</v>
      </c>
      <c r="I620" s="1199" t="s">
        <v>1972</v>
      </c>
      <c r="J620" s="1199" t="s">
        <v>1973</v>
      </c>
      <c r="K620" s="1210">
        <v>1</v>
      </c>
      <c r="L620" s="87">
        <v>42370</v>
      </c>
      <c r="M620" s="87">
        <v>42428</v>
      </c>
      <c r="N620" s="534" t="s">
        <v>1974</v>
      </c>
      <c r="O620" s="75">
        <v>1</v>
      </c>
      <c r="P620" s="1202" t="str">
        <f t="shared" si="28"/>
        <v>CUMPLIDA</v>
      </c>
    </row>
    <row r="621" spans="2:16" ht="127.5" customHeight="1">
      <c r="B621" s="1199" t="s">
        <v>21</v>
      </c>
      <c r="C621" s="1246" t="s">
        <v>11</v>
      </c>
      <c r="D621" s="1399" t="s">
        <v>1975</v>
      </c>
      <c r="E621" s="1402" t="s">
        <v>1913</v>
      </c>
      <c r="F621" s="1401" t="s">
        <v>1976</v>
      </c>
      <c r="G621" s="1413" t="s">
        <v>1977</v>
      </c>
      <c r="H621" s="1199" t="s">
        <v>1978</v>
      </c>
      <c r="I621" s="1199" t="s">
        <v>1979</v>
      </c>
      <c r="J621" s="1199" t="s">
        <v>1980</v>
      </c>
      <c r="K621" s="63">
        <v>5</v>
      </c>
      <c r="L621" s="87">
        <v>42370</v>
      </c>
      <c r="M621" s="87">
        <v>42551</v>
      </c>
      <c r="N621" s="534" t="s">
        <v>1981</v>
      </c>
      <c r="O621" s="75">
        <v>1</v>
      </c>
      <c r="P621" s="1202" t="str">
        <f t="shared" si="28"/>
        <v>CUMPLIDA</v>
      </c>
    </row>
    <row r="622" spans="2:16" ht="114" customHeight="1">
      <c r="B622" s="1199" t="s">
        <v>21</v>
      </c>
      <c r="C622" s="1246" t="s">
        <v>11</v>
      </c>
      <c r="D622" s="1399"/>
      <c r="E622" s="1402"/>
      <c r="F622" s="1401"/>
      <c r="G622" s="1413"/>
      <c r="H622" s="1199" t="s">
        <v>1982</v>
      </c>
      <c r="I622" s="1199" t="s">
        <v>1983</v>
      </c>
      <c r="J622" s="1199" t="s">
        <v>1984</v>
      </c>
      <c r="K622" s="63">
        <v>5</v>
      </c>
      <c r="L622" s="87">
        <v>42370</v>
      </c>
      <c r="M622" s="87">
        <v>42551</v>
      </c>
      <c r="N622" s="534" t="s">
        <v>1981</v>
      </c>
      <c r="O622" s="75">
        <v>1</v>
      </c>
      <c r="P622" s="1202" t="str">
        <f t="shared" si="28"/>
        <v>CUMPLIDA</v>
      </c>
    </row>
    <row r="623" spans="2:16" ht="342" customHeight="1">
      <c r="B623" s="1199" t="s">
        <v>21</v>
      </c>
      <c r="C623" s="1246" t="s">
        <v>11</v>
      </c>
      <c r="D623" s="1399"/>
      <c r="E623" s="1402"/>
      <c r="F623" s="1401"/>
      <c r="G623" s="1413"/>
      <c r="H623" s="1199" t="s">
        <v>1985</v>
      </c>
      <c r="I623" s="1199" t="s">
        <v>1986</v>
      </c>
      <c r="J623" s="1199" t="s">
        <v>1987</v>
      </c>
      <c r="K623" s="1210">
        <v>2</v>
      </c>
      <c r="L623" s="87">
        <v>42370</v>
      </c>
      <c r="M623" s="87">
        <v>42582</v>
      </c>
      <c r="N623" s="534" t="s">
        <v>1981</v>
      </c>
      <c r="O623" s="75">
        <v>1</v>
      </c>
      <c r="P623" s="1202" t="str">
        <f t="shared" si="28"/>
        <v>CUMPLIDA</v>
      </c>
    </row>
    <row r="624" spans="2:16" ht="156.75" customHeight="1">
      <c r="B624" s="1199" t="s">
        <v>21</v>
      </c>
      <c r="C624" s="1246" t="s">
        <v>11</v>
      </c>
      <c r="D624" s="1399" t="s">
        <v>1988</v>
      </c>
      <c r="E624" s="1399" t="s">
        <v>1951</v>
      </c>
      <c r="F624" s="1406" t="s">
        <v>1989</v>
      </c>
      <c r="G624" s="1399" t="s">
        <v>1990</v>
      </c>
      <c r="H624" s="1199" t="s">
        <v>1991</v>
      </c>
      <c r="I624" s="1199" t="s">
        <v>1992</v>
      </c>
      <c r="J624" s="1199" t="s">
        <v>1895</v>
      </c>
      <c r="K624" s="775">
        <v>7854269321</v>
      </c>
      <c r="L624" s="87">
        <v>42614</v>
      </c>
      <c r="M624" s="87">
        <v>42978</v>
      </c>
      <c r="N624" s="534" t="s">
        <v>1993</v>
      </c>
      <c r="O624" s="75">
        <v>1</v>
      </c>
      <c r="P624" s="1202" t="str">
        <f t="shared" si="28"/>
        <v>CUMPLIDA</v>
      </c>
    </row>
    <row r="625" spans="2:16" ht="256.5" customHeight="1">
      <c r="B625" s="1199" t="s">
        <v>21</v>
      </c>
      <c r="C625" s="1246" t="s">
        <v>11</v>
      </c>
      <c r="D625" s="1399"/>
      <c r="E625" s="1399"/>
      <c r="F625" s="1406"/>
      <c r="G625" s="1399"/>
      <c r="H625" s="1199" t="s">
        <v>1994</v>
      </c>
      <c r="I625" s="1199" t="s">
        <v>1995</v>
      </c>
      <c r="J625" s="1199" t="s">
        <v>1996</v>
      </c>
      <c r="K625" s="1210">
        <v>1</v>
      </c>
      <c r="L625" s="87">
        <v>42826</v>
      </c>
      <c r="M625" s="87">
        <v>42916</v>
      </c>
      <c r="N625" s="534" t="s">
        <v>1997</v>
      </c>
      <c r="O625" s="75">
        <v>1</v>
      </c>
      <c r="P625" s="1202" t="str">
        <f t="shared" si="28"/>
        <v>CUMPLIDA</v>
      </c>
    </row>
    <row r="626" spans="2:16" ht="156.75" customHeight="1">
      <c r="B626" s="1199" t="s">
        <v>21</v>
      </c>
      <c r="C626" s="1246" t="s">
        <v>11</v>
      </c>
      <c r="D626" s="1399"/>
      <c r="E626" s="1399"/>
      <c r="F626" s="1406"/>
      <c r="G626" s="1399"/>
      <c r="H626" s="1199" t="s">
        <v>1909</v>
      </c>
      <c r="I626" s="1199" t="s">
        <v>1998</v>
      </c>
      <c r="J626" s="1199" t="s">
        <v>1999</v>
      </c>
      <c r="K626" s="1210">
        <v>6</v>
      </c>
      <c r="L626" s="87">
        <v>42370</v>
      </c>
      <c r="M626" s="87">
        <v>42735</v>
      </c>
      <c r="N626" s="534" t="s">
        <v>2000</v>
      </c>
      <c r="O626" s="75">
        <v>1</v>
      </c>
      <c r="P626" s="1202" t="str">
        <f t="shared" si="28"/>
        <v>CUMPLIDA</v>
      </c>
    </row>
    <row r="627" spans="2:16" ht="342" customHeight="1">
      <c r="B627" s="1199" t="s">
        <v>21</v>
      </c>
      <c r="C627" s="1246" t="s">
        <v>11</v>
      </c>
      <c r="D627" s="1199" t="s">
        <v>2001</v>
      </c>
      <c r="E627" s="1199" t="s">
        <v>1845</v>
      </c>
      <c r="F627" s="1209" t="s">
        <v>2002</v>
      </c>
      <c r="G627" s="1209" t="s">
        <v>2003</v>
      </c>
      <c r="H627" s="1199" t="s">
        <v>2004</v>
      </c>
      <c r="I627" s="1199" t="s">
        <v>2005</v>
      </c>
      <c r="J627" s="1199" t="s">
        <v>2006</v>
      </c>
      <c r="K627" s="63">
        <v>2</v>
      </c>
      <c r="L627" s="87">
        <v>42064</v>
      </c>
      <c r="M627" s="87">
        <v>42215</v>
      </c>
      <c r="N627" s="534" t="s">
        <v>2007</v>
      </c>
      <c r="O627" s="75">
        <v>1</v>
      </c>
      <c r="P627" s="1202" t="str">
        <f t="shared" si="28"/>
        <v>CUMPLIDA</v>
      </c>
    </row>
    <row r="628" spans="2:16" ht="142.5" customHeight="1">
      <c r="B628" s="1199" t="s">
        <v>21</v>
      </c>
      <c r="C628" s="1246" t="s">
        <v>11</v>
      </c>
      <c r="D628" s="1199" t="s">
        <v>2008</v>
      </c>
      <c r="E628" s="1199" t="s">
        <v>2009</v>
      </c>
      <c r="F628" s="1209" t="s">
        <v>2010</v>
      </c>
      <c r="G628" s="1209" t="s">
        <v>2011</v>
      </c>
      <c r="H628" s="763" t="s">
        <v>2012</v>
      </c>
      <c r="I628" s="763" t="s">
        <v>1894</v>
      </c>
      <c r="J628" s="763" t="s">
        <v>1895</v>
      </c>
      <c r="K628" s="769">
        <v>5400000</v>
      </c>
      <c r="L628" s="766">
        <v>42095</v>
      </c>
      <c r="M628" s="766">
        <v>42460</v>
      </c>
      <c r="N628" s="534" t="s">
        <v>2013</v>
      </c>
      <c r="O628" s="75">
        <v>1</v>
      </c>
      <c r="P628" s="1202" t="str">
        <f t="shared" si="28"/>
        <v>CUMPLIDA</v>
      </c>
    </row>
    <row r="629" spans="2:16" ht="99.75" customHeight="1">
      <c r="B629" s="1199" t="s">
        <v>21</v>
      </c>
      <c r="C629" s="1246" t="s">
        <v>11</v>
      </c>
      <c r="D629" s="1199" t="s">
        <v>2014</v>
      </c>
      <c r="E629" s="1199" t="s">
        <v>2015</v>
      </c>
      <c r="F629" s="1209" t="s">
        <v>2016</v>
      </c>
      <c r="G629" s="1209" t="s">
        <v>2017</v>
      </c>
      <c r="H629" s="1199" t="s">
        <v>2018</v>
      </c>
      <c r="I629" s="1199" t="s">
        <v>2019</v>
      </c>
      <c r="J629" s="1199" t="s">
        <v>2020</v>
      </c>
      <c r="K629" s="90">
        <v>2</v>
      </c>
      <c r="L629" s="87">
        <v>42064</v>
      </c>
      <c r="M629" s="87">
        <v>42124</v>
      </c>
      <c r="N629" s="1099" t="s">
        <v>2013</v>
      </c>
      <c r="O629" s="75">
        <v>1</v>
      </c>
      <c r="P629" s="1202" t="str">
        <f t="shared" si="28"/>
        <v>CUMPLIDA</v>
      </c>
    </row>
    <row r="630" spans="2:16" ht="114" customHeight="1">
      <c r="B630" s="1192" t="s">
        <v>21</v>
      </c>
      <c r="C630" s="879" t="s">
        <v>16</v>
      </c>
      <c r="D630" s="1388" t="s">
        <v>2021</v>
      </c>
      <c r="E630" s="1388" t="s">
        <v>1525</v>
      </c>
      <c r="F630" s="1447" t="s">
        <v>2022</v>
      </c>
      <c r="G630" s="1388" t="s">
        <v>2023</v>
      </c>
      <c r="H630" s="1190" t="s">
        <v>2024</v>
      </c>
      <c r="I630" s="1190" t="s">
        <v>2025</v>
      </c>
      <c r="J630" s="1190" t="s">
        <v>2026</v>
      </c>
      <c r="K630" s="1240">
        <v>4</v>
      </c>
      <c r="L630" s="813">
        <v>43101</v>
      </c>
      <c r="M630" s="813">
        <v>43465</v>
      </c>
      <c r="N630" s="1190" t="s">
        <v>2027</v>
      </c>
      <c r="O630" s="900">
        <v>1</v>
      </c>
      <c r="P630" s="1220" t="str">
        <f t="shared" ref="P630:P664" si="29">IF(AND(M630&lt;=$O$12,O630&lt;100%),"INCUMPLIDA",IF(AND(M630&gt;$O$12,O630&lt;100%),"PROCESO",IF(AND(M630&gt;$O$12,O630=100%),"CUMPLIDA","CUMPLIDA")))</f>
        <v>CUMPLIDA</v>
      </c>
    </row>
    <row r="631" spans="2:16" ht="128.25" customHeight="1">
      <c r="B631" s="1192" t="s">
        <v>21</v>
      </c>
      <c r="C631" s="879" t="s">
        <v>16</v>
      </c>
      <c r="D631" s="1388"/>
      <c r="E631" s="1388"/>
      <c r="F631" s="1447"/>
      <c r="G631" s="1388"/>
      <c r="H631" s="1190" t="s">
        <v>2028</v>
      </c>
      <c r="I631" s="1190" t="s">
        <v>2029</v>
      </c>
      <c r="J631" s="1190" t="s">
        <v>2030</v>
      </c>
      <c r="K631" s="834">
        <v>10</v>
      </c>
      <c r="L631" s="813">
        <v>43101</v>
      </c>
      <c r="M631" s="813">
        <v>43465</v>
      </c>
      <c r="N631" s="1190" t="s">
        <v>2027</v>
      </c>
      <c r="O631" s="900">
        <v>1</v>
      </c>
      <c r="P631" s="1220" t="str">
        <f t="shared" si="29"/>
        <v>CUMPLIDA</v>
      </c>
    </row>
    <row r="632" spans="2:16" ht="114.75" customHeight="1">
      <c r="B632" s="1192" t="s">
        <v>21</v>
      </c>
      <c r="C632" s="879" t="s">
        <v>16</v>
      </c>
      <c r="D632" s="1388"/>
      <c r="E632" s="1388"/>
      <c r="F632" s="1447"/>
      <c r="G632" s="1388"/>
      <c r="H632" s="1190" t="s">
        <v>2031</v>
      </c>
      <c r="I632" s="1190" t="s">
        <v>2032</v>
      </c>
      <c r="J632" s="1190" t="s">
        <v>2033</v>
      </c>
      <c r="K632" s="834" t="s">
        <v>2034</v>
      </c>
      <c r="L632" s="813">
        <v>43009</v>
      </c>
      <c r="M632" s="813">
        <v>43465</v>
      </c>
      <c r="N632" s="1190" t="s">
        <v>2027</v>
      </c>
      <c r="O632" s="833">
        <v>1</v>
      </c>
      <c r="P632" s="1220" t="str">
        <f t="shared" si="29"/>
        <v>CUMPLIDA</v>
      </c>
    </row>
    <row r="633" spans="2:16" ht="57" customHeight="1">
      <c r="B633" s="1192" t="s">
        <v>21</v>
      </c>
      <c r="C633" s="879" t="s">
        <v>16</v>
      </c>
      <c r="D633" s="1388"/>
      <c r="E633" s="1388"/>
      <c r="F633" s="1447"/>
      <c r="G633" s="1388"/>
      <c r="H633" s="1190" t="s">
        <v>2035</v>
      </c>
      <c r="I633" s="1190" t="s">
        <v>2036</v>
      </c>
      <c r="J633" s="1190" t="s">
        <v>2037</v>
      </c>
      <c r="K633" s="833">
        <v>1</v>
      </c>
      <c r="L633" s="813">
        <v>43018</v>
      </c>
      <c r="M633" s="813">
        <v>43383</v>
      </c>
      <c r="N633" s="1190" t="s">
        <v>2038</v>
      </c>
      <c r="O633" s="833">
        <v>1</v>
      </c>
      <c r="P633" s="1220" t="str">
        <f t="shared" si="29"/>
        <v>CUMPLIDA</v>
      </c>
    </row>
    <row r="634" spans="2:16" ht="142.5" customHeight="1">
      <c r="B634" s="1192" t="s">
        <v>21</v>
      </c>
      <c r="C634" s="879" t="s">
        <v>16</v>
      </c>
      <c r="D634" s="1388"/>
      <c r="E634" s="1388"/>
      <c r="F634" s="1447"/>
      <c r="G634" s="1388"/>
      <c r="H634" s="1190" t="s">
        <v>2039</v>
      </c>
      <c r="I634" s="1190" t="s">
        <v>2040</v>
      </c>
      <c r="J634" s="1190" t="s">
        <v>2041</v>
      </c>
      <c r="K634" s="833">
        <v>0.05</v>
      </c>
      <c r="L634" s="813">
        <v>43040</v>
      </c>
      <c r="M634" s="813">
        <v>43434</v>
      </c>
      <c r="N634" s="1190" t="s">
        <v>2042</v>
      </c>
      <c r="O634" s="833">
        <v>1</v>
      </c>
      <c r="P634" s="1220" t="str">
        <f t="shared" si="29"/>
        <v>CUMPLIDA</v>
      </c>
    </row>
    <row r="635" spans="2:16" ht="99.75" customHeight="1">
      <c r="B635" s="1192" t="s">
        <v>21</v>
      </c>
      <c r="C635" s="879" t="s">
        <v>16</v>
      </c>
      <c r="D635" s="1388"/>
      <c r="E635" s="1388"/>
      <c r="F635" s="1447"/>
      <c r="G635" s="1388"/>
      <c r="H635" s="1190" t="s">
        <v>2043</v>
      </c>
      <c r="I635" s="1190" t="s">
        <v>2044</v>
      </c>
      <c r="J635" s="1190" t="s">
        <v>2045</v>
      </c>
      <c r="K635" s="1190">
        <v>1</v>
      </c>
      <c r="L635" s="813">
        <v>43040</v>
      </c>
      <c r="M635" s="813">
        <v>43099</v>
      </c>
      <c r="N635" s="1190" t="s">
        <v>2046</v>
      </c>
      <c r="O635" s="833">
        <v>1</v>
      </c>
      <c r="P635" s="1220" t="str">
        <f t="shared" si="29"/>
        <v>CUMPLIDA</v>
      </c>
    </row>
    <row r="636" spans="2:16" ht="313.5" customHeight="1">
      <c r="B636" s="1192" t="s">
        <v>21</v>
      </c>
      <c r="C636" s="879" t="s">
        <v>16</v>
      </c>
      <c r="D636" s="1388"/>
      <c r="E636" s="1388"/>
      <c r="F636" s="1447"/>
      <c r="G636" s="1388"/>
      <c r="H636" s="1190" t="s">
        <v>2047</v>
      </c>
      <c r="I636" s="1190" t="s">
        <v>2048</v>
      </c>
      <c r="J636" s="1190" t="s">
        <v>2049</v>
      </c>
      <c r="K636" s="1190">
        <v>3</v>
      </c>
      <c r="L636" s="813">
        <v>43059</v>
      </c>
      <c r="M636" s="813">
        <v>43190</v>
      </c>
      <c r="N636" s="1190" t="s">
        <v>2050</v>
      </c>
      <c r="O636" s="833">
        <v>1</v>
      </c>
      <c r="P636" s="1220" t="str">
        <f t="shared" si="29"/>
        <v>CUMPLIDA</v>
      </c>
    </row>
    <row r="637" spans="2:16" ht="256.5" customHeight="1">
      <c r="B637" s="1192" t="s">
        <v>21</v>
      </c>
      <c r="C637" s="879" t="s">
        <v>16</v>
      </c>
      <c r="D637" s="1388"/>
      <c r="E637" s="1388"/>
      <c r="F637" s="1447"/>
      <c r="G637" s="1388"/>
      <c r="H637" s="1190" t="s">
        <v>2051</v>
      </c>
      <c r="I637" s="1190" t="s">
        <v>2052</v>
      </c>
      <c r="J637" s="1190" t="s">
        <v>2053</v>
      </c>
      <c r="K637" s="814">
        <v>1</v>
      </c>
      <c r="L637" s="813">
        <v>43031</v>
      </c>
      <c r="M637" s="813">
        <v>43035</v>
      </c>
      <c r="N637" s="1190" t="s">
        <v>2050</v>
      </c>
      <c r="O637" s="833">
        <v>1</v>
      </c>
      <c r="P637" s="1220" t="str">
        <f t="shared" si="29"/>
        <v>CUMPLIDA</v>
      </c>
    </row>
    <row r="638" spans="2:16" ht="99.75" customHeight="1">
      <c r="B638" s="1192" t="s">
        <v>21</v>
      </c>
      <c r="C638" s="879" t="s">
        <v>16</v>
      </c>
      <c r="D638" s="1388"/>
      <c r="E638" s="1388"/>
      <c r="F638" s="1447"/>
      <c r="G638" s="1388"/>
      <c r="H638" s="1190" t="s">
        <v>2054</v>
      </c>
      <c r="I638" s="1190" t="s">
        <v>2055</v>
      </c>
      <c r="J638" s="1190" t="s">
        <v>2056</v>
      </c>
      <c r="K638" s="1190">
        <v>2</v>
      </c>
      <c r="L638" s="813">
        <v>43101</v>
      </c>
      <c r="M638" s="813">
        <v>43311</v>
      </c>
      <c r="N638" s="1190" t="s">
        <v>2046</v>
      </c>
      <c r="O638" s="833">
        <v>1</v>
      </c>
      <c r="P638" s="1220" t="str">
        <f t="shared" si="29"/>
        <v>CUMPLIDA</v>
      </c>
    </row>
    <row r="639" spans="2:16" ht="171" customHeight="1">
      <c r="B639" s="1192" t="s">
        <v>21</v>
      </c>
      <c r="C639" s="879" t="s">
        <v>16</v>
      </c>
      <c r="D639" s="1388" t="s">
        <v>2057</v>
      </c>
      <c r="E639" s="1388" t="s">
        <v>1583</v>
      </c>
      <c r="F639" s="1447" t="s">
        <v>2058</v>
      </c>
      <c r="G639" s="1388" t="s">
        <v>2059</v>
      </c>
      <c r="H639" s="1190" t="s">
        <v>2060</v>
      </c>
      <c r="I639" s="1190" t="s">
        <v>2061</v>
      </c>
      <c r="J639" s="1190" t="s">
        <v>2062</v>
      </c>
      <c r="K639" s="1190">
        <v>5</v>
      </c>
      <c r="L639" s="813">
        <v>43101</v>
      </c>
      <c r="M639" s="813">
        <v>43465</v>
      </c>
      <c r="N639" s="1190" t="s">
        <v>2027</v>
      </c>
      <c r="O639" s="833">
        <v>1</v>
      </c>
      <c r="P639" s="1220" t="str">
        <f t="shared" si="29"/>
        <v>CUMPLIDA</v>
      </c>
    </row>
    <row r="640" spans="2:16" ht="85.5" customHeight="1">
      <c r="B640" s="1192" t="s">
        <v>21</v>
      </c>
      <c r="C640" s="879" t="s">
        <v>16</v>
      </c>
      <c r="D640" s="1388"/>
      <c r="E640" s="1388"/>
      <c r="F640" s="1447"/>
      <c r="G640" s="1388"/>
      <c r="H640" s="1190" t="s">
        <v>2063</v>
      </c>
      <c r="I640" s="1190" t="s">
        <v>2061</v>
      </c>
      <c r="J640" s="1190" t="s">
        <v>2064</v>
      </c>
      <c r="K640" s="833">
        <v>1</v>
      </c>
      <c r="L640" s="813">
        <v>43040</v>
      </c>
      <c r="M640" s="813">
        <v>43281</v>
      </c>
      <c r="N640" s="1190" t="s">
        <v>2065</v>
      </c>
      <c r="O640" s="833">
        <v>1</v>
      </c>
      <c r="P640" s="1220" t="str">
        <f t="shared" si="29"/>
        <v>CUMPLIDA</v>
      </c>
    </row>
    <row r="641" spans="2:16" ht="285" customHeight="1">
      <c r="B641" s="1192" t="s">
        <v>21</v>
      </c>
      <c r="C641" s="879" t="s">
        <v>16</v>
      </c>
      <c r="D641" s="1388"/>
      <c r="E641" s="1388"/>
      <c r="F641" s="1447"/>
      <c r="G641" s="1388"/>
      <c r="H641" s="1190" t="s">
        <v>2066</v>
      </c>
      <c r="I641" s="1190" t="s">
        <v>2067</v>
      </c>
      <c r="J641" s="1190" t="s">
        <v>2068</v>
      </c>
      <c r="K641" s="1190">
        <v>20</v>
      </c>
      <c r="L641" s="813">
        <v>43101</v>
      </c>
      <c r="M641" s="813">
        <v>43465</v>
      </c>
      <c r="N641" s="1190" t="s">
        <v>2069</v>
      </c>
      <c r="O641" s="833">
        <v>1</v>
      </c>
      <c r="P641" s="1220" t="str">
        <f t="shared" si="29"/>
        <v>CUMPLIDA</v>
      </c>
    </row>
    <row r="642" spans="2:16" ht="256.5" customHeight="1">
      <c r="B642" s="1192" t="s">
        <v>21</v>
      </c>
      <c r="C642" s="879" t="s">
        <v>16</v>
      </c>
      <c r="D642" s="1388"/>
      <c r="E642" s="1388"/>
      <c r="F642" s="1447"/>
      <c r="G642" s="1388"/>
      <c r="H642" s="1190" t="s">
        <v>2070</v>
      </c>
      <c r="I642" s="1190" t="s">
        <v>2071</v>
      </c>
      <c r="J642" s="901" t="s">
        <v>2072</v>
      </c>
      <c r="K642" s="1190">
        <v>1</v>
      </c>
      <c r="L642" s="902">
        <v>43028</v>
      </c>
      <c r="M642" s="902">
        <v>43059</v>
      </c>
      <c r="N642" s="1190" t="s">
        <v>2027</v>
      </c>
      <c r="O642" s="833">
        <v>1</v>
      </c>
      <c r="P642" s="1220" t="str">
        <f t="shared" si="29"/>
        <v>CUMPLIDA</v>
      </c>
    </row>
    <row r="643" spans="2:16" ht="242.25" customHeight="1">
      <c r="B643" s="1192" t="s">
        <v>21</v>
      </c>
      <c r="C643" s="879" t="s">
        <v>16</v>
      </c>
      <c r="D643" s="1388"/>
      <c r="E643" s="1388"/>
      <c r="F643" s="1447"/>
      <c r="G643" s="1388"/>
      <c r="H643" s="1190" t="s">
        <v>2073</v>
      </c>
      <c r="I643" s="1190" t="s">
        <v>2074</v>
      </c>
      <c r="J643" s="1190" t="s">
        <v>2075</v>
      </c>
      <c r="K643" s="1190">
        <v>1</v>
      </c>
      <c r="L643" s="813">
        <v>42979</v>
      </c>
      <c r="M643" s="813">
        <v>43099</v>
      </c>
      <c r="N643" s="1190" t="s">
        <v>2076</v>
      </c>
      <c r="O643" s="881">
        <v>1</v>
      </c>
      <c r="P643" s="1220" t="str">
        <f t="shared" si="29"/>
        <v>CUMPLIDA</v>
      </c>
    </row>
    <row r="644" spans="2:16" ht="242.25" customHeight="1">
      <c r="B644" s="1192" t="s">
        <v>21</v>
      </c>
      <c r="C644" s="879" t="s">
        <v>16</v>
      </c>
      <c r="D644" s="1388"/>
      <c r="E644" s="1388"/>
      <c r="F644" s="1447"/>
      <c r="G644" s="1388"/>
      <c r="H644" s="1190" t="s">
        <v>2077</v>
      </c>
      <c r="I644" s="1190" t="s">
        <v>2078</v>
      </c>
      <c r="J644" s="1190" t="s">
        <v>2079</v>
      </c>
      <c r="K644" s="1190">
        <v>1</v>
      </c>
      <c r="L644" s="813">
        <v>43020</v>
      </c>
      <c r="M644" s="813">
        <v>43038</v>
      </c>
      <c r="N644" s="1190" t="s">
        <v>2027</v>
      </c>
      <c r="O644" s="881">
        <v>1</v>
      </c>
      <c r="P644" s="1220" t="str">
        <f t="shared" si="29"/>
        <v>CUMPLIDA</v>
      </c>
    </row>
    <row r="645" spans="2:16" ht="242.25" customHeight="1">
      <c r="B645" s="1192" t="s">
        <v>21</v>
      </c>
      <c r="C645" s="879" t="s">
        <v>16</v>
      </c>
      <c r="D645" s="1388"/>
      <c r="E645" s="1388"/>
      <c r="F645" s="1447"/>
      <c r="G645" s="1388"/>
      <c r="H645" s="1190" t="s">
        <v>2080</v>
      </c>
      <c r="I645" s="1190" t="s">
        <v>2081</v>
      </c>
      <c r="J645" s="1190" t="s">
        <v>2079</v>
      </c>
      <c r="K645" s="1190">
        <v>1</v>
      </c>
      <c r="L645" s="813">
        <v>43040</v>
      </c>
      <c r="M645" s="813">
        <v>43069</v>
      </c>
      <c r="N645" s="1190" t="s">
        <v>2027</v>
      </c>
      <c r="O645" s="881">
        <v>1</v>
      </c>
      <c r="P645" s="1220" t="str">
        <f t="shared" si="29"/>
        <v>CUMPLIDA</v>
      </c>
    </row>
    <row r="646" spans="2:16" ht="142.5" customHeight="1">
      <c r="B646" s="1192" t="s">
        <v>21</v>
      </c>
      <c r="C646" s="879" t="s">
        <v>16</v>
      </c>
      <c r="D646" s="1388"/>
      <c r="E646" s="1388"/>
      <c r="F646" s="1447"/>
      <c r="G646" s="1388"/>
      <c r="H646" s="1190" t="s">
        <v>2082</v>
      </c>
      <c r="I646" s="1190" t="s">
        <v>2081</v>
      </c>
      <c r="J646" s="1190" t="s">
        <v>2083</v>
      </c>
      <c r="K646" s="1190">
        <v>1</v>
      </c>
      <c r="L646" s="813">
        <v>42979</v>
      </c>
      <c r="M646" s="813">
        <v>43038</v>
      </c>
      <c r="N646" s="1190" t="s">
        <v>2027</v>
      </c>
      <c r="O646" s="881">
        <v>1</v>
      </c>
      <c r="P646" s="1220" t="str">
        <f t="shared" si="29"/>
        <v>CUMPLIDA</v>
      </c>
    </row>
    <row r="647" spans="2:16" ht="128.25" customHeight="1">
      <c r="B647" s="1192" t="s">
        <v>21</v>
      </c>
      <c r="C647" s="879" t="s">
        <v>16</v>
      </c>
      <c r="D647" s="1388"/>
      <c r="E647" s="1388"/>
      <c r="F647" s="1447"/>
      <c r="G647" s="1388"/>
      <c r="H647" s="1385" t="s">
        <v>2084</v>
      </c>
      <c r="I647" s="1386" t="s">
        <v>2085</v>
      </c>
      <c r="J647" s="1190" t="s">
        <v>2086</v>
      </c>
      <c r="K647" s="1190">
        <v>1</v>
      </c>
      <c r="L647" s="813">
        <v>43021</v>
      </c>
      <c r="M647" s="813">
        <v>43039</v>
      </c>
      <c r="N647" s="1190" t="s">
        <v>2027</v>
      </c>
      <c r="O647" s="881">
        <v>1</v>
      </c>
      <c r="P647" s="1220" t="str">
        <f t="shared" si="29"/>
        <v>CUMPLIDA</v>
      </c>
    </row>
    <row r="648" spans="2:16" ht="142.5" customHeight="1">
      <c r="B648" s="1192" t="s">
        <v>21</v>
      </c>
      <c r="C648" s="879" t="s">
        <v>16</v>
      </c>
      <c r="D648" s="1388"/>
      <c r="E648" s="1388"/>
      <c r="F648" s="1447"/>
      <c r="G648" s="1388"/>
      <c r="H648" s="1385"/>
      <c r="I648" s="1386"/>
      <c r="J648" s="1190" t="s">
        <v>2087</v>
      </c>
      <c r="K648" s="1190">
        <v>1</v>
      </c>
      <c r="L648" s="813">
        <v>43040</v>
      </c>
      <c r="M648" s="813">
        <v>43100</v>
      </c>
      <c r="N648" s="901" t="s">
        <v>2088</v>
      </c>
      <c r="O648" s="881">
        <v>1</v>
      </c>
      <c r="P648" s="1220" t="str">
        <f t="shared" si="29"/>
        <v>CUMPLIDA</v>
      </c>
    </row>
    <row r="649" spans="2:16" ht="210" customHeight="1">
      <c r="B649" s="1192" t="s">
        <v>21</v>
      </c>
      <c r="C649" s="879" t="s">
        <v>16</v>
      </c>
      <c r="D649" s="1388"/>
      <c r="E649" s="1388"/>
      <c r="F649" s="1447"/>
      <c r="G649" s="1388"/>
      <c r="H649" s="1190" t="s">
        <v>2089</v>
      </c>
      <c r="I649" s="1190" t="s">
        <v>2090</v>
      </c>
      <c r="J649" s="1190" t="s">
        <v>2091</v>
      </c>
      <c r="K649" s="1190">
        <v>1</v>
      </c>
      <c r="L649" s="813">
        <v>43009</v>
      </c>
      <c r="M649" s="813">
        <v>43281</v>
      </c>
      <c r="N649" s="1190" t="s">
        <v>2092</v>
      </c>
      <c r="O649" s="833">
        <v>0.7</v>
      </c>
      <c r="P649" s="1220" t="str">
        <f t="shared" si="29"/>
        <v>INCUMPLIDA</v>
      </c>
    </row>
    <row r="650" spans="2:16" ht="270" customHeight="1">
      <c r="B650" s="1192" t="s">
        <v>21</v>
      </c>
      <c r="C650" s="879" t="s">
        <v>16</v>
      </c>
      <c r="D650" s="1388"/>
      <c r="E650" s="1388"/>
      <c r="F650" s="1447"/>
      <c r="G650" s="1388"/>
      <c r="H650" s="1190" t="s">
        <v>2093</v>
      </c>
      <c r="I650" s="1190" t="s">
        <v>2094</v>
      </c>
      <c r="J650" s="1190" t="s">
        <v>2095</v>
      </c>
      <c r="K650" s="1190">
        <v>1</v>
      </c>
      <c r="L650" s="813">
        <v>43282</v>
      </c>
      <c r="M650" s="813">
        <v>43465</v>
      </c>
      <c r="N650" s="1190" t="s">
        <v>2092</v>
      </c>
      <c r="O650" s="820">
        <v>0</v>
      </c>
      <c r="P650" s="1220" t="str">
        <f t="shared" si="29"/>
        <v>INCUMPLIDA</v>
      </c>
    </row>
    <row r="651" spans="2:16" ht="150" customHeight="1">
      <c r="B651" s="1192" t="s">
        <v>21</v>
      </c>
      <c r="C651" s="879" t="s">
        <v>16</v>
      </c>
      <c r="D651" s="1388"/>
      <c r="E651" s="1388"/>
      <c r="F651" s="1447"/>
      <c r="G651" s="1388"/>
      <c r="H651" s="1190" t="s">
        <v>2096</v>
      </c>
      <c r="I651" s="1190" t="s">
        <v>2097</v>
      </c>
      <c r="J651" s="1190" t="s">
        <v>2098</v>
      </c>
      <c r="K651" s="1190">
        <v>1</v>
      </c>
      <c r="L651" s="813">
        <v>43466</v>
      </c>
      <c r="M651" s="813">
        <v>43830</v>
      </c>
      <c r="N651" s="1190" t="s">
        <v>2099</v>
      </c>
      <c r="O651" s="820">
        <v>0</v>
      </c>
      <c r="P651" s="1220" t="str">
        <f t="shared" si="29"/>
        <v>PROCESO</v>
      </c>
    </row>
    <row r="652" spans="2:16" ht="345" customHeight="1">
      <c r="B652" s="1192" t="s">
        <v>21</v>
      </c>
      <c r="C652" s="879" t="s">
        <v>16</v>
      </c>
      <c r="D652" s="1388"/>
      <c r="E652" s="1388"/>
      <c r="F652" s="1447"/>
      <c r="G652" s="1388"/>
      <c r="H652" s="1190" t="s">
        <v>2100</v>
      </c>
      <c r="I652" s="1190" t="s">
        <v>2101</v>
      </c>
      <c r="J652" s="1190" t="s">
        <v>2102</v>
      </c>
      <c r="K652" s="1190">
        <v>3</v>
      </c>
      <c r="L652" s="813">
        <v>43009</v>
      </c>
      <c r="M652" s="813">
        <v>43374</v>
      </c>
      <c r="N652" s="1190" t="s">
        <v>2103</v>
      </c>
      <c r="O652" s="833">
        <v>1</v>
      </c>
      <c r="P652" s="1220" t="str">
        <f t="shared" si="29"/>
        <v>CUMPLIDA</v>
      </c>
    </row>
    <row r="653" spans="2:16" ht="300" customHeight="1">
      <c r="B653" s="1192" t="s">
        <v>21</v>
      </c>
      <c r="C653" s="879" t="s">
        <v>16</v>
      </c>
      <c r="D653" s="1388"/>
      <c r="E653" s="1388"/>
      <c r="F653" s="1447"/>
      <c r="G653" s="1388"/>
      <c r="H653" s="1190" t="s">
        <v>2104</v>
      </c>
      <c r="I653" s="1190" t="s">
        <v>2105</v>
      </c>
      <c r="J653" s="903" t="s">
        <v>2106</v>
      </c>
      <c r="K653" s="1190">
        <v>1</v>
      </c>
      <c r="L653" s="813">
        <v>42948</v>
      </c>
      <c r="M653" s="813">
        <v>43100</v>
      </c>
      <c r="N653" s="1190" t="s">
        <v>2107</v>
      </c>
      <c r="O653" s="833">
        <v>1</v>
      </c>
      <c r="P653" s="1220" t="str">
        <f t="shared" si="29"/>
        <v>CUMPLIDA</v>
      </c>
    </row>
    <row r="654" spans="2:16" ht="150" customHeight="1">
      <c r="B654" s="1192" t="s">
        <v>21</v>
      </c>
      <c r="C654" s="879" t="s">
        <v>16</v>
      </c>
      <c r="D654" s="1388"/>
      <c r="E654" s="1388"/>
      <c r="F654" s="1447"/>
      <c r="G654" s="1388"/>
      <c r="H654" s="1190" t="s">
        <v>2108</v>
      </c>
      <c r="I654" s="1190" t="s">
        <v>2109</v>
      </c>
      <c r="J654" s="903" t="s">
        <v>1616</v>
      </c>
      <c r="K654" s="1190">
        <v>1</v>
      </c>
      <c r="L654" s="813">
        <v>42979</v>
      </c>
      <c r="M654" s="813">
        <v>43344</v>
      </c>
      <c r="N654" s="1190" t="s">
        <v>2110</v>
      </c>
      <c r="O654" s="833">
        <v>1</v>
      </c>
      <c r="P654" s="1220" t="str">
        <f t="shared" si="29"/>
        <v>CUMPLIDA</v>
      </c>
    </row>
    <row r="655" spans="2:16" ht="195" customHeight="1">
      <c r="B655" s="1192" t="s">
        <v>21</v>
      </c>
      <c r="C655" s="879" t="s">
        <v>16</v>
      </c>
      <c r="D655" s="1388"/>
      <c r="E655" s="1388"/>
      <c r="F655" s="1447"/>
      <c r="G655" s="1388"/>
      <c r="H655" s="1190" t="s">
        <v>2111</v>
      </c>
      <c r="I655" s="1190" t="s">
        <v>2112</v>
      </c>
      <c r="J655" s="903" t="s">
        <v>2113</v>
      </c>
      <c r="K655" s="1190" t="s">
        <v>2114</v>
      </c>
      <c r="L655" s="813">
        <v>43101</v>
      </c>
      <c r="M655" s="813">
        <v>43465</v>
      </c>
      <c r="N655" s="1190" t="s">
        <v>2115</v>
      </c>
      <c r="O655" s="881">
        <v>1</v>
      </c>
      <c r="P655" s="1220" t="str">
        <f t="shared" si="29"/>
        <v>CUMPLIDA</v>
      </c>
    </row>
    <row r="656" spans="2:16" ht="225" customHeight="1">
      <c r="B656" s="1192" t="s">
        <v>21</v>
      </c>
      <c r="C656" s="879" t="s">
        <v>16</v>
      </c>
      <c r="D656" s="1388"/>
      <c r="E656" s="1388"/>
      <c r="F656" s="1447"/>
      <c r="G656" s="1388"/>
      <c r="H656" s="1190" t="s">
        <v>2116</v>
      </c>
      <c r="I656" s="1190" t="s">
        <v>2117</v>
      </c>
      <c r="J656" s="903" t="s">
        <v>2118</v>
      </c>
      <c r="K656" s="1190">
        <v>6</v>
      </c>
      <c r="L656" s="813">
        <v>43009</v>
      </c>
      <c r="M656" s="813">
        <v>43374</v>
      </c>
      <c r="N656" s="1190" t="s">
        <v>2119</v>
      </c>
      <c r="O656" s="833">
        <v>1</v>
      </c>
      <c r="P656" s="1220" t="str">
        <f t="shared" si="29"/>
        <v>CUMPLIDA</v>
      </c>
    </row>
    <row r="657" spans="2:16" ht="150" customHeight="1">
      <c r="B657" s="1192" t="s">
        <v>21</v>
      </c>
      <c r="C657" s="879" t="s">
        <v>16</v>
      </c>
      <c r="D657" s="1388"/>
      <c r="E657" s="1388"/>
      <c r="F657" s="1447"/>
      <c r="G657" s="1388"/>
      <c r="H657" s="1190" t="s">
        <v>2120</v>
      </c>
      <c r="I657" s="1190" t="s">
        <v>2081</v>
      </c>
      <c r="J657" s="903" t="s">
        <v>2121</v>
      </c>
      <c r="K657" s="833">
        <v>1</v>
      </c>
      <c r="L657" s="813">
        <v>43344</v>
      </c>
      <c r="M657" s="813">
        <v>43830</v>
      </c>
      <c r="N657" s="903" t="s">
        <v>2027</v>
      </c>
      <c r="O657" s="833">
        <v>0.3</v>
      </c>
      <c r="P657" s="1220" t="str">
        <f t="shared" si="29"/>
        <v>PROCESO</v>
      </c>
    </row>
    <row r="658" spans="2:16" ht="135" customHeight="1">
      <c r="B658" s="1192" t="s">
        <v>21</v>
      </c>
      <c r="C658" s="879" t="s">
        <v>16</v>
      </c>
      <c r="D658" s="1388" t="s">
        <v>2122</v>
      </c>
      <c r="E658" s="1388" t="s">
        <v>2123</v>
      </c>
      <c r="F658" s="1447" t="s">
        <v>2124</v>
      </c>
      <c r="G658" s="1388" t="s">
        <v>2125</v>
      </c>
      <c r="H658" s="1190" t="s">
        <v>2126</v>
      </c>
      <c r="I658" s="1190" t="s">
        <v>2127</v>
      </c>
      <c r="J658" s="1190" t="s">
        <v>2128</v>
      </c>
      <c r="K658" s="830">
        <v>6432363831</v>
      </c>
      <c r="L658" s="813">
        <v>43040</v>
      </c>
      <c r="M658" s="813">
        <v>43434</v>
      </c>
      <c r="N658" s="1190" t="s">
        <v>2129</v>
      </c>
      <c r="O658" s="833">
        <v>0.96</v>
      </c>
      <c r="P658" s="1220" t="str">
        <f t="shared" si="29"/>
        <v>INCUMPLIDA</v>
      </c>
    </row>
    <row r="659" spans="2:16" ht="409.5" customHeight="1">
      <c r="B659" s="1192" t="s">
        <v>21</v>
      </c>
      <c r="C659" s="879" t="s">
        <v>16</v>
      </c>
      <c r="D659" s="1388"/>
      <c r="E659" s="1388"/>
      <c r="F659" s="1447"/>
      <c r="G659" s="1388"/>
      <c r="H659" s="1190" t="s">
        <v>2130</v>
      </c>
      <c r="I659" s="1190" t="s">
        <v>2127</v>
      </c>
      <c r="J659" s="1190" t="s">
        <v>2128</v>
      </c>
      <c r="K659" s="830">
        <v>43631471</v>
      </c>
      <c r="L659" s="813">
        <v>43040</v>
      </c>
      <c r="M659" s="813">
        <v>43434</v>
      </c>
      <c r="N659" s="1190" t="s">
        <v>2131</v>
      </c>
      <c r="O659" s="833">
        <v>1</v>
      </c>
      <c r="P659" s="1220" t="str">
        <f t="shared" si="29"/>
        <v>CUMPLIDA</v>
      </c>
    </row>
    <row r="660" spans="2:16" ht="390" customHeight="1">
      <c r="B660" s="1192" t="s">
        <v>21</v>
      </c>
      <c r="C660" s="879" t="s">
        <v>16</v>
      </c>
      <c r="D660" s="1388"/>
      <c r="E660" s="1388"/>
      <c r="F660" s="1447"/>
      <c r="G660" s="1388"/>
      <c r="H660" s="1190" t="s">
        <v>2132</v>
      </c>
      <c r="I660" s="1190" t="s">
        <v>2127</v>
      </c>
      <c r="J660" s="1190" t="s">
        <v>2128</v>
      </c>
      <c r="K660" s="830">
        <v>11623780528.950001</v>
      </c>
      <c r="L660" s="813">
        <v>43040</v>
      </c>
      <c r="M660" s="813">
        <v>43434</v>
      </c>
      <c r="N660" s="1190" t="s">
        <v>2133</v>
      </c>
      <c r="O660" s="833">
        <v>0.76</v>
      </c>
      <c r="P660" s="1220" t="str">
        <f t="shared" si="29"/>
        <v>INCUMPLIDA</v>
      </c>
    </row>
    <row r="661" spans="2:16" ht="135" customHeight="1">
      <c r="B661" s="1192" t="s">
        <v>21</v>
      </c>
      <c r="C661" s="879" t="s">
        <v>16</v>
      </c>
      <c r="D661" s="1388"/>
      <c r="E661" s="1388"/>
      <c r="F661" s="1447"/>
      <c r="G661" s="1388"/>
      <c r="H661" s="1190" t="s">
        <v>2134</v>
      </c>
      <c r="I661" s="1190" t="s">
        <v>2127</v>
      </c>
      <c r="J661" s="1190" t="s">
        <v>2128</v>
      </c>
      <c r="K661" s="830">
        <v>1251159219</v>
      </c>
      <c r="L661" s="813">
        <v>43040</v>
      </c>
      <c r="M661" s="813">
        <v>43434</v>
      </c>
      <c r="N661" s="1190" t="s">
        <v>2135</v>
      </c>
      <c r="O661" s="833">
        <v>0.44</v>
      </c>
      <c r="P661" s="1220" t="str">
        <f t="shared" si="29"/>
        <v>INCUMPLIDA</v>
      </c>
    </row>
    <row r="662" spans="2:16" ht="195" customHeight="1">
      <c r="B662" s="1192" t="s">
        <v>21</v>
      </c>
      <c r="C662" s="879" t="s">
        <v>16</v>
      </c>
      <c r="D662" s="1388"/>
      <c r="E662" s="1388"/>
      <c r="F662" s="1447"/>
      <c r="G662" s="1388"/>
      <c r="H662" s="1190" t="s">
        <v>2136</v>
      </c>
      <c r="I662" s="1190" t="s">
        <v>2137</v>
      </c>
      <c r="J662" s="1190" t="s">
        <v>2138</v>
      </c>
      <c r="K662" s="1240">
        <v>42</v>
      </c>
      <c r="L662" s="813">
        <v>42948</v>
      </c>
      <c r="M662" s="813">
        <v>43100</v>
      </c>
      <c r="N662" s="1190" t="s">
        <v>2027</v>
      </c>
      <c r="O662" s="833">
        <v>1</v>
      </c>
      <c r="P662" s="1220" t="str">
        <f t="shared" si="29"/>
        <v>CUMPLIDA</v>
      </c>
    </row>
    <row r="663" spans="2:16" ht="195" customHeight="1">
      <c r="B663" s="1192" t="s">
        <v>21</v>
      </c>
      <c r="C663" s="879" t="s">
        <v>16</v>
      </c>
      <c r="D663" s="1388"/>
      <c r="E663" s="1388"/>
      <c r="F663" s="1447"/>
      <c r="G663" s="1388"/>
      <c r="H663" s="1190" t="s">
        <v>2139</v>
      </c>
      <c r="I663" s="1190" t="s">
        <v>2140</v>
      </c>
      <c r="J663" s="1190" t="s">
        <v>2141</v>
      </c>
      <c r="K663" s="1240">
        <v>42</v>
      </c>
      <c r="L663" s="813">
        <v>42948</v>
      </c>
      <c r="M663" s="813">
        <v>43281</v>
      </c>
      <c r="N663" s="1190" t="s">
        <v>2027</v>
      </c>
      <c r="O663" s="833">
        <v>1</v>
      </c>
      <c r="P663" s="1220" t="str">
        <f t="shared" si="29"/>
        <v>CUMPLIDA</v>
      </c>
    </row>
    <row r="664" spans="2:16" ht="360" customHeight="1">
      <c r="B664" s="1192" t="s">
        <v>21</v>
      </c>
      <c r="C664" s="879" t="s">
        <v>16</v>
      </c>
      <c r="D664" s="1388"/>
      <c r="E664" s="1388"/>
      <c r="F664" s="1447"/>
      <c r="G664" s="1388"/>
      <c r="H664" s="1190" t="s">
        <v>2142</v>
      </c>
      <c r="I664" s="1190" t="s">
        <v>2143</v>
      </c>
      <c r="J664" s="1190" t="s">
        <v>2144</v>
      </c>
      <c r="K664" s="833">
        <v>1</v>
      </c>
      <c r="L664" s="813">
        <v>43101</v>
      </c>
      <c r="M664" s="813">
        <v>43465</v>
      </c>
      <c r="N664" s="1190" t="s">
        <v>2145</v>
      </c>
      <c r="O664" s="833">
        <v>1</v>
      </c>
      <c r="P664" s="1220" t="str">
        <f t="shared" si="29"/>
        <v>CUMPLIDA</v>
      </c>
    </row>
    <row r="665" spans="2:16" ht="150" customHeight="1">
      <c r="B665" s="1200" t="s">
        <v>21</v>
      </c>
      <c r="C665" s="733" t="s">
        <v>18</v>
      </c>
      <c r="D665" s="1400" t="s">
        <v>2146</v>
      </c>
      <c r="E665" s="1400" t="s">
        <v>1816</v>
      </c>
      <c r="F665" s="1430" t="s">
        <v>2147</v>
      </c>
      <c r="G665" s="1430" t="s">
        <v>2148</v>
      </c>
      <c r="H665" s="1213" t="s">
        <v>2149</v>
      </c>
      <c r="I665" s="1215"/>
      <c r="J665" s="1211" t="s">
        <v>2150</v>
      </c>
      <c r="K665" s="855">
        <v>1</v>
      </c>
      <c r="L665" s="854">
        <v>43102</v>
      </c>
      <c r="M665" s="854">
        <v>43281</v>
      </c>
      <c r="N665" s="1069" t="s">
        <v>2151</v>
      </c>
      <c r="O665" s="859">
        <v>1</v>
      </c>
      <c r="P665" s="1215" t="str">
        <f t="shared" ref="P665:P685" si="30">IF(AND(M665&lt;=$O$13,O665&lt;100%),"INCUMPLIDA",IF(AND(M665&gt;$O$13,O665&lt;100%),"PROCESO",IF(AND(M665&gt;$O$13,O665=100%),"CUMPLIDA","CUMPLIDA")))</f>
        <v>CUMPLIDA</v>
      </c>
    </row>
    <row r="666" spans="2:16" ht="135" customHeight="1">
      <c r="B666" s="1200" t="s">
        <v>21</v>
      </c>
      <c r="C666" s="733" t="s">
        <v>18</v>
      </c>
      <c r="D666" s="1400"/>
      <c r="E666" s="1400"/>
      <c r="F666" s="1430"/>
      <c r="G666" s="1430"/>
      <c r="H666" s="1213" t="s">
        <v>2152</v>
      </c>
      <c r="I666" s="1215"/>
      <c r="J666" s="1211" t="s">
        <v>2153</v>
      </c>
      <c r="K666" s="855">
        <v>1</v>
      </c>
      <c r="L666" s="854">
        <v>43102</v>
      </c>
      <c r="M666" s="854">
        <v>43281</v>
      </c>
      <c r="N666" s="1069" t="s">
        <v>2154</v>
      </c>
      <c r="O666" s="859">
        <v>1</v>
      </c>
      <c r="P666" s="1215" t="str">
        <f t="shared" si="30"/>
        <v>CUMPLIDA</v>
      </c>
    </row>
    <row r="667" spans="2:16" ht="135" customHeight="1">
      <c r="B667" s="1200" t="s">
        <v>21</v>
      </c>
      <c r="C667" s="733" t="s">
        <v>18</v>
      </c>
      <c r="D667" s="1400"/>
      <c r="E667" s="1400"/>
      <c r="F667" s="1430"/>
      <c r="G667" s="1430"/>
      <c r="H667" s="1213" t="s">
        <v>2155</v>
      </c>
      <c r="I667" s="1215"/>
      <c r="J667" s="1211" t="s">
        <v>2156</v>
      </c>
      <c r="K667" s="853">
        <v>2</v>
      </c>
      <c r="L667" s="854">
        <v>43102</v>
      </c>
      <c r="M667" s="854">
        <v>43281</v>
      </c>
      <c r="N667" s="1069" t="s">
        <v>2154</v>
      </c>
      <c r="O667" s="859">
        <v>1</v>
      </c>
      <c r="P667" s="1215" t="str">
        <f t="shared" si="30"/>
        <v>CUMPLIDA</v>
      </c>
    </row>
    <row r="668" spans="2:16" ht="270" customHeight="1">
      <c r="B668" s="1200" t="s">
        <v>21</v>
      </c>
      <c r="C668" s="733" t="s">
        <v>18</v>
      </c>
      <c r="D668" s="1400"/>
      <c r="E668" s="1400"/>
      <c r="F668" s="1430"/>
      <c r="G668" s="1430"/>
      <c r="H668" s="886" t="s">
        <v>2157</v>
      </c>
      <c r="I668" s="1215"/>
      <c r="J668" s="1211" t="s">
        <v>2158</v>
      </c>
      <c r="K668" s="855">
        <v>1</v>
      </c>
      <c r="L668" s="854">
        <v>43102</v>
      </c>
      <c r="M668" s="854">
        <v>43281</v>
      </c>
      <c r="N668" s="1069" t="s">
        <v>2159</v>
      </c>
      <c r="O668" s="859">
        <v>1</v>
      </c>
      <c r="P668" s="1215" t="str">
        <f t="shared" si="30"/>
        <v>CUMPLIDA</v>
      </c>
    </row>
    <row r="669" spans="2:16" ht="285" customHeight="1">
      <c r="B669" s="1200" t="s">
        <v>21</v>
      </c>
      <c r="C669" s="733" t="s">
        <v>18</v>
      </c>
      <c r="D669" s="1400"/>
      <c r="E669" s="1400"/>
      <c r="F669" s="1430"/>
      <c r="G669" s="1430"/>
      <c r="H669" s="886" t="s">
        <v>2160</v>
      </c>
      <c r="I669" s="1215"/>
      <c r="J669" s="1211" t="s">
        <v>2161</v>
      </c>
      <c r="K669" s="853">
        <v>11</v>
      </c>
      <c r="L669" s="854">
        <v>43101</v>
      </c>
      <c r="M669" s="854">
        <v>43465</v>
      </c>
      <c r="N669" s="1069" t="s">
        <v>2162</v>
      </c>
      <c r="O669" s="859">
        <v>0.54</v>
      </c>
      <c r="P669" s="1215" t="str">
        <f t="shared" si="30"/>
        <v>PROCESO</v>
      </c>
    </row>
    <row r="670" spans="2:16" ht="195" customHeight="1">
      <c r="B670" s="1200" t="s">
        <v>21</v>
      </c>
      <c r="C670" s="733" t="s">
        <v>18</v>
      </c>
      <c r="D670" s="1400"/>
      <c r="E670" s="1400"/>
      <c r="F670" s="1430"/>
      <c r="G670" s="1430"/>
      <c r="H670" s="1213" t="s">
        <v>2163</v>
      </c>
      <c r="I670" s="1215"/>
      <c r="J670" s="1211" t="s">
        <v>2164</v>
      </c>
      <c r="K670" s="853">
        <v>11</v>
      </c>
      <c r="L670" s="854">
        <v>43101</v>
      </c>
      <c r="M670" s="854">
        <v>43465</v>
      </c>
      <c r="N670" s="1069" t="s">
        <v>2165</v>
      </c>
      <c r="O670" s="859">
        <v>0.54</v>
      </c>
      <c r="P670" s="1215" t="str">
        <f t="shared" si="30"/>
        <v>PROCESO</v>
      </c>
    </row>
    <row r="671" spans="2:16" ht="195" customHeight="1">
      <c r="B671" s="1200" t="s">
        <v>21</v>
      </c>
      <c r="C671" s="733" t="s">
        <v>18</v>
      </c>
      <c r="D671" s="1400" t="s">
        <v>2166</v>
      </c>
      <c r="E671" s="1400" t="s">
        <v>1816</v>
      </c>
      <c r="F671" s="1430" t="s">
        <v>2167</v>
      </c>
      <c r="G671" s="1430" t="s">
        <v>2168</v>
      </c>
      <c r="H671" s="1213" t="s">
        <v>2169</v>
      </c>
      <c r="I671" s="1215"/>
      <c r="J671" s="1211" t="s">
        <v>2170</v>
      </c>
      <c r="K671" s="855">
        <v>1</v>
      </c>
      <c r="L671" s="854">
        <v>43102</v>
      </c>
      <c r="M671" s="854">
        <v>43281</v>
      </c>
      <c r="N671" s="1069" t="s">
        <v>2162</v>
      </c>
      <c r="O671" s="859">
        <v>1</v>
      </c>
      <c r="P671" s="1215" t="str">
        <f t="shared" si="30"/>
        <v>CUMPLIDA</v>
      </c>
    </row>
    <row r="672" spans="2:16" ht="114" customHeight="1">
      <c r="B672" s="1200" t="s">
        <v>21</v>
      </c>
      <c r="C672" s="733" t="s">
        <v>18</v>
      </c>
      <c r="D672" s="1400"/>
      <c r="E672" s="1400"/>
      <c r="F672" s="1430"/>
      <c r="G672" s="1430"/>
      <c r="H672" s="1213" t="s">
        <v>2171</v>
      </c>
      <c r="I672" s="1215"/>
      <c r="J672" s="1211" t="s">
        <v>2172</v>
      </c>
      <c r="K672" s="855">
        <v>1</v>
      </c>
      <c r="L672" s="854">
        <v>43102</v>
      </c>
      <c r="M672" s="854">
        <v>43281</v>
      </c>
      <c r="N672" s="1069" t="s">
        <v>2173</v>
      </c>
      <c r="O672" s="859">
        <v>1</v>
      </c>
      <c r="P672" s="1215" t="str">
        <f t="shared" si="30"/>
        <v>CUMPLIDA</v>
      </c>
    </row>
    <row r="673" spans="2:16" ht="128.25" customHeight="1">
      <c r="B673" s="1200" t="s">
        <v>21</v>
      </c>
      <c r="C673" s="733" t="s">
        <v>18</v>
      </c>
      <c r="D673" s="1400"/>
      <c r="E673" s="1400"/>
      <c r="F673" s="1430"/>
      <c r="G673" s="1430"/>
      <c r="H673" s="1213" t="s">
        <v>2174</v>
      </c>
      <c r="I673" s="1215"/>
      <c r="J673" s="1211" t="s">
        <v>2175</v>
      </c>
      <c r="K673" s="855">
        <v>1</v>
      </c>
      <c r="L673" s="854">
        <v>43102</v>
      </c>
      <c r="M673" s="854">
        <v>43281</v>
      </c>
      <c r="N673" s="1069" t="s">
        <v>2154</v>
      </c>
      <c r="O673" s="859">
        <v>1</v>
      </c>
      <c r="P673" s="1215" t="str">
        <f t="shared" si="30"/>
        <v>CUMPLIDA</v>
      </c>
    </row>
    <row r="674" spans="2:16" ht="156.75" customHeight="1">
      <c r="B674" s="1200" t="s">
        <v>21</v>
      </c>
      <c r="C674" s="733" t="s">
        <v>18</v>
      </c>
      <c r="D674" s="1400"/>
      <c r="E674" s="1400"/>
      <c r="F674" s="1430"/>
      <c r="G674" s="1430"/>
      <c r="H674" s="1213" t="s">
        <v>2176</v>
      </c>
      <c r="I674" s="1215"/>
      <c r="J674" s="1211" t="s">
        <v>2177</v>
      </c>
      <c r="K674" s="855">
        <v>1</v>
      </c>
      <c r="L674" s="854">
        <v>43102</v>
      </c>
      <c r="M674" s="854">
        <v>43281</v>
      </c>
      <c r="N674" s="1069" t="s">
        <v>2154</v>
      </c>
      <c r="O674" s="859">
        <v>1</v>
      </c>
      <c r="P674" s="1215" t="str">
        <f t="shared" si="30"/>
        <v>CUMPLIDA</v>
      </c>
    </row>
    <row r="675" spans="2:16" ht="131.25" customHeight="1">
      <c r="B675" s="1200" t="s">
        <v>21</v>
      </c>
      <c r="C675" s="733" t="s">
        <v>18</v>
      </c>
      <c r="D675" s="1400"/>
      <c r="E675" s="1400"/>
      <c r="F675" s="1430"/>
      <c r="G675" s="1430"/>
      <c r="H675" s="1213" t="s">
        <v>2178</v>
      </c>
      <c r="I675" s="1215"/>
      <c r="J675" s="1211" t="s">
        <v>2179</v>
      </c>
      <c r="K675" s="1200">
        <v>1</v>
      </c>
      <c r="L675" s="854">
        <v>43101</v>
      </c>
      <c r="M675" s="854">
        <v>43465</v>
      </c>
      <c r="N675" s="1069" t="s">
        <v>2180</v>
      </c>
      <c r="O675" s="859">
        <v>0</v>
      </c>
      <c r="P675" s="1215" t="str">
        <f t="shared" si="30"/>
        <v>PROCESO</v>
      </c>
    </row>
    <row r="676" spans="2:16" ht="199.5" customHeight="1">
      <c r="B676" s="1200" t="s">
        <v>21</v>
      </c>
      <c r="C676" s="733" t="s">
        <v>18</v>
      </c>
      <c r="D676" s="1400" t="s">
        <v>2181</v>
      </c>
      <c r="E676" s="1400" t="s">
        <v>1816</v>
      </c>
      <c r="F676" s="1430" t="s">
        <v>2182</v>
      </c>
      <c r="G676" s="1430" t="s">
        <v>2183</v>
      </c>
      <c r="H676" s="1213" t="s">
        <v>2184</v>
      </c>
      <c r="I676" s="1215"/>
      <c r="J676" s="1211" t="s">
        <v>2185</v>
      </c>
      <c r="K676" s="855">
        <v>1</v>
      </c>
      <c r="L676" s="854">
        <v>43102</v>
      </c>
      <c r="M676" s="854">
        <v>43281</v>
      </c>
      <c r="N676" s="1069" t="s">
        <v>2186</v>
      </c>
      <c r="O676" s="859">
        <v>1</v>
      </c>
      <c r="P676" s="1215" t="str">
        <f t="shared" si="30"/>
        <v>CUMPLIDA</v>
      </c>
    </row>
    <row r="677" spans="2:16" ht="225" customHeight="1">
      <c r="B677" s="1200" t="s">
        <v>21</v>
      </c>
      <c r="C677" s="733" t="s">
        <v>18</v>
      </c>
      <c r="D677" s="1400"/>
      <c r="E677" s="1400"/>
      <c r="F677" s="1430"/>
      <c r="G677" s="1430"/>
      <c r="H677" s="1213" t="s">
        <v>2187</v>
      </c>
      <c r="I677" s="1215"/>
      <c r="J677" s="1211" t="s">
        <v>2188</v>
      </c>
      <c r="K677" s="855">
        <v>1</v>
      </c>
      <c r="L677" s="854">
        <v>43102</v>
      </c>
      <c r="M677" s="854">
        <v>43281</v>
      </c>
      <c r="N677" s="1069" t="s">
        <v>2186</v>
      </c>
      <c r="O677" s="859">
        <v>1</v>
      </c>
      <c r="P677" s="1215" t="str">
        <f t="shared" si="30"/>
        <v>CUMPLIDA</v>
      </c>
    </row>
    <row r="678" spans="2:16" ht="210" customHeight="1">
      <c r="B678" s="1200" t="s">
        <v>21</v>
      </c>
      <c r="C678" s="733" t="s">
        <v>18</v>
      </c>
      <c r="D678" s="1400"/>
      <c r="E678" s="1400"/>
      <c r="F678" s="1430"/>
      <c r="G678" s="1430"/>
      <c r="H678" s="1213" t="s">
        <v>2189</v>
      </c>
      <c r="I678" s="1215"/>
      <c r="J678" s="1211" t="s">
        <v>2190</v>
      </c>
      <c r="K678" s="855">
        <v>1</v>
      </c>
      <c r="L678" s="854">
        <v>43102</v>
      </c>
      <c r="M678" s="854">
        <v>43281</v>
      </c>
      <c r="N678" s="1069" t="s">
        <v>2186</v>
      </c>
      <c r="O678" s="859">
        <v>1</v>
      </c>
      <c r="P678" s="1215" t="str">
        <f t="shared" si="30"/>
        <v>CUMPLIDA</v>
      </c>
    </row>
    <row r="679" spans="2:16" ht="210" customHeight="1">
      <c r="B679" s="1200" t="s">
        <v>21</v>
      </c>
      <c r="C679" s="733" t="s">
        <v>18</v>
      </c>
      <c r="D679" s="1400"/>
      <c r="E679" s="1400"/>
      <c r="F679" s="1430"/>
      <c r="G679" s="1430"/>
      <c r="H679" s="1213" t="s">
        <v>2191</v>
      </c>
      <c r="I679" s="1215"/>
      <c r="J679" s="1211" t="s">
        <v>2192</v>
      </c>
      <c r="K679" s="855">
        <v>1</v>
      </c>
      <c r="L679" s="854">
        <v>43102</v>
      </c>
      <c r="M679" s="854">
        <v>43281</v>
      </c>
      <c r="N679" s="1069" t="s">
        <v>2186</v>
      </c>
      <c r="O679" s="859">
        <v>1</v>
      </c>
      <c r="P679" s="1215" t="str">
        <f t="shared" si="30"/>
        <v>CUMPLIDA</v>
      </c>
    </row>
    <row r="680" spans="2:16" ht="165.75" customHeight="1">
      <c r="B680" s="1200" t="s">
        <v>21</v>
      </c>
      <c r="C680" s="733" t="s">
        <v>18</v>
      </c>
      <c r="D680" s="1400"/>
      <c r="E680" s="1400"/>
      <c r="F680" s="1430"/>
      <c r="G680" s="1430"/>
      <c r="H680" s="1213" t="s">
        <v>2193</v>
      </c>
      <c r="I680" s="1215"/>
      <c r="J680" s="1211" t="s">
        <v>2194</v>
      </c>
      <c r="K680" s="853">
        <v>2</v>
      </c>
      <c r="L680" s="854">
        <v>43101</v>
      </c>
      <c r="M680" s="854">
        <v>43465</v>
      </c>
      <c r="N680" s="1069" t="s">
        <v>2195</v>
      </c>
      <c r="O680" s="859">
        <v>0</v>
      </c>
      <c r="P680" s="1215" t="str">
        <f t="shared" si="30"/>
        <v>PROCESO</v>
      </c>
    </row>
    <row r="681" spans="2:16" ht="267.75" customHeight="1">
      <c r="B681" s="1200" t="s">
        <v>21</v>
      </c>
      <c r="C681" s="733" t="s">
        <v>18</v>
      </c>
      <c r="D681" s="1400" t="s">
        <v>2196</v>
      </c>
      <c r="E681" s="1400" t="s">
        <v>1816</v>
      </c>
      <c r="F681" s="1430" t="s">
        <v>2197</v>
      </c>
      <c r="G681" s="1430" t="s">
        <v>2198</v>
      </c>
      <c r="H681" s="1213" t="s">
        <v>2199</v>
      </c>
      <c r="I681" s="1215"/>
      <c r="J681" s="1211" t="s">
        <v>2200</v>
      </c>
      <c r="K681" s="904">
        <v>1</v>
      </c>
      <c r="L681" s="854">
        <v>43073</v>
      </c>
      <c r="M681" s="854">
        <v>43099</v>
      </c>
      <c r="N681" s="1069" t="s">
        <v>2154</v>
      </c>
      <c r="O681" s="859">
        <v>1</v>
      </c>
      <c r="P681" s="1215" t="str">
        <f t="shared" si="30"/>
        <v>CUMPLIDA</v>
      </c>
    </row>
    <row r="682" spans="2:16" ht="267.75" customHeight="1">
      <c r="B682" s="1200" t="s">
        <v>21</v>
      </c>
      <c r="C682" s="733" t="s">
        <v>18</v>
      </c>
      <c r="D682" s="1400"/>
      <c r="E682" s="1400"/>
      <c r="F682" s="1430"/>
      <c r="G682" s="1430"/>
      <c r="H682" s="1213" t="s">
        <v>2201</v>
      </c>
      <c r="I682" s="1215"/>
      <c r="J682" s="1211" t="s">
        <v>2202</v>
      </c>
      <c r="K682" s="904">
        <v>1</v>
      </c>
      <c r="L682" s="854">
        <v>43073</v>
      </c>
      <c r="M682" s="854">
        <v>43099</v>
      </c>
      <c r="N682" s="1069" t="s">
        <v>2154</v>
      </c>
      <c r="O682" s="859">
        <v>1</v>
      </c>
      <c r="P682" s="1215" t="str">
        <f t="shared" si="30"/>
        <v>CUMPLIDA</v>
      </c>
    </row>
    <row r="683" spans="2:16" ht="165.75" customHeight="1">
      <c r="B683" s="1200" t="s">
        <v>21</v>
      </c>
      <c r="C683" s="733" t="s">
        <v>18</v>
      </c>
      <c r="D683" s="1400"/>
      <c r="E683" s="1400"/>
      <c r="F683" s="1430"/>
      <c r="G683" s="1430"/>
      <c r="H683" s="1213" t="s">
        <v>2203</v>
      </c>
      <c r="I683" s="1215"/>
      <c r="J683" s="1211" t="s">
        <v>2204</v>
      </c>
      <c r="K683" s="855">
        <v>1</v>
      </c>
      <c r="L683" s="854">
        <v>43073</v>
      </c>
      <c r="M683" s="854">
        <v>43099</v>
      </c>
      <c r="N683" s="1069" t="s">
        <v>2154</v>
      </c>
      <c r="O683" s="859">
        <v>1</v>
      </c>
      <c r="P683" s="1215" t="str">
        <f t="shared" si="30"/>
        <v>CUMPLIDA</v>
      </c>
    </row>
    <row r="684" spans="2:16" ht="165.75" customHeight="1">
      <c r="B684" s="1200" t="s">
        <v>21</v>
      </c>
      <c r="C684" s="733" t="s">
        <v>18</v>
      </c>
      <c r="D684" s="1400"/>
      <c r="E684" s="1400"/>
      <c r="F684" s="1430"/>
      <c r="G684" s="1430"/>
      <c r="H684" s="1213" t="s">
        <v>2205</v>
      </c>
      <c r="I684" s="1215"/>
      <c r="J684" s="1211" t="s">
        <v>2206</v>
      </c>
      <c r="K684" s="904">
        <v>1</v>
      </c>
      <c r="L684" s="854">
        <v>43073</v>
      </c>
      <c r="M684" s="854">
        <v>43281</v>
      </c>
      <c r="N684" s="1069" t="s">
        <v>2207</v>
      </c>
      <c r="O684" s="859">
        <v>1</v>
      </c>
      <c r="P684" s="1215" t="str">
        <f t="shared" si="30"/>
        <v>CUMPLIDA</v>
      </c>
    </row>
    <row r="685" spans="2:16" ht="165.75" customHeight="1">
      <c r="B685" s="1200" t="s">
        <v>21</v>
      </c>
      <c r="C685" s="733" t="s">
        <v>18</v>
      </c>
      <c r="D685" s="1400"/>
      <c r="E685" s="1400"/>
      <c r="F685" s="1430"/>
      <c r="G685" s="1430"/>
      <c r="H685" s="1213" t="s">
        <v>2208</v>
      </c>
      <c r="I685" s="1215"/>
      <c r="J685" s="1211" t="s">
        <v>2209</v>
      </c>
      <c r="K685" s="853">
        <v>4</v>
      </c>
      <c r="L685" s="854">
        <v>43101</v>
      </c>
      <c r="M685" s="854">
        <v>43465</v>
      </c>
      <c r="N685" s="1069" t="s">
        <v>2210</v>
      </c>
      <c r="O685" s="859">
        <v>0</v>
      </c>
      <c r="P685" s="1215" t="str">
        <f t="shared" si="30"/>
        <v>PROCESO</v>
      </c>
    </row>
    <row r="686" spans="2:16" ht="225" customHeight="1">
      <c r="B686" s="1283" t="s">
        <v>22</v>
      </c>
      <c r="C686" s="1246" t="s">
        <v>11</v>
      </c>
      <c r="D686" s="1399" t="s">
        <v>2211</v>
      </c>
      <c r="E686" s="1465" t="s">
        <v>636</v>
      </c>
      <c r="F686" s="1462" t="s">
        <v>2212</v>
      </c>
      <c r="G686" s="1462" t="s">
        <v>2213</v>
      </c>
      <c r="H686" s="1460" t="s">
        <v>2214</v>
      </c>
      <c r="I686" s="1181" t="s">
        <v>2215</v>
      </c>
      <c r="J686" s="1235" t="s">
        <v>2216</v>
      </c>
      <c r="K686" s="789">
        <v>3</v>
      </c>
      <c r="L686" s="816">
        <v>43374</v>
      </c>
      <c r="M686" s="816">
        <v>43524</v>
      </c>
      <c r="N686" s="495" t="s">
        <v>2217</v>
      </c>
      <c r="O686" s="75">
        <v>1</v>
      </c>
      <c r="P686" s="1202" t="str">
        <f t="shared" ref="P686:P717" si="31">IF(AND(M686&lt;=$O$11,O686&lt;100%),"INCUMPLIDA",IF(AND(M686&gt;$O$11,O686&lt;100%),"PROCESO",IF(AND(M686&gt;$O$11,O686=100%),"CUMPLIDA","CUMPLIDA")))</f>
        <v>CUMPLIDA</v>
      </c>
    </row>
    <row r="687" spans="2:16" ht="140.25" customHeight="1">
      <c r="B687" s="1283" t="s">
        <v>22</v>
      </c>
      <c r="C687" s="1246" t="s">
        <v>11</v>
      </c>
      <c r="D687" s="1399"/>
      <c r="E687" s="1465"/>
      <c r="F687" s="1462"/>
      <c r="G687" s="1462"/>
      <c r="H687" s="1460"/>
      <c r="I687" s="994" t="s">
        <v>2218</v>
      </c>
      <c r="J687" s="1235" t="s">
        <v>2219</v>
      </c>
      <c r="K687" s="789">
        <v>1</v>
      </c>
      <c r="L687" s="816">
        <v>43525</v>
      </c>
      <c r="M687" s="816">
        <v>43616</v>
      </c>
      <c r="N687" s="495" t="s">
        <v>2217</v>
      </c>
      <c r="O687" s="75">
        <v>0</v>
      </c>
      <c r="P687" s="1202" t="str">
        <f t="shared" si="31"/>
        <v>PROCESO</v>
      </c>
    </row>
    <row r="688" spans="2:16" ht="140.25" customHeight="1">
      <c r="B688" s="1283" t="s">
        <v>22</v>
      </c>
      <c r="C688" s="1246" t="s">
        <v>11</v>
      </c>
      <c r="D688" s="1399"/>
      <c r="E688" s="1465"/>
      <c r="F688" s="1462"/>
      <c r="G688" s="1462"/>
      <c r="H688" s="1460"/>
      <c r="I688" s="994" t="s">
        <v>2220</v>
      </c>
      <c r="J688" s="1235" t="s">
        <v>1918</v>
      </c>
      <c r="K688" s="789">
        <v>8</v>
      </c>
      <c r="L688" s="816">
        <v>43617</v>
      </c>
      <c r="M688" s="816">
        <v>43830</v>
      </c>
      <c r="N688" s="495" t="s">
        <v>2217</v>
      </c>
      <c r="O688" s="75">
        <v>0</v>
      </c>
      <c r="P688" s="1202" t="str">
        <f t="shared" si="31"/>
        <v>PROCESO</v>
      </c>
    </row>
    <row r="689" spans="2:16" ht="60" customHeight="1">
      <c r="B689" s="1283" t="s">
        <v>22</v>
      </c>
      <c r="C689" s="1246" t="s">
        <v>11</v>
      </c>
      <c r="D689" s="1399" t="s">
        <v>2221</v>
      </c>
      <c r="E689" s="1399" t="s">
        <v>545</v>
      </c>
      <c r="F689" s="1406" t="s">
        <v>2222</v>
      </c>
      <c r="G689" s="1406" t="s">
        <v>2223</v>
      </c>
      <c r="H689" s="1460" t="s">
        <v>2214</v>
      </c>
      <c r="I689" s="1181" t="s">
        <v>2215</v>
      </c>
      <c r="J689" s="1235" t="s">
        <v>2216</v>
      </c>
      <c r="K689" s="789">
        <v>3</v>
      </c>
      <c r="L689" s="816">
        <v>43374</v>
      </c>
      <c r="M689" s="816">
        <v>43524</v>
      </c>
      <c r="N689" s="495" t="s">
        <v>2217</v>
      </c>
      <c r="O689" s="75">
        <v>1</v>
      </c>
      <c r="P689" s="1202" t="str">
        <f t="shared" si="31"/>
        <v>CUMPLIDA</v>
      </c>
    </row>
    <row r="690" spans="2:16" ht="293.25" customHeight="1">
      <c r="B690" s="1283" t="s">
        <v>22</v>
      </c>
      <c r="C690" s="1246" t="s">
        <v>11</v>
      </c>
      <c r="D690" s="1399"/>
      <c r="E690" s="1399"/>
      <c r="F690" s="1406"/>
      <c r="G690" s="1406"/>
      <c r="H690" s="1460"/>
      <c r="I690" s="994" t="s">
        <v>2218</v>
      </c>
      <c r="J690" s="1235" t="s">
        <v>2219</v>
      </c>
      <c r="K690" s="789">
        <v>1</v>
      </c>
      <c r="L690" s="816">
        <v>43525</v>
      </c>
      <c r="M690" s="816">
        <v>43616</v>
      </c>
      <c r="N690" s="495" t="s">
        <v>2217</v>
      </c>
      <c r="O690" s="75">
        <v>0</v>
      </c>
      <c r="P690" s="1202" t="str">
        <f t="shared" si="31"/>
        <v>PROCESO</v>
      </c>
    </row>
    <row r="691" spans="2:16" ht="306" customHeight="1">
      <c r="B691" s="1283" t="s">
        <v>22</v>
      </c>
      <c r="C691" s="1246" t="s">
        <v>11</v>
      </c>
      <c r="D691" s="1399"/>
      <c r="E691" s="1399"/>
      <c r="F691" s="1406"/>
      <c r="G691" s="1406"/>
      <c r="H691" s="1460"/>
      <c r="I691" s="994" t="s">
        <v>2220</v>
      </c>
      <c r="J691" s="1235" t="s">
        <v>1918</v>
      </c>
      <c r="K691" s="789">
        <v>8</v>
      </c>
      <c r="L691" s="816">
        <v>43617</v>
      </c>
      <c r="M691" s="816">
        <v>43830</v>
      </c>
      <c r="N691" s="495" t="s">
        <v>2217</v>
      </c>
      <c r="O691" s="75">
        <v>0</v>
      </c>
      <c r="P691" s="1202" t="str">
        <f t="shared" si="31"/>
        <v>PROCESO</v>
      </c>
    </row>
    <row r="692" spans="2:16" ht="318.75" customHeight="1">
      <c r="B692" s="1283" t="s">
        <v>22</v>
      </c>
      <c r="C692" s="1246" t="s">
        <v>11</v>
      </c>
      <c r="D692" s="1519" t="s">
        <v>2224</v>
      </c>
      <c r="E692" s="1519" t="s">
        <v>545</v>
      </c>
      <c r="F692" s="1517" t="s">
        <v>2225</v>
      </c>
      <c r="G692" s="1517" t="s">
        <v>2226</v>
      </c>
      <c r="H692" s="1460" t="s">
        <v>2214</v>
      </c>
      <c r="I692" s="1181" t="s">
        <v>2215</v>
      </c>
      <c r="J692" s="1235" t="s">
        <v>2216</v>
      </c>
      <c r="K692" s="789">
        <v>3</v>
      </c>
      <c r="L692" s="816">
        <v>43374</v>
      </c>
      <c r="M692" s="816">
        <v>43524</v>
      </c>
      <c r="N692" s="495" t="s">
        <v>2217</v>
      </c>
      <c r="O692" s="75">
        <v>1</v>
      </c>
      <c r="P692" s="1202" t="str">
        <f t="shared" si="31"/>
        <v>CUMPLIDA</v>
      </c>
    </row>
    <row r="693" spans="2:16" ht="60" customHeight="1">
      <c r="B693" s="1283" t="s">
        <v>22</v>
      </c>
      <c r="C693" s="1246" t="s">
        <v>11</v>
      </c>
      <c r="D693" s="1519"/>
      <c r="E693" s="1519"/>
      <c r="F693" s="1517"/>
      <c r="G693" s="1517"/>
      <c r="H693" s="1460"/>
      <c r="I693" s="994" t="s">
        <v>2218</v>
      </c>
      <c r="J693" s="1235" t="s">
        <v>2219</v>
      </c>
      <c r="K693" s="789">
        <v>1</v>
      </c>
      <c r="L693" s="816">
        <v>43525</v>
      </c>
      <c r="M693" s="816">
        <v>43616</v>
      </c>
      <c r="N693" s="495" t="s">
        <v>2217</v>
      </c>
      <c r="O693" s="75">
        <v>0</v>
      </c>
      <c r="P693" s="1202" t="str">
        <f t="shared" si="31"/>
        <v>PROCESO</v>
      </c>
    </row>
    <row r="694" spans="2:16" ht="114.75" customHeight="1">
      <c r="B694" s="1283" t="s">
        <v>22</v>
      </c>
      <c r="C694" s="1246" t="s">
        <v>11</v>
      </c>
      <c r="D694" s="1519"/>
      <c r="E694" s="1519"/>
      <c r="F694" s="1517"/>
      <c r="G694" s="1517"/>
      <c r="H694" s="1460"/>
      <c r="I694" s="994" t="s">
        <v>2220</v>
      </c>
      <c r="J694" s="1235" t="s">
        <v>1918</v>
      </c>
      <c r="K694" s="789">
        <v>8</v>
      </c>
      <c r="L694" s="816">
        <v>43617</v>
      </c>
      <c r="M694" s="816">
        <v>43830</v>
      </c>
      <c r="N694" s="495" t="s">
        <v>2217</v>
      </c>
      <c r="O694" s="75">
        <v>0</v>
      </c>
      <c r="P694" s="1202" t="str">
        <f t="shared" si="31"/>
        <v>PROCESO</v>
      </c>
    </row>
    <row r="695" spans="2:16" ht="255" customHeight="1">
      <c r="B695" s="1283" t="s">
        <v>22</v>
      </c>
      <c r="C695" s="1246" t="s">
        <v>11</v>
      </c>
      <c r="D695" s="1399" t="s">
        <v>2227</v>
      </c>
      <c r="E695" s="1399" t="s">
        <v>952</v>
      </c>
      <c r="F695" s="1406" t="s">
        <v>2228</v>
      </c>
      <c r="G695" s="1406" t="s">
        <v>2229</v>
      </c>
      <c r="H695" s="1460" t="s">
        <v>2214</v>
      </c>
      <c r="I695" s="1181" t="s">
        <v>2215</v>
      </c>
      <c r="J695" s="1235" t="s">
        <v>2216</v>
      </c>
      <c r="K695" s="789">
        <v>3</v>
      </c>
      <c r="L695" s="816">
        <v>43374</v>
      </c>
      <c r="M695" s="816">
        <v>43524</v>
      </c>
      <c r="N695" s="495" t="s">
        <v>2217</v>
      </c>
      <c r="O695" s="75">
        <v>1</v>
      </c>
      <c r="P695" s="1202" t="str">
        <f t="shared" si="31"/>
        <v>CUMPLIDA</v>
      </c>
    </row>
    <row r="696" spans="2:16" ht="114.75" customHeight="1">
      <c r="B696" s="1283" t="s">
        <v>22</v>
      </c>
      <c r="C696" s="1246" t="s">
        <v>11</v>
      </c>
      <c r="D696" s="1399"/>
      <c r="E696" s="1399"/>
      <c r="F696" s="1406"/>
      <c r="G696" s="1406"/>
      <c r="H696" s="1460"/>
      <c r="I696" s="994" t="s">
        <v>2218</v>
      </c>
      <c r="J696" s="1235" t="s">
        <v>2219</v>
      </c>
      <c r="K696" s="789">
        <v>1</v>
      </c>
      <c r="L696" s="816">
        <v>43525</v>
      </c>
      <c r="M696" s="816">
        <v>43616</v>
      </c>
      <c r="N696" s="495" t="s">
        <v>2217</v>
      </c>
      <c r="O696" s="75">
        <v>0</v>
      </c>
      <c r="P696" s="1202" t="str">
        <f t="shared" si="31"/>
        <v>PROCESO</v>
      </c>
    </row>
    <row r="697" spans="2:16" ht="225" customHeight="1">
      <c r="B697" s="1283" t="s">
        <v>22</v>
      </c>
      <c r="C697" s="1246" t="s">
        <v>11</v>
      </c>
      <c r="D697" s="1399"/>
      <c r="E697" s="1399"/>
      <c r="F697" s="1406"/>
      <c r="G697" s="1406"/>
      <c r="H697" s="1460"/>
      <c r="I697" s="994" t="s">
        <v>2220</v>
      </c>
      <c r="J697" s="1235" t="s">
        <v>1918</v>
      </c>
      <c r="K697" s="789">
        <v>8</v>
      </c>
      <c r="L697" s="816">
        <v>43617</v>
      </c>
      <c r="M697" s="816">
        <v>43830</v>
      </c>
      <c r="N697" s="495" t="s">
        <v>2217</v>
      </c>
      <c r="O697" s="75">
        <v>0</v>
      </c>
      <c r="P697" s="1202" t="str">
        <f t="shared" si="31"/>
        <v>PROCESO</v>
      </c>
    </row>
    <row r="698" spans="2:16" ht="153" customHeight="1">
      <c r="B698" s="1283" t="s">
        <v>22</v>
      </c>
      <c r="C698" s="1246" t="s">
        <v>11</v>
      </c>
      <c r="D698" s="1401" t="s">
        <v>2230</v>
      </c>
      <c r="E698" s="1401" t="s">
        <v>2231</v>
      </c>
      <c r="F698" s="1401" t="s">
        <v>2232</v>
      </c>
      <c r="G698" s="1453" t="s">
        <v>2233</v>
      </c>
      <c r="H698" s="1371" t="s">
        <v>2234</v>
      </c>
      <c r="I698" s="1181" t="s">
        <v>2235</v>
      </c>
      <c r="J698" s="1181" t="s">
        <v>2236</v>
      </c>
      <c r="K698" s="1304">
        <v>1</v>
      </c>
      <c r="L698" s="87">
        <v>42962</v>
      </c>
      <c r="M698" s="87">
        <v>42978</v>
      </c>
      <c r="N698" s="495" t="s">
        <v>2237</v>
      </c>
      <c r="O698" s="75">
        <v>1</v>
      </c>
      <c r="P698" s="1202" t="str">
        <f t="shared" si="31"/>
        <v>CUMPLIDA</v>
      </c>
    </row>
    <row r="699" spans="2:16" ht="195" customHeight="1">
      <c r="B699" s="1283" t="s">
        <v>22</v>
      </c>
      <c r="C699" s="1246" t="s">
        <v>11</v>
      </c>
      <c r="D699" s="1401"/>
      <c r="E699" s="1401"/>
      <c r="F699" s="1401"/>
      <c r="G699" s="1453"/>
      <c r="H699" s="1371"/>
      <c r="I699" s="1181" t="s">
        <v>2238</v>
      </c>
      <c r="J699" s="1181" t="s">
        <v>2239</v>
      </c>
      <c r="K699" s="1304">
        <v>1</v>
      </c>
      <c r="L699" s="87">
        <v>42962</v>
      </c>
      <c r="M699" s="87">
        <v>42978</v>
      </c>
      <c r="N699" s="495" t="s">
        <v>2240</v>
      </c>
      <c r="O699" s="75">
        <v>1</v>
      </c>
      <c r="P699" s="1202" t="str">
        <f t="shared" si="31"/>
        <v>CUMPLIDA</v>
      </c>
    </row>
    <row r="700" spans="2:16" ht="255" customHeight="1">
      <c r="B700" s="1283" t="s">
        <v>22</v>
      </c>
      <c r="C700" s="1246" t="s">
        <v>11</v>
      </c>
      <c r="D700" s="1401"/>
      <c r="E700" s="1401"/>
      <c r="F700" s="1401"/>
      <c r="G700" s="1453"/>
      <c r="H700" s="1371"/>
      <c r="I700" s="1371" t="s">
        <v>2241</v>
      </c>
      <c r="J700" s="1181" t="s">
        <v>2242</v>
      </c>
      <c r="K700" s="1304">
        <v>1</v>
      </c>
      <c r="L700" s="87">
        <v>42979</v>
      </c>
      <c r="M700" s="87">
        <v>43008</v>
      </c>
      <c r="N700" s="495" t="s">
        <v>2243</v>
      </c>
      <c r="O700" s="75">
        <v>1</v>
      </c>
      <c r="P700" s="1202" t="str">
        <f t="shared" si="31"/>
        <v>CUMPLIDA</v>
      </c>
    </row>
    <row r="701" spans="2:16" ht="120" customHeight="1">
      <c r="B701" s="1283" t="s">
        <v>22</v>
      </c>
      <c r="C701" s="1246" t="s">
        <v>11</v>
      </c>
      <c r="D701" s="1401"/>
      <c r="E701" s="1401"/>
      <c r="F701" s="1401"/>
      <c r="G701" s="1453"/>
      <c r="H701" s="1371"/>
      <c r="I701" s="1371"/>
      <c r="J701" s="1181" t="s">
        <v>2244</v>
      </c>
      <c r="K701" s="1304">
        <v>34</v>
      </c>
      <c r="L701" s="87">
        <v>42979</v>
      </c>
      <c r="M701" s="87">
        <v>43008</v>
      </c>
      <c r="N701" s="495" t="s">
        <v>2243</v>
      </c>
      <c r="O701" s="75">
        <v>1</v>
      </c>
      <c r="P701" s="1202" t="str">
        <f t="shared" si="31"/>
        <v>CUMPLIDA</v>
      </c>
    </row>
    <row r="702" spans="2:16" ht="120" customHeight="1">
      <c r="B702" s="1283" t="s">
        <v>22</v>
      </c>
      <c r="C702" s="1246" t="s">
        <v>11</v>
      </c>
      <c r="D702" s="1401"/>
      <c r="E702" s="1401"/>
      <c r="F702" s="1401"/>
      <c r="G702" s="1453"/>
      <c r="H702" s="1181" t="s">
        <v>2245</v>
      </c>
      <c r="I702" s="1181" t="s">
        <v>2246</v>
      </c>
      <c r="J702" s="1181" t="s">
        <v>220</v>
      </c>
      <c r="K702" s="63">
        <v>12</v>
      </c>
      <c r="L702" s="87">
        <v>43282</v>
      </c>
      <c r="M702" s="87">
        <v>43496</v>
      </c>
      <c r="N702" s="495" t="s">
        <v>2247</v>
      </c>
      <c r="O702" s="75">
        <v>0.91666666666666663</v>
      </c>
      <c r="P702" s="1202" t="str">
        <f t="shared" si="31"/>
        <v>PROCESO</v>
      </c>
    </row>
    <row r="703" spans="2:16" ht="409.5" customHeight="1">
      <c r="B703" s="1283" t="s">
        <v>22</v>
      </c>
      <c r="C703" s="1246" t="s">
        <v>11</v>
      </c>
      <c r="D703" s="1406" t="s">
        <v>2248</v>
      </c>
      <c r="E703" s="1406" t="s">
        <v>545</v>
      </c>
      <c r="F703" s="1401" t="s">
        <v>2249</v>
      </c>
      <c r="G703" s="1453" t="s">
        <v>2250</v>
      </c>
      <c r="H703" s="1371" t="s">
        <v>2251</v>
      </c>
      <c r="I703" s="792" t="s">
        <v>2252</v>
      </c>
      <c r="J703" s="792" t="s">
        <v>2253</v>
      </c>
      <c r="K703" s="1304">
        <v>1</v>
      </c>
      <c r="L703" s="87">
        <v>42962</v>
      </c>
      <c r="M703" s="87">
        <v>42978</v>
      </c>
      <c r="N703" s="495" t="s">
        <v>2254</v>
      </c>
      <c r="O703" s="75">
        <v>1</v>
      </c>
      <c r="P703" s="1202" t="str">
        <f t="shared" si="31"/>
        <v>CUMPLIDA</v>
      </c>
    </row>
    <row r="704" spans="2:16" ht="240" customHeight="1">
      <c r="B704" s="1283" t="s">
        <v>22</v>
      </c>
      <c r="C704" s="1246" t="s">
        <v>11</v>
      </c>
      <c r="D704" s="1406"/>
      <c r="E704" s="1406"/>
      <c r="F704" s="1401"/>
      <c r="G704" s="1453"/>
      <c r="H704" s="1371"/>
      <c r="I704" s="792" t="s">
        <v>2255</v>
      </c>
      <c r="J704" s="792" t="s">
        <v>2256</v>
      </c>
      <c r="K704" s="1304">
        <v>1</v>
      </c>
      <c r="L704" s="87">
        <v>42979</v>
      </c>
      <c r="M704" s="87">
        <v>43069</v>
      </c>
      <c r="N704" s="495" t="s">
        <v>2257</v>
      </c>
      <c r="O704" s="75">
        <v>1</v>
      </c>
      <c r="P704" s="1202" t="str">
        <f t="shared" si="31"/>
        <v>CUMPLIDA</v>
      </c>
    </row>
    <row r="705" spans="2:16" ht="165.75" customHeight="1">
      <c r="B705" s="1283" t="s">
        <v>22</v>
      </c>
      <c r="C705" s="1246" t="s">
        <v>11</v>
      </c>
      <c r="D705" s="1406"/>
      <c r="E705" s="1406"/>
      <c r="F705" s="1401"/>
      <c r="G705" s="1453"/>
      <c r="H705" s="1371"/>
      <c r="I705" s="343" t="s">
        <v>2258</v>
      </c>
      <c r="J705" s="343" t="s">
        <v>2259</v>
      </c>
      <c r="K705" s="631">
        <v>2</v>
      </c>
      <c r="L705" s="1008">
        <v>43617</v>
      </c>
      <c r="M705" s="1008">
        <v>43981</v>
      </c>
      <c r="N705" s="1100" t="s">
        <v>2260</v>
      </c>
      <c r="O705" s="75">
        <v>0</v>
      </c>
      <c r="P705" s="1202" t="str">
        <f t="shared" si="31"/>
        <v>PROCESO</v>
      </c>
    </row>
    <row r="706" spans="2:16" ht="165.75" customHeight="1">
      <c r="B706" s="1283" t="s">
        <v>22</v>
      </c>
      <c r="C706" s="1246" t="s">
        <v>11</v>
      </c>
      <c r="D706" s="1406" t="s">
        <v>2261</v>
      </c>
      <c r="E706" s="1406" t="s">
        <v>659</v>
      </c>
      <c r="F706" s="1401" t="s">
        <v>2262</v>
      </c>
      <c r="G706" s="1453" t="s">
        <v>2263</v>
      </c>
      <c r="H706" s="1371" t="s">
        <v>2264</v>
      </c>
      <c r="I706" s="1181" t="s">
        <v>2265</v>
      </c>
      <c r="J706" s="1181" t="s">
        <v>2266</v>
      </c>
      <c r="K706" s="1304">
        <v>1</v>
      </c>
      <c r="L706" s="87">
        <v>42962</v>
      </c>
      <c r="M706" s="87">
        <v>43069</v>
      </c>
      <c r="N706" s="495" t="s">
        <v>2267</v>
      </c>
      <c r="O706" s="75">
        <v>1</v>
      </c>
      <c r="P706" s="1202" t="str">
        <f t="shared" si="31"/>
        <v>CUMPLIDA</v>
      </c>
    </row>
    <row r="707" spans="2:16" ht="195" customHeight="1">
      <c r="B707" s="1283" t="s">
        <v>22</v>
      </c>
      <c r="C707" s="1246" t="s">
        <v>11</v>
      </c>
      <c r="D707" s="1406"/>
      <c r="E707" s="1406"/>
      <c r="F707" s="1401"/>
      <c r="G707" s="1453"/>
      <c r="H707" s="1371"/>
      <c r="I707" s="1181" t="s">
        <v>2268</v>
      </c>
      <c r="J707" s="1181" t="s">
        <v>2269</v>
      </c>
      <c r="K707" s="1304">
        <v>3</v>
      </c>
      <c r="L707" s="87">
        <v>43190</v>
      </c>
      <c r="M707" s="87">
        <v>43555</v>
      </c>
      <c r="N707" s="495" t="s">
        <v>2270</v>
      </c>
      <c r="O707" s="75">
        <v>0</v>
      </c>
      <c r="P707" s="1202" t="str">
        <f t="shared" si="31"/>
        <v>PROCESO</v>
      </c>
    </row>
    <row r="708" spans="2:16" ht="270" customHeight="1">
      <c r="B708" s="1283" t="s">
        <v>22</v>
      </c>
      <c r="C708" s="1246" t="s">
        <v>11</v>
      </c>
      <c r="D708" s="1401" t="s">
        <v>2271</v>
      </c>
      <c r="E708" s="1401" t="s">
        <v>2272</v>
      </c>
      <c r="F708" s="1401" t="s">
        <v>2273</v>
      </c>
      <c r="G708" s="1453" t="s">
        <v>2274</v>
      </c>
      <c r="H708" s="1371" t="s">
        <v>2275</v>
      </c>
      <c r="I708" s="1181" t="s">
        <v>2276</v>
      </c>
      <c r="J708" s="1181" t="s">
        <v>2277</v>
      </c>
      <c r="K708" s="1304">
        <v>3</v>
      </c>
      <c r="L708" s="87">
        <v>42962</v>
      </c>
      <c r="M708" s="87">
        <v>43100</v>
      </c>
      <c r="N708" s="495" t="s">
        <v>2278</v>
      </c>
      <c r="O708" s="75">
        <v>1</v>
      </c>
      <c r="P708" s="1202" t="str">
        <f t="shared" si="31"/>
        <v>CUMPLIDA</v>
      </c>
    </row>
    <row r="709" spans="2:16" ht="108" customHeight="1">
      <c r="B709" s="1283" t="s">
        <v>22</v>
      </c>
      <c r="C709" s="1246" t="s">
        <v>11</v>
      </c>
      <c r="D709" s="1401"/>
      <c r="E709" s="1401"/>
      <c r="F709" s="1401"/>
      <c r="G709" s="1453"/>
      <c r="H709" s="1371"/>
      <c r="I709" s="1181" t="s">
        <v>2279</v>
      </c>
      <c r="J709" s="1181" t="s">
        <v>220</v>
      </c>
      <c r="K709" s="1181">
        <v>15</v>
      </c>
      <c r="L709" s="89">
        <v>43313</v>
      </c>
      <c r="M709" s="89">
        <v>43496</v>
      </c>
      <c r="N709" s="495" t="s">
        <v>2280</v>
      </c>
      <c r="O709" s="75">
        <v>0.66666666666666663</v>
      </c>
      <c r="P709" s="1202" t="str">
        <f t="shared" si="31"/>
        <v>PROCESO</v>
      </c>
    </row>
    <row r="710" spans="2:16" ht="409.5" customHeight="1">
      <c r="B710" s="1283" t="s">
        <v>22</v>
      </c>
      <c r="C710" s="1246" t="s">
        <v>11</v>
      </c>
      <c r="D710" s="1401" t="s">
        <v>2281</v>
      </c>
      <c r="E710" s="1401" t="s">
        <v>659</v>
      </c>
      <c r="F710" s="1401" t="s">
        <v>2282</v>
      </c>
      <c r="G710" s="1453" t="s">
        <v>2283</v>
      </c>
      <c r="H710" s="1399" t="s">
        <v>2234</v>
      </c>
      <c r="I710" s="1199" t="s">
        <v>2235</v>
      </c>
      <c r="J710" s="1181" t="s">
        <v>2236</v>
      </c>
      <c r="K710" s="1304">
        <v>1</v>
      </c>
      <c r="L710" s="87">
        <v>42962</v>
      </c>
      <c r="M710" s="87">
        <v>42978</v>
      </c>
      <c r="N710" s="495" t="s">
        <v>2284</v>
      </c>
      <c r="O710" s="75">
        <v>1</v>
      </c>
      <c r="P710" s="1202" t="str">
        <f t="shared" si="31"/>
        <v>CUMPLIDA</v>
      </c>
    </row>
    <row r="711" spans="2:16" ht="225" customHeight="1">
      <c r="B711" s="1283" t="s">
        <v>22</v>
      </c>
      <c r="C711" s="1246" t="s">
        <v>11</v>
      </c>
      <c r="D711" s="1401"/>
      <c r="E711" s="1401"/>
      <c r="F711" s="1401"/>
      <c r="G711" s="1453"/>
      <c r="H711" s="1399"/>
      <c r="I711" s="1199" t="s">
        <v>2238</v>
      </c>
      <c r="J711" s="1181" t="s">
        <v>2239</v>
      </c>
      <c r="K711" s="1304">
        <v>1</v>
      </c>
      <c r="L711" s="87">
        <v>42962</v>
      </c>
      <c r="M711" s="87">
        <v>42978</v>
      </c>
      <c r="N711" s="495" t="s">
        <v>2285</v>
      </c>
      <c r="O711" s="75">
        <v>1</v>
      </c>
      <c r="P711" s="1202" t="str">
        <f t="shared" si="31"/>
        <v>CUMPLIDA</v>
      </c>
    </row>
    <row r="712" spans="2:16" ht="180" customHeight="1">
      <c r="B712" s="1283" t="s">
        <v>22</v>
      </c>
      <c r="C712" s="1246" t="s">
        <v>11</v>
      </c>
      <c r="D712" s="1401"/>
      <c r="E712" s="1401"/>
      <c r="F712" s="1401"/>
      <c r="G712" s="1453"/>
      <c r="H712" s="1399"/>
      <c r="I712" s="1399" t="s">
        <v>2241</v>
      </c>
      <c r="J712" s="1181" t="s">
        <v>2286</v>
      </c>
      <c r="K712" s="1304">
        <v>1</v>
      </c>
      <c r="L712" s="87">
        <v>42979</v>
      </c>
      <c r="M712" s="87">
        <v>43008</v>
      </c>
      <c r="N712" s="495" t="s">
        <v>2284</v>
      </c>
      <c r="O712" s="75">
        <v>1</v>
      </c>
      <c r="P712" s="1202" t="str">
        <f t="shared" si="31"/>
        <v>CUMPLIDA</v>
      </c>
    </row>
    <row r="713" spans="2:16" ht="156" customHeight="1">
      <c r="B713" s="1283" t="s">
        <v>22</v>
      </c>
      <c r="C713" s="1246" t="s">
        <v>11</v>
      </c>
      <c r="D713" s="1401"/>
      <c r="E713" s="1401"/>
      <c r="F713" s="1401"/>
      <c r="G713" s="1453"/>
      <c r="H713" s="1399"/>
      <c r="I713" s="1399"/>
      <c r="J713" s="1181" t="s">
        <v>2287</v>
      </c>
      <c r="K713" s="1304">
        <v>1</v>
      </c>
      <c r="L713" s="87">
        <v>42979</v>
      </c>
      <c r="M713" s="87">
        <v>43008</v>
      </c>
      <c r="N713" s="495" t="s">
        <v>2288</v>
      </c>
      <c r="O713" s="75">
        <v>1</v>
      </c>
      <c r="P713" s="1202" t="str">
        <f t="shared" si="31"/>
        <v>CUMPLIDA</v>
      </c>
    </row>
    <row r="714" spans="2:16" ht="114.75" customHeight="1">
      <c r="B714" s="1283" t="s">
        <v>22</v>
      </c>
      <c r="C714" s="1246" t="s">
        <v>11</v>
      </c>
      <c r="D714" s="1401"/>
      <c r="E714" s="1401"/>
      <c r="F714" s="1401"/>
      <c r="G714" s="1453"/>
      <c r="H714" s="1181" t="s">
        <v>2289</v>
      </c>
      <c r="I714" s="1181" t="s">
        <v>2290</v>
      </c>
      <c r="J714" s="1181" t="s">
        <v>220</v>
      </c>
      <c r="K714" s="63">
        <v>6</v>
      </c>
      <c r="L714" s="87">
        <v>43282</v>
      </c>
      <c r="M714" s="87">
        <v>43496</v>
      </c>
      <c r="N714" s="495" t="s">
        <v>2291</v>
      </c>
      <c r="O714" s="75">
        <v>0.83333333333333337</v>
      </c>
      <c r="P714" s="1202" t="str">
        <f t="shared" si="31"/>
        <v>PROCESO</v>
      </c>
    </row>
    <row r="715" spans="2:16" ht="240" customHeight="1">
      <c r="B715" s="1283" t="s">
        <v>22</v>
      </c>
      <c r="C715" s="1246" t="s">
        <v>11</v>
      </c>
      <c r="D715" s="1399" t="s">
        <v>2292</v>
      </c>
      <c r="E715" s="1402" t="s">
        <v>1890</v>
      </c>
      <c r="F715" s="1453" t="s">
        <v>2293</v>
      </c>
      <c r="G715" s="1453" t="s">
        <v>2294</v>
      </c>
      <c r="H715" s="1399" t="s">
        <v>2295</v>
      </c>
      <c r="I715" s="1199" t="s">
        <v>2296</v>
      </c>
      <c r="J715" s="1199" t="s">
        <v>220</v>
      </c>
      <c r="K715" s="1199">
        <v>1</v>
      </c>
      <c r="L715" s="87">
        <v>42644</v>
      </c>
      <c r="M715" s="87">
        <v>42674</v>
      </c>
      <c r="N715" s="1101" t="s">
        <v>2297</v>
      </c>
      <c r="O715" s="75">
        <v>1</v>
      </c>
      <c r="P715" s="1202" t="str">
        <f t="shared" si="31"/>
        <v>CUMPLIDA</v>
      </c>
    </row>
    <row r="716" spans="2:16" ht="108" customHeight="1">
      <c r="B716" s="1283" t="s">
        <v>22</v>
      </c>
      <c r="C716" s="1246" t="s">
        <v>11</v>
      </c>
      <c r="D716" s="1399"/>
      <c r="E716" s="1402"/>
      <c r="F716" s="1453"/>
      <c r="G716" s="1453"/>
      <c r="H716" s="1399"/>
      <c r="I716" s="1199" t="s">
        <v>2298</v>
      </c>
      <c r="J716" s="1199" t="s">
        <v>2299</v>
      </c>
      <c r="K716" s="1199">
        <v>4</v>
      </c>
      <c r="L716" s="87">
        <v>42979</v>
      </c>
      <c r="M716" s="87">
        <v>43343</v>
      </c>
      <c r="N716" s="1101" t="s">
        <v>2300</v>
      </c>
      <c r="O716" s="75">
        <v>1</v>
      </c>
      <c r="P716" s="1202" t="str">
        <f t="shared" si="31"/>
        <v>CUMPLIDA</v>
      </c>
    </row>
    <row r="717" spans="2:16" ht="409.5" customHeight="1">
      <c r="B717" s="1283" t="s">
        <v>22</v>
      </c>
      <c r="C717" s="1246" t="s">
        <v>11</v>
      </c>
      <c r="D717" s="1399"/>
      <c r="E717" s="1402" t="s">
        <v>1890</v>
      </c>
      <c r="F717" s="1453"/>
      <c r="G717" s="1453" t="s">
        <v>2294</v>
      </c>
      <c r="H717" s="1399" t="s">
        <v>2301</v>
      </c>
      <c r="I717" s="1199" t="s">
        <v>2302</v>
      </c>
      <c r="J717" s="1199" t="s">
        <v>2303</v>
      </c>
      <c r="K717" s="63">
        <v>1</v>
      </c>
      <c r="L717" s="87">
        <v>42064</v>
      </c>
      <c r="M717" s="87">
        <v>42185</v>
      </c>
      <c r="N717" s="534" t="s">
        <v>2304</v>
      </c>
      <c r="O717" s="75">
        <v>1</v>
      </c>
      <c r="P717" s="1202" t="str">
        <f t="shared" si="31"/>
        <v>CUMPLIDA</v>
      </c>
    </row>
    <row r="718" spans="2:16" ht="210" customHeight="1">
      <c r="B718" s="1283" t="s">
        <v>22</v>
      </c>
      <c r="C718" s="1246" t="s">
        <v>11</v>
      </c>
      <c r="D718" s="1399"/>
      <c r="E718" s="1402" t="s">
        <v>1890</v>
      </c>
      <c r="F718" s="1453"/>
      <c r="G718" s="1453" t="s">
        <v>2294</v>
      </c>
      <c r="H718" s="1399"/>
      <c r="I718" s="1199" t="s">
        <v>2305</v>
      </c>
      <c r="J718" s="1199" t="s">
        <v>2306</v>
      </c>
      <c r="K718" s="63">
        <v>4</v>
      </c>
      <c r="L718" s="87">
        <v>42186</v>
      </c>
      <c r="M718" s="87">
        <v>42551</v>
      </c>
      <c r="N718" s="534" t="s">
        <v>2307</v>
      </c>
      <c r="O718" s="75">
        <v>1</v>
      </c>
      <c r="P718" s="1202" t="str">
        <f t="shared" ref="P718:P751" si="32">IF(AND(M718&lt;=$O$11,O718&lt;100%),"INCUMPLIDA",IF(AND(M718&gt;$O$11,O718&lt;100%),"PROCESO",IF(AND(M718&gt;$O$11,O718=100%),"CUMPLIDA","CUMPLIDA")))</f>
        <v>CUMPLIDA</v>
      </c>
    </row>
    <row r="719" spans="2:16" ht="120" customHeight="1">
      <c r="B719" s="1283" t="s">
        <v>22</v>
      </c>
      <c r="C719" s="1246" t="s">
        <v>11</v>
      </c>
      <c r="D719" s="1399" t="s">
        <v>2308</v>
      </c>
      <c r="E719" s="1399" t="s">
        <v>625</v>
      </c>
      <c r="F719" s="1406" t="s">
        <v>2309</v>
      </c>
      <c r="G719" s="1406" t="s">
        <v>2310</v>
      </c>
      <c r="H719" s="1399" t="s">
        <v>2311</v>
      </c>
      <c r="I719" s="1181" t="s">
        <v>2235</v>
      </c>
      <c r="J719" s="1181" t="s">
        <v>2236</v>
      </c>
      <c r="K719" s="1304">
        <v>1</v>
      </c>
      <c r="L719" s="87">
        <v>42962</v>
      </c>
      <c r="M719" s="87">
        <v>42978</v>
      </c>
      <c r="N719" s="495" t="s">
        <v>2312</v>
      </c>
      <c r="O719" s="758">
        <v>1</v>
      </c>
      <c r="P719" s="1202" t="str">
        <f t="shared" si="32"/>
        <v>CUMPLIDA</v>
      </c>
    </row>
    <row r="720" spans="2:16" ht="174.75" customHeight="1">
      <c r="B720" s="1283" t="s">
        <v>22</v>
      </c>
      <c r="C720" s="1246" t="s">
        <v>11</v>
      </c>
      <c r="D720" s="1399"/>
      <c r="E720" s="1399"/>
      <c r="F720" s="1406"/>
      <c r="G720" s="1406"/>
      <c r="H720" s="1399"/>
      <c r="I720" s="1181" t="s">
        <v>2238</v>
      </c>
      <c r="J720" s="1181" t="s">
        <v>2239</v>
      </c>
      <c r="K720" s="1304">
        <v>1</v>
      </c>
      <c r="L720" s="87">
        <v>42962</v>
      </c>
      <c r="M720" s="87">
        <v>42978</v>
      </c>
      <c r="N720" s="495" t="s">
        <v>2312</v>
      </c>
      <c r="O720" s="758">
        <v>1</v>
      </c>
      <c r="P720" s="1202" t="str">
        <f t="shared" si="32"/>
        <v>CUMPLIDA</v>
      </c>
    </row>
    <row r="721" spans="2:16" ht="255" customHeight="1">
      <c r="B721" s="1283" t="s">
        <v>22</v>
      </c>
      <c r="C721" s="1246" t="s">
        <v>11</v>
      </c>
      <c r="D721" s="1399"/>
      <c r="E721" s="1399"/>
      <c r="F721" s="1406"/>
      <c r="G721" s="1406"/>
      <c r="H721" s="1371" t="s">
        <v>2234</v>
      </c>
      <c r="I721" s="1371" t="s">
        <v>2241</v>
      </c>
      <c r="J721" s="1181" t="s">
        <v>2286</v>
      </c>
      <c r="K721" s="1304">
        <v>1</v>
      </c>
      <c r="L721" s="87">
        <v>42979</v>
      </c>
      <c r="M721" s="87">
        <v>43008</v>
      </c>
      <c r="N721" s="495" t="s">
        <v>2312</v>
      </c>
      <c r="O721" s="758">
        <v>1</v>
      </c>
      <c r="P721" s="1202" t="str">
        <f t="shared" si="32"/>
        <v>CUMPLIDA</v>
      </c>
    </row>
    <row r="722" spans="2:16" ht="127.5" customHeight="1">
      <c r="B722" s="1283" t="s">
        <v>22</v>
      </c>
      <c r="C722" s="1246" t="s">
        <v>11</v>
      </c>
      <c r="D722" s="1399"/>
      <c r="E722" s="1399"/>
      <c r="F722" s="1406"/>
      <c r="G722" s="1406"/>
      <c r="H722" s="1371"/>
      <c r="I722" s="1371"/>
      <c r="J722" s="1181" t="s">
        <v>2287</v>
      </c>
      <c r="K722" s="1304">
        <v>1</v>
      </c>
      <c r="L722" s="87">
        <v>42979</v>
      </c>
      <c r="M722" s="87">
        <v>43008</v>
      </c>
      <c r="N722" s="495" t="s">
        <v>2312</v>
      </c>
      <c r="O722" s="758">
        <v>1</v>
      </c>
      <c r="P722" s="1202" t="str">
        <f t="shared" si="32"/>
        <v>CUMPLIDA</v>
      </c>
    </row>
    <row r="723" spans="2:16" ht="255" customHeight="1">
      <c r="B723" s="1283" t="s">
        <v>22</v>
      </c>
      <c r="C723" s="1246" t="s">
        <v>11</v>
      </c>
      <c r="D723" s="1399"/>
      <c r="E723" s="1399"/>
      <c r="F723" s="1406"/>
      <c r="G723" s="1406"/>
      <c r="H723" s="1399" t="s">
        <v>2313</v>
      </c>
      <c r="I723" s="1199" t="s">
        <v>2296</v>
      </c>
      <c r="J723" s="1199" t="s">
        <v>220</v>
      </c>
      <c r="K723" s="1199">
        <v>1</v>
      </c>
      <c r="L723" s="87">
        <v>42644</v>
      </c>
      <c r="M723" s="87">
        <v>42674</v>
      </c>
      <c r="N723" s="1101" t="s">
        <v>2297</v>
      </c>
      <c r="O723" s="75">
        <v>1</v>
      </c>
      <c r="P723" s="1202" t="str">
        <f t="shared" si="32"/>
        <v>CUMPLIDA</v>
      </c>
    </row>
    <row r="724" spans="2:16" ht="114.75" customHeight="1">
      <c r="B724" s="1283" t="s">
        <v>22</v>
      </c>
      <c r="C724" s="1246" t="s">
        <v>11</v>
      </c>
      <c r="D724" s="1399"/>
      <c r="E724" s="1399"/>
      <c r="F724" s="1406"/>
      <c r="G724" s="1406"/>
      <c r="H724" s="1399"/>
      <c r="I724" s="1199" t="s">
        <v>2314</v>
      </c>
      <c r="J724" s="1199" t="s">
        <v>2299</v>
      </c>
      <c r="K724" s="1199">
        <v>4</v>
      </c>
      <c r="L724" s="87">
        <v>42979</v>
      </c>
      <c r="M724" s="87">
        <v>43343</v>
      </c>
      <c r="N724" s="1101" t="s">
        <v>2300</v>
      </c>
      <c r="O724" s="75">
        <v>1</v>
      </c>
      <c r="P724" s="1202" t="str">
        <f t="shared" si="32"/>
        <v>CUMPLIDA</v>
      </c>
    </row>
    <row r="725" spans="2:16" ht="267.75" customHeight="1">
      <c r="B725" s="1283" t="s">
        <v>22</v>
      </c>
      <c r="C725" s="1246" t="s">
        <v>11</v>
      </c>
      <c r="D725" s="1399"/>
      <c r="E725" s="1399"/>
      <c r="F725" s="1406"/>
      <c r="G725" s="1406"/>
      <c r="H725" s="1205" t="s">
        <v>2315</v>
      </c>
      <c r="I725" s="1205" t="s">
        <v>2316</v>
      </c>
      <c r="J725" s="1205" t="s">
        <v>220</v>
      </c>
      <c r="K725" s="232">
        <v>1</v>
      </c>
      <c r="L725" s="87">
        <v>42064</v>
      </c>
      <c r="M725" s="87">
        <v>42093</v>
      </c>
      <c r="N725" s="1299" t="s">
        <v>2317</v>
      </c>
      <c r="O725" s="75">
        <v>1</v>
      </c>
      <c r="P725" s="1202" t="str">
        <f t="shared" si="32"/>
        <v>CUMPLIDA</v>
      </c>
    </row>
    <row r="726" spans="2:16" ht="102" customHeight="1">
      <c r="B726" s="1283" t="s">
        <v>22</v>
      </c>
      <c r="C726" s="1246" t="s">
        <v>11</v>
      </c>
      <c r="D726" s="1399" t="s">
        <v>2318</v>
      </c>
      <c r="E726" s="1399" t="s">
        <v>659</v>
      </c>
      <c r="F726" s="1401" t="s">
        <v>2319</v>
      </c>
      <c r="G726" s="1401" t="s">
        <v>2320</v>
      </c>
      <c r="H726" s="1399" t="s">
        <v>2321</v>
      </c>
      <c r="I726" s="1199" t="s">
        <v>2322</v>
      </c>
      <c r="J726" s="1199" t="s">
        <v>2323</v>
      </c>
      <c r="K726" s="758">
        <v>1</v>
      </c>
      <c r="L726" s="87">
        <v>42064</v>
      </c>
      <c r="M726" s="87">
        <v>42215</v>
      </c>
      <c r="N726" s="534" t="s">
        <v>2307</v>
      </c>
      <c r="O726" s="75">
        <v>1</v>
      </c>
      <c r="P726" s="1202" t="str">
        <f t="shared" si="32"/>
        <v>CUMPLIDA</v>
      </c>
    </row>
    <row r="727" spans="2:16" ht="153" customHeight="1">
      <c r="B727" s="1283" t="s">
        <v>22</v>
      </c>
      <c r="C727" s="1246" t="s">
        <v>11</v>
      </c>
      <c r="D727" s="1399"/>
      <c r="E727" s="1399"/>
      <c r="F727" s="1401"/>
      <c r="G727" s="1401"/>
      <c r="H727" s="1399"/>
      <c r="I727" s="1199" t="s">
        <v>2324</v>
      </c>
      <c r="J727" s="1199" t="s">
        <v>1559</v>
      </c>
      <c r="K727" s="90">
        <v>12</v>
      </c>
      <c r="L727" s="87">
        <v>42186</v>
      </c>
      <c r="M727" s="87">
        <v>42549</v>
      </c>
      <c r="N727" s="534" t="s">
        <v>2307</v>
      </c>
      <c r="O727" s="75">
        <v>1</v>
      </c>
      <c r="P727" s="1202" t="str">
        <f t="shared" si="32"/>
        <v>CUMPLIDA</v>
      </c>
    </row>
    <row r="728" spans="2:16" ht="102" customHeight="1">
      <c r="B728" s="1283" t="s">
        <v>22</v>
      </c>
      <c r="C728" s="1246" t="s">
        <v>11</v>
      </c>
      <c r="D728" s="1399" t="s">
        <v>2325</v>
      </c>
      <c r="E728" s="1399" t="s">
        <v>659</v>
      </c>
      <c r="F728" s="1406" t="s">
        <v>2326</v>
      </c>
      <c r="G728" s="1406" t="s">
        <v>2327</v>
      </c>
      <c r="H728" s="1205" t="s">
        <v>2328</v>
      </c>
      <c r="I728" s="1205" t="s">
        <v>2329</v>
      </c>
      <c r="J728" s="1205" t="s">
        <v>2330</v>
      </c>
      <c r="K728" s="794">
        <v>1</v>
      </c>
      <c r="L728" s="87">
        <v>42064</v>
      </c>
      <c r="M728" s="87">
        <v>42154</v>
      </c>
      <c r="N728" s="1299" t="s">
        <v>2307</v>
      </c>
      <c r="O728" s="75">
        <v>1</v>
      </c>
      <c r="P728" s="1202" t="str">
        <f t="shared" si="32"/>
        <v>CUMPLIDA</v>
      </c>
    </row>
    <row r="729" spans="2:16" ht="395.25" customHeight="1">
      <c r="B729" s="1283" t="s">
        <v>22</v>
      </c>
      <c r="C729" s="1246" t="s">
        <v>11</v>
      </c>
      <c r="D729" s="1399"/>
      <c r="E729" s="1399"/>
      <c r="F729" s="1406"/>
      <c r="G729" s="1406"/>
      <c r="H729" s="1199" t="s">
        <v>2331</v>
      </c>
      <c r="I729" s="1199" t="s">
        <v>2332</v>
      </c>
      <c r="J729" s="1199" t="s">
        <v>220</v>
      </c>
      <c r="K729" s="90">
        <v>1</v>
      </c>
      <c r="L729" s="87">
        <v>42644</v>
      </c>
      <c r="M729" s="87">
        <v>42674</v>
      </c>
      <c r="N729" s="534" t="s">
        <v>2333</v>
      </c>
      <c r="O729" s="75">
        <v>1</v>
      </c>
      <c r="P729" s="1202" t="str">
        <f t="shared" si="32"/>
        <v>CUMPLIDA</v>
      </c>
    </row>
    <row r="730" spans="2:16" ht="240" customHeight="1">
      <c r="B730" s="1283" t="s">
        <v>22</v>
      </c>
      <c r="C730" s="1246" t="s">
        <v>11</v>
      </c>
      <c r="D730" s="1399"/>
      <c r="E730" s="1399"/>
      <c r="F730" s="1406"/>
      <c r="G730" s="1406"/>
      <c r="H730" s="1181" t="s">
        <v>2334</v>
      </c>
      <c r="I730" s="1181" t="s">
        <v>2335</v>
      </c>
      <c r="J730" s="1181" t="s">
        <v>2303</v>
      </c>
      <c r="K730" s="91">
        <v>6</v>
      </c>
      <c r="L730" s="89">
        <v>43282</v>
      </c>
      <c r="M730" s="89">
        <v>43496</v>
      </c>
      <c r="N730" s="534" t="s">
        <v>2336</v>
      </c>
      <c r="O730" s="75">
        <v>0.83333333333333337</v>
      </c>
      <c r="P730" s="1202" t="str">
        <f t="shared" si="32"/>
        <v>PROCESO</v>
      </c>
    </row>
    <row r="731" spans="2:16" ht="140.25" customHeight="1">
      <c r="B731" s="1283" t="s">
        <v>22</v>
      </c>
      <c r="C731" s="1246" t="s">
        <v>11</v>
      </c>
      <c r="D731" s="1399"/>
      <c r="E731" s="1399"/>
      <c r="F731" s="1406"/>
      <c r="G731" s="1406"/>
      <c r="H731" s="1205" t="s">
        <v>2315</v>
      </c>
      <c r="I731" s="1205" t="s">
        <v>2316</v>
      </c>
      <c r="J731" s="1205" t="s">
        <v>220</v>
      </c>
      <c r="K731" s="232">
        <v>1</v>
      </c>
      <c r="L731" s="87">
        <v>42064</v>
      </c>
      <c r="M731" s="87">
        <v>42093</v>
      </c>
      <c r="N731" s="1299" t="s">
        <v>2317</v>
      </c>
      <c r="O731" s="75">
        <v>1</v>
      </c>
      <c r="P731" s="1202" t="str">
        <f t="shared" si="32"/>
        <v>CUMPLIDA</v>
      </c>
    </row>
    <row r="732" spans="2:16" ht="89.25" customHeight="1">
      <c r="B732" s="1283" t="s">
        <v>22</v>
      </c>
      <c r="C732" s="1246" t="s">
        <v>11</v>
      </c>
      <c r="D732" s="1199" t="s">
        <v>2337</v>
      </c>
      <c r="E732" s="1199" t="s">
        <v>659</v>
      </c>
      <c r="F732" s="1201" t="s">
        <v>2338</v>
      </c>
      <c r="G732" s="1201" t="s">
        <v>2339</v>
      </c>
      <c r="H732" s="1199" t="s">
        <v>2340</v>
      </c>
      <c r="I732" s="1199" t="s">
        <v>2341</v>
      </c>
      <c r="J732" s="1199" t="s">
        <v>236</v>
      </c>
      <c r="K732" s="63">
        <v>4</v>
      </c>
      <c r="L732" s="87">
        <v>42064</v>
      </c>
      <c r="M732" s="87">
        <v>42428</v>
      </c>
      <c r="N732" s="534" t="s">
        <v>2307</v>
      </c>
      <c r="O732" s="75">
        <v>1</v>
      </c>
      <c r="P732" s="1202" t="str">
        <f t="shared" si="32"/>
        <v>CUMPLIDA</v>
      </c>
    </row>
    <row r="733" spans="2:16" ht="229.5" customHeight="1">
      <c r="B733" s="1283" t="s">
        <v>22</v>
      </c>
      <c r="C733" s="1246" t="s">
        <v>11</v>
      </c>
      <c r="D733" s="1399" t="s">
        <v>2342</v>
      </c>
      <c r="E733" s="1399" t="s">
        <v>1353</v>
      </c>
      <c r="F733" s="1401" t="s">
        <v>2343</v>
      </c>
      <c r="G733" s="1401" t="s">
        <v>2344</v>
      </c>
      <c r="H733" s="1199" t="s">
        <v>2328</v>
      </c>
      <c r="I733" s="1199" t="s">
        <v>2345</v>
      </c>
      <c r="J733" s="1199" t="s">
        <v>2346</v>
      </c>
      <c r="K733" s="758">
        <v>1</v>
      </c>
      <c r="L733" s="87">
        <v>42064</v>
      </c>
      <c r="M733" s="87">
        <v>42124</v>
      </c>
      <c r="N733" s="534" t="s">
        <v>2304</v>
      </c>
      <c r="O733" s="75">
        <v>1</v>
      </c>
      <c r="P733" s="1202" t="str">
        <f t="shared" si="32"/>
        <v>CUMPLIDA</v>
      </c>
    </row>
    <row r="734" spans="2:16" ht="114.75" customHeight="1">
      <c r="B734" s="1283" t="s">
        <v>22</v>
      </c>
      <c r="C734" s="1246" t="s">
        <v>11</v>
      </c>
      <c r="D734" s="1399"/>
      <c r="E734" s="1399"/>
      <c r="F734" s="1401"/>
      <c r="G734" s="1401"/>
      <c r="H734" s="1399" t="s">
        <v>2301</v>
      </c>
      <c r="I734" s="1199" t="s">
        <v>2347</v>
      </c>
      <c r="J734" s="1199" t="s">
        <v>2303</v>
      </c>
      <c r="K734" s="63">
        <v>1</v>
      </c>
      <c r="L734" s="87">
        <v>42064</v>
      </c>
      <c r="M734" s="87">
        <v>42185</v>
      </c>
      <c r="N734" s="534" t="s">
        <v>2304</v>
      </c>
      <c r="O734" s="75">
        <v>1</v>
      </c>
      <c r="P734" s="1202" t="str">
        <f t="shared" si="32"/>
        <v>CUMPLIDA</v>
      </c>
    </row>
    <row r="735" spans="2:16" ht="267.75" customHeight="1">
      <c r="B735" s="1283" t="s">
        <v>22</v>
      </c>
      <c r="C735" s="1246" t="s">
        <v>11</v>
      </c>
      <c r="D735" s="1399"/>
      <c r="E735" s="1399"/>
      <c r="F735" s="1401"/>
      <c r="G735" s="1401"/>
      <c r="H735" s="1399"/>
      <c r="I735" s="1199" t="s">
        <v>2305</v>
      </c>
      <c r="J735" s="1199" t="s">
        <v>2306</v>
      </c>
      <c r="K735" s="63">
        <v>4</v>
      </c>
      <c r="L735" s="87">
        <v>42186</v>
      </c>
      <c r="M735" s="87">
        <v>42551</v>
      </c>
      <c r="N735" s="534" t="s">
        <v>2304</v>
      </c>
      <c r="O735" s="75">
        <v>1</v>
      </c>
      <c r="P735" s="1202" t="str">
        <f t="shared" si="32"/>
        <v>CUMPLIDA</v>
      </c>
    </row>
    <row r="736" spans="2:16" ht="114.75" customHeight="1">
      <c r="B736" s="1283" t="s">
        <v>22</v>
      </c>
      <c r="C736" s="1246" t="s">
        <v>11</v>
      </c>
      <c r="D736" s="1399" t="s">
        <v>2348</v>
      </c>
      <c r="E736" s="1399" t="s">
        <v>1353</v>
      </c>
      <c r="F736" s="1401" t="s">
        <v>2349</v>
      </c>
      <c r="G736" s="1401" t="s">
        <v>2350</v>
      </c>
      <c r="H736" s="1199" t="s">
        <v>2351</v>
      </c>
      <c r="I736" s="1259" t="s">
        <v>2352</v>
      </c>
      <c r="J736" s="1199" t="s">
        <v>220</v>
      </c>
      <c r="K736" s="90">
        <v>1</v>
      </c>
      <c r="L736" s="87">
        <v>43009</v>
      </c>
      <c r="M736" s="87">
        <v>43069</v>
      </c>
      <c r="N736" s="534" t="s">
        <v>2353</v>
      </c>
      <c r="O736" s="75">
        <v>1</v>
      </c>
      <c r="P736" s="1202" t="str">
        <f t="shared" si="32"/>
        <v>CUMPLIDA</v>
      </c>
    </row>
    <row r="737" spans="2:16" ht="165.75" customHeight="1">
      <c r="B737" s="1283" t="s">
        <v>22</v>
      </c>
      <c r="C737" s="1246" t="s">
        <v>11</v>
      </c>
      <c r="D737" s="1399"/>
      <c r="E737" s="1399"/>
      <c r="F737" s="1401"/>
      <c r="G737" s="1401"/>
      <c r="H737" s="1522" t="s">
        <v>2354</v>
      </c>
      <c r="I737" s="1003" t="s">
        <v>2355</v>
      </c>
      <c r="J737" s="1004" t="s">
        <v>220</v>
      </c>
      <c r="K737" s="1005">
        <v>1</v>
      </c>
      <c r="L737" s="1006">
        <v>43617</v>
      </c>
      <c r="M737" s="1006">
        <v>43738</v>
      </c>
      <c r="N737" s="1102" t="s">
        <v>2356</v>
      </c>
      <c r="O737" s="75">
        <v>0</v>
      </c>
      <c r="P737" s="1202" t="str">
        <f t="shared" si="32"/>
        <v>PROCESO</v>
      </c>
    </row>
    <row r="738" spans="2:16" ht="165.75" customHeight="1">
      <c r="B738" s="1283" t="s">
        <v>22</v>
      </c>
      <c r="C738" s="1246" t="s">
        <v>11</v>
      </c>
      <c r="D738" s="1399"/>
      <c r="E738" s="1399"/>
      <c r="F738" s="1401"/>
      <c r="G738" s="1401"/>
      <c r="H738" s="1523"/>
      <c r="I738" s="1003" t="s">
        <v>2357</v>
      </c>
      <c r="J738" s="1004" t="s">
        <v>220</v>
      </c>
      <c r="K738" s="1005">
        <v>1</v>
      </c>
      <c r="L738" s="1006">
        <v>43739</v>
      </c>
      <c r="M738" s="1006">
        <v>43830</v>
      </c>
      <c r="N738" s="1102" t="s">
        <v>2356</v>
      </c>
      <c r="O738" s="75">
        <v>0</v>
      </c>
      <c r="P738" s="1202" t="str">
        <f t="shared" si="32"/>
        <v>PROCESO</v>
      </c>
    </row>
    <row r="739" spans="2:16" ht="165.75" customHeight="1">
      <c r="B739" s="1283" t="s">
        <v>22</v>
      </c>
      <c r="C739" s="1246" t="s">
        <v>11</v>
      </c>
      <c r="D739" s="1399"/>
      <c r="E739" s="1399"/>
      <c r="F739" s="1401"/>
      <c r="G739" s="1401"/>
      <c r="H739" s="1523"/>
      <c r="I739" s="1003" t="s">
        <v>2358</v>
      </c>
      <c r="J739" s="1004" t="s">
        <v>2359</v>
      </c>
      <c r="K739" s="1007">
        <v>1</v>
      </c>
      <c r="L739" s="1006">
        <v>43831</v>
      </c>
      <c r="M739" s="1006">
        <v>44196</v>
      </c>
      <c r="N739" s="1102" t="s">
        <v>2356</v>
      </c>
      <c r="O739" s="75">
        <v>0</v>
      </c>
      <c r="P739" s="1202" t="str">
        <f t="shared" si="32"/>
        <v>PROCESO</v>
      </c>
    </row>
    <row r="740" spans="2:16" ht="153" customHeight="1">
      <c r="B740" s="1283" t="s">
        <v>22</v>
      </c>
      <c r="C740" s="1246" t="s">
        <v>11</v>
      </c>
      <c r="D740" s="1399"/>
      <c r="E740" s="1399"/>
      <c r="F740" s="1401"/>
      <c r="G740" s="1401"/>
      <c r="H740" s="1523"/>
      <c r="I740" s="1003" t="s">
        <v>2358</v>
      </c>
      <c r="J740" s="1004" t="s">
        <v>2359</v>
      </c>
      <c r="K740" s="1007">
        <v>1</v>
      </c>
      <c r="L740" s="1006">
        <v>44197</v>
      </c>
      <c r="M740" s="1006">
        <v>44561</v>
      </c>
      <c r="N740" s="1102" t="s">
        <v>2360</v>
      </c>
      <c r="O740" s="75">
        <v>0</v>
      </c>
      <c r="P740" s="1202" t="str">
        <f t="shared" si="32"/>
        <v>PROCESO</v>
      </c>
    </row>
    <row r="741" spans="2:16" ht="114.75" customHeight="1">
      <c r="B741" s="1283" t="s">
        <v>22</v>
      </c>
      <c r="C741" s="1246" t="s">
        <v>11</v>
      </c>
      <c r="D741" s="1399"/>
      <c r="E741" s="1399"/>
      <c r="F741" s="1401"/>
      <c r="G741" s="1401"/>
      <c r="H741" s="1524"/>
      <c r="I741" s="1003" t="s">
        <v>2361</v>
      </c>
      <c r="J741" s="1004" t="s">
        <v>2359</v>
      </c>
      <c r="K741" s="1007">
        <v>1</v>
      </c>
      <c r="L741" s="1006">
        <v>44562</v>
      </c>
      <c r="M741" s="1006">
        <v>44926</v>
      </c>
      <c r="N741" s="1103" t="s">
        <v>2362</v>
      </c>
      <c r="O741" s="75">
        <v>0</v>
      </c>
      <c r="P741" s="1202" t="str">
        <f t="shared" si="32"/>
        <v>PROCESO</v>
      </c>
    </row>
    <row r="742" spans="2:16" ht="267.75" customHeight="1">
      <c r="B742" s="1283" t="s">
        <v>22</v>
      </c>
      <c r="C742" s="1246" t="s">
        <v>11</v>
      </c>
      <c r="D742" s="1401" t="s">
        <v>2363</v>
      </c>
      <c r="E742" s="1401" t="s">
        <v>1353</v>
      </c>
      <c r="F742" s="1401" t="s">
        <v>2364</v>
      </c>
      <c r="G742" s="1453" t="s">
        <v>2365</v>
      </c>
      <c r="H742" s="1371" t="s">
        <v>2234</v>
      </c>
      <c r="I742" s="1181" t="s">
        <v>2235</v>
      </c>
      <c r="J742" s="1181" t="s">
        <v>2236</v>
      </c>
      <c r="K742" s="1304">
        <v>1</v>
      </c>
      <c r="L742" s="87">
        <v>42962</v>
      </c>
      <c r="M742" s="87">
        <v>42978</v>
      </c>
      <c r="N742" s="495" t="s">
        <v>2366</v>
      </c>
      <c r="O742" s="75">
        <v>1</v>
      </c>
      <c r="P742" s="1202" t="str">
        <f t="shared" si="32"/>
        <v>CUMPLIDA</v>
      </c>
    </row>
    <row r="743" spans="2:16" ht="114.75" customHeight="1">
      <c r="B743" s="1283" t="s">
        <v>22</v>
      </c>
      <c r="C743" s="1246" t="s">
        <v>11</v>
      </c>
      <c r="D743" s="1401"/>
      <c r="E743" s="1401"/>
      <c r="F743" s="1401"/>
      <c r="G743" s="1453"/>
      <c r="H743" s="1371"/>
      <c r="I743" s="1181" t="s">
        <v>2238</v>
      </c>
      <c r="J743" s="1181" t="s">
        <v>2239</v>
      </c>
      <c r="K743" s="1304">
        <v>1</v>
      </c>
      <c r="L743" s="87">
        <v>42962</v>
      </c>
      <c r="M743" s="87">
        <v>42978</v>
      </c>
      <c r="N743" s="495" t="s">
        <v>2367</v>
      </c>
      <c r="O743" s="75">
        <v>1</v>
      </c>
      <c r="P743" s="1202" t="str">
        <f t="shared" si="32"/>
        <v>CUMPLIDA</v>
      </c>
    </row>
    <row r="744" spans="2:16" ht="165.75" customHeight="1">
      <c r="B744" s="1283" t="s">
        <v>22</v>
      </c>
      <c r="C744" s="1246" t="s">
        <v>11</v>
      </c>
      <c r="D744" s="1401"/>
      <c r="E744" s="1401"/>
      <c r="F744" s="1401"/>
      <c r="G744" s="1453"/>
      <c r="H744" s="1371"/>
      <c r="I744" s="1371" t="s">
        <v>2241</v>
      </c>
      <c r="J744" s="1181" t="s">
        <v>2286</v>
      </c>
      <c r="K744" s="1304">
        <v>1</v>
      </c>
      <c r="L744" s="87">
        <v>42979</v>
      </c>
      <c r="M744" s="87">
        <v>43008</v>
      </c>
      <c r="N744" s="495" t="s">
        <v>2368</v>
      </c>
      <c r="O744" s="75">
        <v>1</v>
      </c>
      <c r="P744" s="1202" t="str">
        <f t="shared" si="32"/>
        <v>CUMPLIDA</v>
      </c>
    </row>
    <row r="745" spans="2:16" ht="153" customHeight="1">
      <c r="B745" s="1283" t="s">
        <v>22</v>
      </c>
      <c r="C745" s="1246" t="s">
        <v>11</v>
      </c>
      <c r="D745" s="1401"/>
      <c r="E745" s="1401"/>
      <c r="F745" s="1401"/>
      <c r="G745" s="1453"/>
      <c r="H745" s="1371"/>
      <c r="I745" s="1371"/>
      <c r="J745" s="1181" t="s">
        <v>2287</v>
      </c>
      <c r="K745" s="1304">
        <v>1</v>
      </c>
      <c r="L745" s="87">
        <v>42979</v>
      </c>
      <c r="M745" s="87">
        <v>43008</v>
      </c>
      <c r="N745" s="495" t="s">
        <v>2369</v>
      </c>
      <c r="O745" s="75">
        <v>1</v>
      </c>
      <c r="P745" s="1202" t="str">
        <f t="shared" si="32"/>
        <v>CUMPLIDA</v>
      </c>
    </row>
    <row r="746" spans="2:16" ht="114.75" customHeight="1">
      <c r="B746" s="1283" t="s">
        <v>22</v>
      </c>
      <c r="C746" s="1246" t="s">
        <v>11</v>
      </c>
      <c r="D746" s="1401"/>
      <c r="E746" s="1401"/>
      <c r="F746" s="1401"/>
      <c r="G746" s="1453"/>
      <c r="H746" s="1371" t="s">
        <v>2370</v>
      </c>
      <c r="I746" s="1181" t="s">
        <v>2371</v>
      </c>
      <c r="J746" s="1181" t="s">
        <v>2372</v>
      </c>
      <c r="K746" s="1304">
        <v>3</v>
      </c>
      <c r="L746" s="87">
        <v>43282</v>
      </c>
      <c r="M746" s="87">
        <v>43496</v>
      </c>
      <c r="N746" s="495" t="s">
        <v>2373</v>
      </c>
      <c r="O746" s="75">
        <v>0.66666666666666663</v>
      </c>
      <c r="P746" s="1202" t="str">
        <f t="shared" si="32"/>
        <v>PROCESO</v>
      </c>
    </row>
    <row r="747" spans="2:16" ht="165" customHeight="1">
      <c r="B747" s="1283" t="s">
        <v>22</v>
      </c>
      <c r="C747" s="1246" t="s">
        <v>11</v>
      </c>
      <c r="D747" s="1401"/>
      <c r="E747" s="1401"/>
      <c r="F747" s="1401"/>
      <c r="G747" s="1453"/>
      <c r="H747" s="1371"/>
      <c r="I747" s="1181" t="s">
        <v>2374</v>
      </c>
      <c r="J747" s="1181" t="s">
        <v>220</v>
      </c>
      <c r="K747" s="1181">
        <v>6</v>
      </c>
      <c r="L747" s="89">
        <v>43282</v>
      </c>
      <c r="M747" s="89">
        <v>43496</v>
      </c>
      <c r="N747" s="495" t="s">
        <v>2375</v>
      </c>
      <c r="O747" s="75">
        <v>1</v>
      </c>
      <c r="P747" s="1202" t="str">
        <f t="shared" si="32"/>
        <v>CUMPLIDA</v>
      </c>
    </row>
    <row r="748" spans="2:16" ht="114.75" customHeight="1">
      <c r="B748" s="1283" t="s">
        <v>22</v>
      </c>
      <c r="C748" s="1246" t="s">
        <v>11</v>
      </c>
      <c r="D748" s="1401"/>
      <c r="E748" s="1401"/>
      <c r="F748" s="1401"/>
      <c r="G748" s="1453"/>
      <c r="H748" s="1371"/>
      <c r="I748" s="1181" t="s">
        <v>2376</v>
      </c>
      <c r="J748" s="1304" t="s">
        <v>2377</v>
      </c>
      <c r="K748" s="1304">
        <v>1</v>
      </c>
      <c r="L748" s="87">
        <v>42962</v>
      </c>
      <c r="M748" s="87">
        <v>43100</v>
      </c>
      <c r="N748" s="495" t="s">
        <v>2378</v>
      </c>
      <c r="O748" s="75">
        <v>1</v>
      </c>
      <c r="P748" s="1202" t="str">
        <f t="shared" si="32"/>
        <v>CUMPLIDA</v>
      </c>
    </row>
    <row r="749" spans="2:16" ht="165.75" customHeight="1">
      <c r="B749" s="1283" t="s">
        <v>22</v>
      </c>
      <c r="C749" s="1246" t="s">
        <v>11</v>
      </c>
      <c r="D749" s="1401"/>
      <c r="E749" s="1401"/>
      <c r="F749" s="1401"/>
      <c r="G749" s="1453"/>
      <c r="H749" s="1371" t="s">
        <v>2379</v>
      </c>
      <c r="I749" s="324" t="s">
        <v>2252</v>
      </c>
      <c r="J749" s="324" t="s">
        <v>2253</v>
      </c>
      <c r="K749" s="1304">
        <v>1</v>
      </c>
      <c r="L749" s="87">
        <v>42962</v>
      </c>
      <c r="M749" s="87">
        <v>43100</v>
      </c>
      <c r="N749" s="495" t="s">
        <v>2380</v>
      </c>
      <c r="O749" s="75">
        <v>1</v>
      </c>
      <c r="P749" s="1202" t="str">
        <f t="shared" si="32"/>
        <v>CUMPLIDA</v>
      </c>
    </row>
    <row r="750" spans="2:16" ht="153" customHeight="1">
      <c r="B750" s="1283" t="s">
        <v>22</v>
      </c>
      <c r="C750" s="1246" t="s">
        <v>11</v>
      </c>
      <c r="D750" s="1401"/>
      <c r="E750" s="1401"/>
      <c r="F750" s="1401"/>
      <c r="G750" s="1453"/>
      <c r="H750" s="1371"/>
      <c r="I750" s="324" t="s">
        <v>2255</v>
      </c>
      <c r="J750" s="324" t="s">
        <v>2256</v>
      </c>
      <c r="K750" s="1304">
        <v>1</v>
      </c>
      <c r="L750" s="87">
        <v>43101</v>
      </c>
      <c r="M750" s="87">
        <v>43311</v>
      </c>
      <c r="N750" s="495" t="s">
        <v>2381</v>
      </c>
      <c r="O750" s="75">
        <v>1</v>
      </c>
      <c r="P750" s="1202" t="str">
        <f t="shared" si="32"/>
        <v>CUMPLIDA</v>
      </c>
    </row>
    <row r="751" spans="2:16" ht="114.75" customHeight="1">
      <c r="B751" s="1283" t="s">
        <v>22</v>
      </c>
      <c r="C751" s="1246" t="s">
        <v>11</v>
      </c>
      <c r="D751" s="1401"/>
      <c r="E751" s="1401"/>
      <c r="F751" s="1401"/>
      <c r="G751" s="1453"/>
      <c r="H751" s="1371"/>
      <c r="I751" s="1181" t="s">
        <v>2382</v>
      </c>
      <c r="J751" s="1181" t="s">
        <v>2383</v>
      </c>
      <c r="K751" s="1304">
        <v>2</v>
      </c>
      <c r="L751" s="87">
        <v>43313</v>
      </c>
      <c r="M751" s="87">
        <v>43465</v>
      </c>
      <c r="N751" s="495" t="s">
        <v>2384</v>
      </c>
      <c r="O751" s="75">
        <v>1</v>
      </c>
      <c r="P751" s="1202" t="str">
        <f t="shared" si="32"/>
        <v>CUMPLIDA</v>
      </c>
    </row>
    <row r="752" spans="2:16" ht="267.75" customHeight="1">
      <c r="B752" s="1283" t="s">
        <v>22</v>
      </c>
      <c r="C752" s="1246" t="s">
        <v>11</v>
      </c>
      <c r="D752" s="1401" t="s">
        <v>2385</v>
      </c>
      <c r="E752" s="1401" t="s">
        <v>1353</v>
      </c>
      <c r="F752" s="1401" t="s">
        <v>2386</v>
      </c>
      <c r="G752" s="1453" t="s">
        <v>2387</v>
      </c>
      <c r="H752" s="1371" t="s">
        <v>2234</v>
      </c>
      <c r="I752" s="1181" t="s">
        <v>2235</v>
      </c>
      <c r="J752" s="1181" t="s">
        <v>2236</v>
      </c>
      <c r="K752" s="1304">
        <v>1</v>
      </c>
      <c r="L752" s="87">
        <v>42962</v>
      </c>
      <c r="M752" s="87">
        <v>42978</v>
      </c>
      <c r="N752" s="495" t="s">
        <v>2366</v>
      </c>
      <c r="O752" s="75">
        <v>1</v>
      </c>
      <c r="P752" s="1202" t="str">
        <f t="shared" ref="P752:P783" si="33">IF(AND(M752&lt;=$O$11,O752&lt;100%),"INCUMPLIDA",IF(AND(M752&gt;$O$11,O752&lt;100%),"PROCESO",IF(AND(M752&gt;$O$11,O752=100%),"CUMPLIDA","CUMPLIDA")))</f>
        <v>CUMPLIDA</v>
      </c>
    </row>
    <row r="753" spans="2:16" ht="114.75" customHeight="1">
      <c r="B753" s="1283" t="s">
        <v>22</v>
      </c>
      <c r="C753" s="1246" t="s">
        <v>11</v>
      </c>
      <c r="D753" s="1401"/>
      <c r="E753" s="1401"/>
      <c r="F753" s="1401"/>
      <c r="G753" s="1453"/>
      <c r="H753" s="1371"/>
      <c r="I753" s="1181" t="s">
        <v>2238</v>
      </c>
      <c r="J753" s="1181" t="s">
        <v>2239</v>
      </c>
      <c r="K753" s="1304">
        <v>1</v>
      </c>
      <c r="L753" s="87">
        <v>42962</v>
      </c>
      <c r="M753" s="87">
        <v>42978</v>
      </c>
      <c r="N753" s="495" t="s">
        <v>2388</v>
      </c>
      <c r="O753" s="75">
        <v>1</v>
      </c>
      <c r="P753" s="1202" t="str">
        <f t="shared" si="33"/>
        <v>CUMPLIDA</v>
      </c>
    </row>
    <row r="754" spans="2:16" ht="165.75" customHeight="1">
      <c r="B754" s="1283" t="s">
        <v>22</v>
      </c>
      <c r="C754" s="1246" t="s">
        <v>11</v>
      </c>
      <c r="D754" s="1401"/>
      <c r="E754" s="1401"/>
      <c r="F754" s="1401"/>
      <c r="G754" s="1453"/>
      <c r="H754" s="1371"/>
      <c r="I754" s="1371" t="s">
        <v>2241</v>
      </c>
      <c r="J754" s="1181" t="s">
        <v>2286</v>
      </c>
      <c r="K754" s="1304">
        <v>1</v>
      </c>
      <c r="L754" s="87">
        <v>42979</v>
      </c>
      <c r="M754" s="87">
        <v>43008</v>
      </c>
      <c r="N754" s="495" t="s">
        <v>2366</v>
      </c>
      <c r="O754" s="75">
        <v>1</v>
      </c>
      <c r="P754" s="1202" t="str">
        <f t="shared" si="33"/>
        <v>CUMPLIDA</v>
      </c>
    </row>
    <row r="755" spans="2:16" ht="153" customHeight="1">
      <c r="B755" s="1283" t="s">
        <v>22</v>
      </c>
      <c r="C755" s="1246" t="s">
        <v>11</v>
      </c>
      <c r="D755" s="1401"/>
      <c r="E755" s="1401"/>
      <c r="F755" s="1401"/>
      <c r="G755" s="1453"/>
      <c r="H755" s="1371"/>
      <c r="I755" s="1371"/>
      <c r="J755" s="1181" t="s">
        <v>2287</v>
      </c>
      <c r="K755" s="1304">
        <v>1</v>
      </c>
      <c r="L755" s="87">
        <v>42979</v>
      </c>
      <c r="M755" s="87">
        <v>43008</v>
      </c>
      <c r="N755" s="495" t="s">
        <v>2312</v>
      </c>
      <c r="O755" s="75">
        <v>1</v>
      </c>
      <c r="P755" s="1202" t="str">
        <f t="shared" si="33"/>
        <v>CUMPLIDA</v>
      </c>
    </row>
    <row r="756" spans="2:16" ht="114.75" customHeight="1">
      <c r="B756" s="1283" t="s">
        <v>22</v>
      </c>
      <c r="C756" s="1246" t="s">
        <v>11</v>
      </c>
      <c r="D756" s="1401"/>
      <c r="E756" s="1401"/>
      <c r="F756" s="1401"/>
      <c r="G756" s="1453"/>
      <c r="H756" s="1181" t="s">
        <v>2389</v>
      </c>
      <c r="I756" s="1181" t="s">
        <v>2390</v>
      </c>
      <c r="J756" s="1181" t="s">
        <v>220</v>
      </c>
      <c r="K756" s="91">
        <v>6</v>
      </c>
      <c r="L756" s="87">
        <v>43282</v>
      </c>
      <c r="M756" s="87">
        <v>43496</v>
      </c>
      <c r="N756" s="495" t="s">
        <v>2391</v>
      </c>
      <c r="O756" s="75">
        <v>1</v>
      </c>
      <c r="P756" s="1202" t="str">
        <f t="shared" si="33"/>
        <v>CUMPLIDA</v>
      </c>
    </row>
    <row r="757" spans="2:16" ht="267.75" customHeight="1">
      <c r="B757" s="1283" t="s">
        <v>22</v>
      </c>
      <c r="C757" s="1246" t="s">
        <v>11</v>
      </c>
      <c r="D757" s="1401" t="s">
        <v>2392</v>
      </c>
      <c r="E757" s="1401" t="s">
        <v>1353</v>
      </c>
      <c r="F757" s="1401" t="s">
        <v>2393</v>
      </c>
      <c r="G757" s="1453" t="s">
        <v>2387</v>
      </c>
      <c r="H757" s="1371" t="s">
        <v>2234</v>
      </c>
      <c r="I757" s="1181" t="s">
        <v>2235</v>
      </c>
      <c r="J757" s="1181" t="s">
        <v>2236</v>
      </c>
      <c r="K757" s="1304">
        <v>1</v>
      </c>
      <c r="L757" s="87">
        <v>42962</v>
      </c>
      <c r="M757" s="87">
        <v>42978</v>
      </c>
      <c r="N757" s="495" t="s">
        <v>2366</v>
      </c>
      <c r="O757" s="75">
        <v>1</v>
      </c>
      <c r="P757" s="1202" t="str">
        <f t="shared" si="33"/>
        <v>CUMPLIDA</v>
      </c>
    </row>
    <row r="758" spans="2:16" ht="114.75" customHeight="1">
      <c r="B758" s="1283" t="s">
        <v>22</v>
      </c>
      <c r="C758" s="1246" t="s">
        <v>11</v>
      </c>
      <c r="D758" s="1401"/>
      <c r="E758" s="1401"/>
      <c r="F758" s="1401"/>
      <c r="G758" s="1453"/>
      <c r="H758" s="1371"/>
      <c r="I758" s="1181" t="s">
        <v>2238</v>
      </c>
      <c r="J758" s="1181" t="s">
        <v>2239</v>
      </c>
      <c r="K758" s="1304">
        <v>1</v>
      </c>
      <c r="L758" s="87">
        <v>42962</v>
      </c>
      <c r="M758" s="87">
        <v>42978</v>
      </c>
      <c r="N758" s="495" t="s">
        <v>2388</v>
      </c>
      <c r="O758" s="75">
        <v>1</v>
      </c>
      <c r="P758" s="1202" t="str">
        <f t="shared" si="33"/>
        <v>CUMPLIDA</v>
      </c>
    </row>
    <row r="759" spans="2:16" ht="165.75" customHeight="1">
      <c r="B759" s="1283" t="s">
        <v>22</v>
      </c>
      <c r="C759" s="1246" t="s">
        <v>11</v>
      </c>
      <c r="D759" s="1401"/>
      <c r="E759" s="1401"/>
      <c r="F759" s="1401"/>
      <c r="G759" s="1453"/>
      <c r="H759" s="1371"/>
      <c r="I759" s="1371" t="s">
        <v>2241</v>
      </c>
      <c r="J759" s="1181" t="s">
        <v>2286</v>
      </c>
      <c r="K759" s="1304">
        <v>1</v>
      </c>
      <c r="L759" s="87">
        <v>42979</v>
      </c>
      <c r="M759" s="87">
        <v>43008</v>
      </c>
      <c r="N759" s="495" t="s">
        <v>2366</v>
      </c>
      <c r="O759" s="75">
        <v>1</v>
      </c>
      <c r="P759" s="1202" t="str">
        <f t="shared" si="33"/>
        <v>CUMPLIDA</v>
      </c>
    </row>
    <row r="760" spans="2:16" ht="135" customHeight="1">
      <c r="B760" s="1283" t="s">
        <v>22</v>
      </c>
      <c r="C760" s="1246" t="s">
        <v>11</v>
      </c>
      <c r="D760" s="1401"/>
      <c r="E760" s="1401"/>
      <c r="F760" s="1401"/>
      <c r="G760" s="1453"/>
      <c r="H760" s="1371"/>
      <c r="I760" s="1371"/>
      <c r="J760" s="1181" t="s">
        <v>2287</v>
      </c>
      <c r="K760" s="1304">
        <v>1</v>
      </c>
      <c r="L760" s="87">
        <v>42979</v>
      </c>
      <c r="M760" s="87">
        <v>43008</v>
      </c>
      <c r="N760" s="495" t="s">
        <v>2312</v>
      </c>
      <c r="O760" s="75">
        <v>1</v>
      </c>
      <c r="P760" s="1202" t="str">
        <f t="shared" si="33"/>
        <v>CUMPLIDA</v>
      </c>
    </row>
    <row r="761" spans="2:16" ht="153" customHeight="1">
      <c r="B761" s="1283" t="s">
        <v>22</v>
      </c>
      <c r="C761" s="1246" t="s">
        <v>11</v>
      </c>
      <c r="D761" s="1401"/>
      <c r="E761" s="1401"/>
      <c r="F761" s="1401"/>
      <c r="G761" s="1453"/>
      <c r="H761" s="1181" t="s">
        <v>2289</v>
      </c>
      <c r="I761" s="1181" t="s">
        <v>2290</v>
      </c>
      <c r="J761" s="1181" t="s">
        <v>220</v>
      </c>
      <c r="K761" s="63">
        <v>6</v>
      </c>
      <c r="L761" s="87">
        <v>43282</v>
      </c>
      <c r="M761" s="87">
        <v>43496</v>
      </c>
      <c r="N761" s="495" t="s">
        <v>2391</v>
      </c>
      <c r="O761" s="75">
        <v>0.83333333333333337</v>
      </c>
      <c r="P761" s="1202" t="str">
        <f t="shared" si="33"/>
        <v>PROCESO</v>
      </c>
    </row>
    <row r="762" spans="2:16" ht="114.75" customHeight="1">
      <c r="B762" s="1283" t="s">
        <v>22</v>
      </c>
      <c r="C762" s="1246" t="s">
        <v>11</v>
      </c>
      <c r="D762" s="1401" t="s">
        <v>2394</v>
      </c>
      <c r="E762" s="1401" t="s">
        <v>1353</v>
      </c>
      <c r="F762" s="1401" t="s">
        <v>2395</v>
      </c>
      <c r="G762" s="1453" t="s">
        <v>2396</v>
      </c>
      <c r="H762" s="1371" t="s">
        <v>2234</v>
      </c>
      <c r="I762" s="1181" t="s">
        <v>2235</v>
      </c>
      <c r="J762" s="1181" t="s">
        <v>2236</v>
      </c>
      <c r="K762" s="1304">
        <v>1</v>
      </c>
      <c r="L762" s="87">
        <v>42962</v>
      </c>
      <c r="M762" s="87">
        <v>42978</v>
      </c>
      <c r="N762" s="495" t="s">
        <v>2366</v>
      </c>
      <c r="O762" s="75">
        <v>1</v>
      </c>
      <c r="P762" s="1202" t="str">
        <f t="shared" si="33"/>
        <v>CUMPLIDA</v>
      </c>
    </row>
    <row r="763" spans="2:16" ht="267.75" customHeight="1">
      <c r="B763" s="1283" t="s">
        <v>22</v>
      </c>
      <c r="C763" s="1246" t="s">
        <v>11</v>
      </c>
      <c r="D763" s="1401"/>
      <c r="E763" s="1401"/>
      <c r="F763" s="1401"/>
      <c r="G763" s="1453"/>
      <c r="H763" s="1371"/>
      <c r="I763" s="1181" t="s">
        <v>2238</v>
      </c>
      <c r="J763" s="1181" t="s">
        <v>2239</v>
      </c>
      <c r="K763" s="1304">
        <v>1</v>
      </c>
      <c r="L763" s="87">
        <v>42962</v>
      </c>
      <c r="M763" s="87">
        <v>42978</v>
      </c>
      <c r="N763" s="495" t="s">
        <v>2388</v>
      </c>
      <c r="O763" s="75">
        <v>1</v>
      </c>
      <c r="P763" s="1202" t="str">
        <f t="shared" si="33"/>
        <v>CUMPLIDA</v>
      </c>
    </row>
    <row r="764" spans="2:16" ht="114.75" customHeight="1">
      <c r="B764" s="1283" t="s">
        <v>22</v>
      </c>
      <c r="C764" s="1246" t="s">
        <v>11</v>
      </c>
      <c r="D764" s="1401"/>
      <c r="E764" s="1401"/>
      <c r="F764" s="1401"/>
      <c r="G764" s="1453"/>
      <c r="H764" s="1371"/>
      <c r="I764" s="1371" t="s">
        <v>2241</v>
      </c>
      <c r="J764" s="1181" t="s">
        <v>2286</v>
      </c>
      <c r="K764" s="1304">
        <v>1</v>
      </c>
      <c r="L764" s="87">
        <v>42979</v>
      </c>
      <c r="M764" s="87">
        <v>43008</v>
      </c>
      <c r="N764" s="495" t="s">
        <v>2366</v>
      </c>
      <c r="O764" s="75">
        <v>1</v>
      </c>
      <c r="P764" s="1202" t="str">
        <f t="shared" si="33"/>
        <v>CUMPLIDA</v>
      </c>
    </row>
    <row r="765" spans="2:16" ht="165.75" customHeight="1">
      <c r="B765" s="1283" t="s">
        <v>22</v>
      </c>
      <c r="C765" s="1246" t="s">
        <v>11</v>
      </c>
      <c r="D765" s="1401"/>
      <c r="E765" s="1401"/>
      <c r="F765" s="1401"/>
      <c r="G765" s="1453"/>
      <c r="H765" s="1371"/>
      <c r="I765" s="1371"/>
      <c r="J765" s="1181" t="s">
        <v>2287</v>
      </c>
      <c r="K765" s="1304">
        <v>1</v>
      </c>
      <c r="L765" s="87">
        <v>42979</v>
      </c>
      <c r="M765" s="87">
        <v>43008</v>
      </c>
      <c r="N765" s="495" t="s">
        <v>2312</v>
      </c>
      <c r="O765" s="75">
        <v>1</v>
      </c>
      <c r="P765" s="1202" t="str">
        <f t="shared" si="33"/>
        <v>CUMPLIDA</v>
      </c>
    </row>
    <row r="766" spans="2:16" ht="153" customHeight="1">
      <c r="B766" s="1283" t="s">
        <v>22</v>
      </c>
      <c r="C766" s="1246" t="s">
        <v>11</v>
      </c>
      <c r="D766" s="1401"/>
      <c r="E766" s="1401"/>
      <c r="F766" s="1401"/>
      <c r="G766" s="1453"/>
      <c r="H766" s="1181" t="s">
        <v>2289</v>
      </c>
      <c r="I766" s="1181" t="s">
        <v>2290</v>
      </c>
      <c r="J766" s="1181" t="s">
        <v>220</v>
      </c>
      <c r="K766" s="63">
        <v>6</v>
      </c>
      <c r="L766" s="87">
        <v>43282</v>
      </c>
      <c r="M766" s="87">
        <v>43496</v>
      </c>
      <c r="N766" s="495" t="s">
        <v>2397</v>
      </c>
      <c r="O766" s="75">
        <v>0.83333333333333337</v>
      </c>
      <c r="P766" s="1202" t="str">
        <f t="shared" si="33"/>
        <v>PROCESO</v>
      </c>
    </row>
    <row r="767" spans="2:16" ht="114.75" customHeight="1">
      <c r="B767" s="1283" t="s">
        <v>22</v>
      </c>
      <c r="C767" s="1246" t="s">
        <v>11</v>
      </c>
      <c r="D767" s="1406" t="s">
        <v>2398</v>
      </c>
      <c r="E767" s="1406" t="s">
        <v>659</v>
      </c>
      <c r="F767" s="1401" t="s">
        <v>2399</v>
      </c>
      <c r="G767" s="1453" t="s">
        <v>2400</v>
      </c>
      <c r="H767" s="1371" t="s">
        <v>2234</v>
      </c>
      <c r="I767" s="1181" t="s">
        <v>2235</v>
      </c>
      <c r="J767" s="1181" t="s">
        <v>2236</v>
      </c>
      <c r="K767" s="1304">
        <v>1</v>
      </c>
      <c r="L767" s="87">
        <v>42962</v>
      </c>
      <c r="M767" s="87">
        <v>42978</v>
      </c>
      <c r="N767" s="495" t="s">
        <v>2366</v>
      </c>
      <c r="O767" s="75">
        <v>1</v>
      </c>
      <c r="P767" s="1202" t="str">
        <f t="shared" si="33"/>
        <v>CUMPLIDA</v>
      </c>
    </row>
    <row r="768" spans="2:16" ht="267.75" customHeight="1">
      <c r="B768" s="1283" t="s">
        <v>22</v>
      </c>
      <c r="C768" s="1246" t="s">
        <v>11</v>
      </c>
      <c r="D768" s="1406"/>
      <c r="E768" s="1406"/>
      <c r="F768" s="1401"/>
      <c r="G768" s="1453"/>
      <c r="H768" s="1371"/>
      <c r="I768" s="1181" t="s">
        <v>2238</v>
      </c>
      <c r="J768" s="1181" t="s">
        <v>2239</v>
      </c>
      <c r="K768" s="1304">
        <v>1</v>
      </c>
      <c r="L768" s="87">
        <v>42962</v>
      </c>
      <c r="M768" s="87">
        <v>42978</v>
      </c>
      <c r="N768" s="495" t="s">
        <v>2388</v>
      </c>
      <c r="O768" s="75">
        <v>1</v>
      </c>
      <c r="P768" s="1202" t="str">
        <f t="shared" si="33"/>
        <v>CUMPLIDA</v>
      </c>
    </row>
    <row r="769" spans="2:16" ht="114.75" customHeight="1">
      <c r="B769" s="1283" t="s">
        <v>22</v>
      </c>
      <c r="C769" s="1246" t="s">
        <v>11</v>
      </c>
      <c r="D769" s="1406"/>
      <c r="E769" s="1406"/>
      <c r="F769" s="1401"/>
      <c r="G769" s="1453"/>
      <c r="H769" s="1371"/>
      <c r="I769" s="1371" t="s">
        <v>2241</v>
      </c>
      <c r="J769" s="1181" t="s">
        <v>2286</v>
      </c>
      <c r="K769" s="1304">
        <v>1</v>
      </c>
      <c r="L769" s="87">
        <v>42979</v>
      </c>
      <c r="M769" s="87">
        <v>43008</v>
      </c>
      <c r="N769" s="495" t="s">
        <v>2366</v>
      </c>
      <c r="O769" s="75">
        <v>1</v>
      </c>
      <c r="P769" s="1202" t="str">
        <f t="shared" si="33"/>
        <v>CUMPLIDA</v>
      </c>
    </row>
    <row r="770" spans="2:16" ht="165.75" customHeight="1">
      <c r="B770" s="1283" t="s">
        <v>22</v>
      </c>
      <c r="C770" s="1246" t="s">
        <v>11</v>
      </c>
      <c r="D770" s="1406"/>
      <c r="E770" s="1406"/>
      <c r="F770" s="1401"/>
      <c r="G770" s="1453"/>
      <c r="H770" s="1371"/>
      <c r="I770" s="1371"/>
      <c r="J770" s="1181" t="s">
        <v>2287</v>
      </c>
      <c r="K770" s="1304">
        <v>1</v>
      </c>
      <c r="L770" s="87">
        <v>42979</v>
      </c>
      <c r="M770" s="87">
        <v>43008</v>
      </c>
      <c r="N770" s="495" t="s">
        <v>2312</v>
      </c>
      <c r="O770" s="75">
        <v>1</v>
      </c>
      <c r="P770" s="1202" t="str">
        <f t="shared" si="33"/>
        <v>CUMPLIDA</v>
      </c>
    </row>
    <row r="771" spans="2:16" ht="153" customHeight="1">
      <c r="B771" s="1283" t="s">
        <v>22</v>
      </c>
      <c r="C771" s="1246" t="s">
        <v>11</v>
      </c>
      <c r="D771" s="1406"/>
      <c r="E771" s="1406"/>
      <c r="F771" s="1401"/>
      <c r="G771" s="1453"/>
      <c r="H771" s="1181" t="s">
        <v>2289</v>
      </c>
      <c r="I771" s="1181" t="s">
        <v>2290</v>
      </c>
      <c r="J771" s="1181" t="s">
        <v>220</v>
      </c>
      <c r="K771" s="63">
        <v>6</v>
      </c>
      <c r="L771" s="87">
        <v>43282</v>
      </c>
      <c r="M771" s="87">
        <v>43496</v>
      </c>
      <c r="N771" s="495" t="s">
        <v>2391</v>
      </c>
      <c r="O771" s="75">
        <v>0.83333333333333337</v>
      </c>
      <c r="P771" s="1202" t="str">
        <f t="shared" si="33"/>
        <v>PROCESO</v>
      </c>
    </row>
    <row r="772" spans="2:16" ht="114.75" customHeight="1">
      <c r="B772" s="1283" t="s">
        <v>22</v>
      </c>
      <c r="C772" s="1246" t="s">
        <v>11</v>
      </c>
      <c r="D772" s="1401" t="s">
        <v>2401</v>
      </c>
      <c r="E772" s="1401" t="s">
        <v>659</v>
      </c>
      <c r="F772" s="1401" t="s">
        <v>2402</v>
      </c>
      <c r="G772" s="1453" t="s">
        <v>2403</v>
      </c>
      <c r="H772" s="1371" t="s">
        <v>2234</v>
      </c>
      <c r="I772" s="1181" t="s">
        <v>2235</v>
      </c>
      <c r="J772" s="1181" t="s">
        <v>2236</v>
      </c>
      <c r="K772" s="1304">
        <v>1</v>
      </c>
      <c r="L772" s="87">
        <v>42962</v>
      </c>
      <c r="M772" s="87">
        <v>42978</v>
      </c>
      <c r="N772" s="495" t="s">
        <v>2366</v>
      </c>
      <c r="O772" s="75">
        <v>1</v>
      </c>
      <c r="P772" s="1202" t="str">
        <f t="shared" si="33"/>
        <v>CUMPLIDA</v>
      </c>
    </row>
    <row r="773" spans="2:16" ht="267.75" customHeight="1">
      <c r="B773" s="1283" t="s">
        <v>22</v>
      </c>
      <c r="C773" s="1246" t="s">
        <v>11</v>
      </c>
      <c r="D773" s="1401"/>
      <c r="E773" s="1401"/>
      <c r="F773" s="1401"/>
      <c r="G773" s="1453"/>
      <c r="H773" s="1371"/>
      <c r="I773" s="1181" t="s">
        <v>2238</v>
      </c>
      <c r="J773" s="1181" t="s">
        <v>2239</v>
      </c>
      <c r="K773" s="1304">
        <v>1</v>
      </c>
      <c r="L773" s="87">
        <v>42962</v>
      </c>
      <c r="M773" s="87">
        <v>42978</v>
      </c>
      <c r="N773" s="495" t="s">
        <v>2388</v>
      </c>
      <c r="O773" s="75">
        <v>1</v>
      </c>
      <c r="P773" s="1202" t="str">
        <f t="shared" si="33"/>
        <v>CUMPLIDA</v>
      </c>
    </row>
    <row r="774" spans="2:16" ht="114.75" customHeight="1">
      <c r="B774" s="1283" t="s">
        <v>22</v>
      </c>
      <c r="C774" s="1246" t="s">
        <v>11</v>
      </c>
      <c r="D774" s="1401"/>
      <c r="E774" s="1401"/>
      <c r="F774" s="1401"/>
      <c r="G774" s="1453"/>
      <c r="H774" s="1371"/>
      <c r="I774" s="1371" t="s">
        <v>2241</v>
      </c>
      <c r="J774" s="1181" t="s">
        <v>2286</v>
      </c>
      <c r="K774" s="1304">
        <v>1</v>
      </c>
      <c r="L774" s="87">
        <v>42979</v>
      </c>
      <c r="M774" s="87">
        <v>43008</v>
      </c>
      <c r="N774" s="495" t="s">
        <v>2366</v>
      </c>
      <c r="O774" s="75">
        <v>1</v>
      </c>
      <c r="P774" s="1202" t="str">
        <f t="shared" si="33"/>
        <v>CUMPLIDA</v>
      </c>
    </row>
    <row r="775" spans="2:16" ht="165.75" customHeight="1">
      <c r="B775" s="1283" t="s">
        <v>22</v>
      </c>
      <c r="C775" s="1246" t="s">
        <v>11</v>
      </c>
      <c r="D775" s="1401"/>
      <c r="E775" s="1401"/>
      <c r="F775" s="1401"/>
      <c r="G775" s="1453"/>
      <c r="H775" s="1371"/>
      <c r="I775" s="1371"/>
      <c r="J775" s="1181" t="s">
        <v>2287</v>
      </c>
      <c r="K775" s="1304">
        <v>1</v>
      </c>
      <c r="L775" s="87">
        <v>42979</v>
      </c>
      <c r="M775" s="87">
        <v>43008</v>
      </c>
      <c r="N775" s="495" t="s">
        <v>2312</v>
      </c>
      <c r="O775" s="75">
        <v>1</v>
      </c>
      <c r="P775" s="1202" t="str">
        <f t="shared" si="33"/>
        <v>CUMPLIDA</v>
      </c>
    </row>
    <row r="776" spans="2:16" ht="153" customHeight="1">
      <c r="B776" s="1283" t="s">
        <v>22</v>
      </c>
      <c r="C776" s="1246" t="s">
        <v>11</v>
      </c>
      <c r="D776" s="1401"/>
      <c r="E776" s="1401"/>
      <c r="F776" s="1401"/>
      <c r="G776" s="1453"/>
      <c r="H776" s="1371" t="s">
        <v>2404</v>
      </c>
      <c r="I776" s="1181" t="s">
        <v>2371</v>
      </c>
      <c r="J776" s="1181" t="s">
        <v>2372</v>
      </c>
      <c r="K776" s="1304">
        <v>3</v>
      </c>
      <c r="L776" s="87">
        <v>43282</v>
      </c>
      <c r="M776" s="87">
        <v>43496</v>
      </c>
      <c r="N776" s="495" t="s">
        <v>2405</v>
      </c>
      <c r="O776" s="75">
        <v>0.66666666666666663</v>
      </c>
      <c r="P776" s="1202" t="str">
        <f t="shared" si="33"/>
        <v>PROCESO</v>
      </c>
    </row>
    <row r="777" spans="2:16" ht="60" customHeight="1">
      <c r="B777" s="1283" t="s">
        <v>22</v>
      </c>
      <c r="C777" s="1246" t="s">
        <v>11</v>
      </c>
      <c r="D777" s="1401"/>
      <c r="E777" s="1401"/>
      <c r="F777" s="1401"/>
      <c r="G777" s="1453"/>
      <c r="H777" s="1371"/>
      <c r="I777" s="1181" t="s">
        <v>2374</v>
      </c>
      <c r="J777" s="1181" t="s">
        <v>220</v>
      </c>
      <c r="K777" s="1181">
        <v>6</v>
      </c>
      <c r="L777" s="89">
        <v>43282</v>
      </c>
      <c r="M777" s="89">
        <v>43496</v>
      </c>
      <c r="N777" s="495" t="s">
        <v>2406</v>
      </c>
      <c r="O777" s="75">
        <v>1</v>
      </c>
      <c r="P777" s="1202" t="str">
        <f t="shared" si="33"/>
        <v>CUMPLIDA</v>
      </c>
    </row>
    <row r="778" spans="2:16" ht="204" customHeight="1">
      <c r="B778" s="1283" t="s">
        <v>22</v>
      </c>
      <c r="C778" s="1246" t="s">
        <v>11</v>
      </c>
      <c r="D778" s="1401" t="s">
        <v>2407</v>
      </c>
      <c r="E778" s="1401" t="s">
        <v>659</v>
      </c>
      <c r="F778" s="1401" t="s">
        <v>2408</v>
      </c>
      <c r="G778" s="1453" t="s">
        <v>2409</v>
      </c>
      <c r="H778" s="1371" t="s">
        <v>2234</v>
      </c>
      <c r="I778" s="1181" t="s">
        <v>2235</v>
      </c>
      <c r="J778" s="1181" t="s">
        <v>2236</v>
      </c>
      <c r="K778" s="1304">
        <v>1</v>
      </c>
      <c r="L778" s="87">
        <v>42962</v>
      </c>
      <c r="M778" s="87">
        <v>42978</v>
      </c>
      <c r="N778" s="495" t="s">
        <v>2366</v>
      </c>
      <c r="O778" s="75">
        <v>1</v>
      </c>
      <c r="P778" s="1202" t="str">
        <f t="shared" si="33"/>
        <v>CUMPLIDA</v>
      </c>
    </row>
    <row r="779" spans="2:16" ht="111" customHeight="1">
      <c r="B779" s="1283" t="s">
        <v>22</v>
      </c>
      <c r="C779" s="1246" t="s">
        <v>11</v>
      </c>
      <c r="D779" s="1401"/>
      <c r="E779" s="1401"/>
      <c r="F779" s="1401"/>
      <c r="G779" s="1453"/>
      <c r="H779" s="1371"/>
      <c r="I779" s="1181" t="s">
        <v>2238</v>
      </c>
      <c r="J779" s="1181" t="s">
        <v>2239</v>
      </c>
      <c r="K779" s="1304">
        <v>1</v>
      </c>
      <c r="L779" s="87">
        <v>42962</v>
      </c>
      <c r="M779" s="87">
        <v>42978</v>
      </c>
      <c r="N779" s="495" t="s">
        <v>2388</v>
      </c>
      <c r="O779" s="75">
        <v>1</v>
      </c>
      <c r="P779" s="1202" t="str">
        <f t="shared" si="33"/>
        <v>CUMPLIDA</v>
      </c>
    </row>
    <row r="780" spans="2:16" ht="300" customHeight="1">
      <c r="B780" s="1283" t="s">
        <v>22</v>
      </c>
      <c r="C780" s="1246" t="s">
        <v>11</v>
      </c>
      <c r="D780" s="1401"/>
      <c r="E780" s="1401"/>
      <c r="F780" s="1401"/>
      <c r="G780" s="1453"/>
      <c r="H780" s="1371"/>
      <c r="I780" s="1371" t="s">
        <v>2241</v>
      </c>
      <c r="J780" s="1181" t="s">
        <v>2286</v>
      </c>
      <c r="K780" s="1304">
        <v>1</v>
      </c>
      <c r="L780" s="87">
        <v>42979</v>
      </c>
      <c r="M780" s="87">
        <v>43008</v>
      </c>
      <c r="N780" s="495" t="s">
        <v>2366</v>
      </c>
      <c r="O780" s="75">
        <v>1</v>
      </c>
      <c r="P780" s="1202" t="str">
        <f t="shared" si="33"/>
        <v>CUMPLIDA</v>
      </c>
    </row>
    <row r="781" spans="2:16" ht="180" customHeight="1">
      <c r="B781" s="1283" t="s">
        <v>22</v>
      </c>
      <c r="C781" s="1246" t="s">
        <v>11</v>
      </c>
      <c r="D781" s="1401"/>
      <c r="E781" s="1401"/>
      <c r="F781" s="1401"/>
      <c r="G781" s="1453"/>
      <c r="H781" s="1371"/>
      <c r="I781" s="1371"/>
      <c r="J781" s="1181" t="s">
        <v>2287</v>
      </c>
      <c r="K781" s="1304">
        <v>1</v>
      </c>
      <c r="L781" s="87">
        <v>42979</v>
      </c>
      <c r="M781" s="87">
        <v>43008</v>
      </c>
      <c r="N781" s="495" t="s">
        <v>2312</v>
      </c>
      <c r="O781" s="75">
        <v>1</v>
      </c>
      <c r="P781" s="1202" t="str">
        <f t="shared" si="33"/>
        <v>CUMPLIDA</v>
      </c>
    </row>
    <row r="782" spans="2:16" ht="180" customHeight="1">
      <c r="B782" s="1283" t="s">
        <v>22</v>
      </c>
      <c r="C782" s="1246" t="s">
        <v>11</v>
      </c>
      <c r="D782" s="1401"/>
      <c r="E782" s="1401"/>
      <c r="F782" s="1401"/>
      <c r="G782" s="1453"/>
      <c r="H782" s="1181" t="s">
        <v>2289</v>
      </c>
      <c r="I782" s="1181" t="s">
        <v>2290</v>
      </c>
      <c r="J782" s="1181" t="s">
        <v>220</v>
      </c>
      <c r="K782" s="63">
        <v>6</v>
      </c>
      <c r="L782" s="87">
        <v>43282</v>
      </c>
      <c r="M782" s="87">
        <v>43496</v>
      </c>
      <c r="N782" s="495" t="s">
        <v>2391</v>
      </c>
      <c r="O782" s="75">
        <v>0.83333333333333337</v>
      </c>
      <c r="P782" s="1202" t="str">
        <f t="shared" si="33"/>
        <v>PROCESO</v>
      </c>
    </row>
    <row r="783" spans="2:16" ht="120" customHeight="1">
      <c r="B783" s="1283" t="s">
        <v>22</v>
      </c>
      <c r="C783" s="1246" t="s">
        <v>11</v>
      </c>
      <c r="D783" s="1401" t="s">
        <v>2410</v>
      </c>
      <c r="E783" s="1401" t="s">
        <v>659</v>
      </c>
      <c r="F783" s="1401" t="s">
        <v>2411</v>
      </c>
      <c r="G783" s="1453" t="s">
        <v>2412</v>
      </c>
      <c r="H783" s="1371" t="s">
        <v>2234</v>
      </c>
      <c r="I783" s="1181" t="s">
        <v>2235</v>
      </c>
      <c r="J783" s="1181" t="s">
        <v>2236</v>
      </c>
      <c r="K783" s="1304">
        <v>1</v>
      </c>
      <c r="L783" s="87">
        <v>42962</v>
      </c>
      <c r="M783" s="87">
        <v>42978</v>
      </c>
      <c r="N783" s="495" t="s">
        <v>2366</v>
      </c>
      <c r="O783" s="75">
        <v>1</v>
      </c>
      <c r="P783" s="1202" t="str">
        <f t="shared" si="33"/>
        <v>CUMPLIDA</v>
      </c>
    </row>
    <row r="784" spans="2:16" ht="300" customHeight="1">
      <c r="B784" s="1283" t="s">
        <v>22</v>
      </c>
      <c r="C784" s="1246" t="s">
        <v>11</v>
      </c>
      <c r="D784" s="1401"/>
      <c r="E784" s="1401"/>
      <c r="F784" s="1401"/>
      <c r="G784" s="1453"/>
      <c r="H784" s="1371"/>
      <c r="I784" s="1181" t="s">
        <v>2238</v>
      </c>
      <c r="J784" s="1181" t="s">
        <v>2239</v>
      </c>
      <c r="K784" s="1304">
        <v>1</v>
      </c>
      <c r="L784" s="87">
        <v>42962</v>
      </c>
      <c r="M784" s="87">
        <v>42978</v>
      </c>
      <c r="N784" s="495" t="s">
        <v>2388</v>
      </c>
      <c r="O784" s="75">
        <v>1</v>
      </c>
      <c r="P784" s="1202" t="str">
        <f t="shared" ref="P784:P810" si="34">IF(AND(M784&lt;=$O$11,O784&lt;100%),"INCUMPLIDA",IF(AND(M784&gt;$O$11,O784&lt;100%),"PROCESO",IF(AND(M784&gt;$O$11,O784=100%),"CUMPLIDA","CUMPLIDA")))</f>
        <v>CUMPLIDA</v>
      </c>
    </row>
    <row r="785" spans="2:16" ht="210" customHeight="1">
      <c r="B785" s="1283" t="s">
        <v>22</v>
      </c>
      <c r="C785" s="1246" t="s">
        <v>11</v>
      </c>
      <c r="D785" s="1401"/>
      <c r="E785" s="1401"/>
      <c r="F785" s="1401"/>
      <c r="G785" s="1453"/>
      <c r="H785" s="1371"/>
      <c r="I785" s="1371" t="s">
        <v>2241</v>
      </c>
      <c r="J785" s="1181" t="s">
        <v>2286</v>
      </c>
      <c r="K785" s="1304">
        <v>1</v>
      </c>
      <c r="L785" s="87">
        <v>42979</v>
      </c>
      <c r="M785" s="87">
        <v>43008</v>
      </c>
      <c r="N785" s="495" t="s">
        <v>2366</v>
      </c>
      <c r="O785" s="75">
        <v>1</v>
      </c>
      <c r="P785" s="1202" t="str">
        <f t="shared" si="34"/>
        <v>CUMPLIDA</v>
      </c>
    </row>
    <row r="786" spans="2:16" ht="150" customHeight="1">
      <c r="B786" s="1283" t="s">
        <v>22</v>
      </c>
      <c r="C786" s="1246" t="s">
        <v>11</v>
      </c>
      <c r="D786" s="1401"/>
      <c r="E786" s="1401"/>
      <c r="F786" s="1401"/>
      <c r="G786" s="1453"/>
      <c r="H786" s="1371"/>
      <c r="I786" s="1371"/>
      <c r="J786" s="1181" t="s">
        <v>2287</v>
      </c>
      <c r="K786" s="1304">
        <v>1</v>
      </c>
      <c r="L786" s="87">
        <v>42979</v>
      </c>
      <c r="M786" s="87">
        <v>43008</v>
      </c>
      <c r="N786" s="495" t="s">
        <v>2312</v>
      </c>
      <c r="O786" s="75">
        <v>1</v>
      </c>
      <c r="P786" s="1202" t="str">
        <f t="shared" si="34"/>
        <v>CUMPLIDA</v>
      </c>
    </row>
    <row r="787" spans="2:16" ht="409.5" customHeight="1">
      <c r="B787" s="1283" t="s">
        <v>22</v>
      </c>
      <c r="C787" s="1246" t="s">
        <v>11</v>
      </c>
      <c r="D787" s="1401"/>
      <c r="E787" s="1401"/>
      <c r="F787" s="1401"/>
      <c r="G787" s="1453"/>
      <c r="H787" s="1181" t="s">
        <v>2289</v>
      </c>
      <c r="I787" s="1181" t="s">
        <v>2290</v>
      </c>
      <c r="J787" s="1181" t="s">
        <v>220</v>
      </c>
      <c r="K787" s="63">
        <v>6</v>
      </c>
      <c r="L787" s="87">
        <v>43282</v>
      </c>
      <c r="M787" s="87">
        <v>43496</v>
      </c>
      <c r="N787" s="495" t="s">
        <v>2391</v>
      </c>
      <c r="O787" s="75">
        <v>0.83333333333333337</v>
      </c>
      <c r="P787" s="1202" t="str">
        <f t="shared" si="34"/>
        <v>PROCESO</v>
      </c>
    </row>
    <row r="788" spans="2:16" ht="330" customHeight="1">
      <c r="B788" s="1283" t="s">
        <v>22</v>
      </c>
      <c r="C788" s="1246" t="s">
        <v>11</v>
      </c>
      <c r="D788" s="1401" t="s">
        <v>2413</v>
      </c>
      <c r="E788" s="1401" t="s">
        <v>659</v>
      </c>
      <c r="F788" s="1401" t="s">
        <v>2414</v>
      </c>
      <c r="G788" s="1453" t="s">
        <v>2415</v>
      </c>
      <c r="H788" s="1371" t="s">
        <v>2234</v>
      </c>
      <c r="I788" s="1181" t="s">
        <v>2235</v>
      </c>
      <c r="J788" s="1181" t="s">
        <v>2236</v>
      </c>
      <c r="K788" s="1304">
        <v>1</v>
      </c>
      <c r="L788" s="87">
        <v>42962</v>
      </c>
      <c r="M788" s="87">
        <v>42978</v>
      </c>
      <c r="N788" s="495" t="s">
        <v>2366</v>
      </c>
      <c r="O788" s="75">
        <v>1</v>
      </c>
      <c r="P788" s="1202" t="str">
        <f t="shared" si="34"/>
        <v>CUMPLIDA</v>
      </c>
    </row>
    <row r="789" spans="2:16" ht="165.75" customHeight="1">
      <c r="B789" s="1283" t="s">
        <v>22</v>
      </c>
      <c r="C789" s="1246" t="s">
        <v>11</v>
      </c>
      <c r="D789" s="1401"/>
      <c r="E789" s="1401"/>
      <c r="F789" s="1401"/>
      <c r="G789" s="1453"/>
      <c r="H789" s="1371"/>
      <c r="I789" s="1181" t="s">
        <v>2238</v>
      </c>
      <c r="J789" s="1181" t="s">
        <v>2239</v>
      </c>
      <c r="K789" s="1304">
        <v>1</v>
      </c>
      <c r="L789" s="87">
        <v>42962</v>
      </c>
      <c r="M789" s="87">
        <v>42978</v>
      </c>
      <c r="N789" s="495" t="s">
        <v>2388</v>
      </c>
      <c r="O789" s="75">
        <v>1</v>
      </c>
      <c r="P789" s="1202" t="str">
        <f t="shared" si="34"/>
        <v>CUMPLIDA</v>
      </c>
    </row>
    <row r="790" spans="2:16" ht="180" customHeight="1">
      <c r="B790" s="1283" t="s">
        <v>22</v>
      </c>
      <c r="C790" s="1246" t="s">
        <v>11</v>
      </c>
      <c r="D790" s="1401"/>
      <c r="E790" s="1401"/>
      <c r="F790" s="1401"/>
      <c r="G790" s="1453"/>
      <c r="H790" s="1371"/>
      <c r="I790" s="1371" t="s">
        <v>2241</v>
      </c>
      <c r="J790" s="1181" t="s">
        <v>2286</v>
      </c>
      <c r="K790" s="1304">
        <v>1</v>
      </c>
      <c r="L790" s="87">
        <v>42979</v>
      </c>
      <c r="M790" s="87">
        <v>43008</v>
      </c>
      <c r="N790" s="495" t="s">
        <v>2366</v>
      </c>
      <c r="O790" s="75">
        <v>1</v>
      </c>
      <c r="P790" s="1202" t="str">
        <f t="shared" si="34"/>
        <v>CUMPLIDA</v>
      </c>
    </row>
    <row r="791" spans="2:16" ht="120" customHeight="1">
      <c r="B791" s="1283" t="s">
        <v>22</v>
      </c>
      <c r="C791" s="1246" t="s">
        <v>11</v>
      </c>
      <c r="D791" s="1401"/>
      <c r="E791" s="1401"/>
      <c r="F791" s="1401"/>
      <c r="G791" s="1453"/>
      <c r="H791" s="1371"/>
      <c r="I791" s="1371"/>
      <c r="J791" s="1181" t="s">
        <v>2287</v>
      </c>
      <c r="K791" s="1304">
        <v>1</v>
      </c>
      <c r="L791" s="87">
        <v>42979</v>
      </c>
      <c r="M791" s="87">
        <v>43008</v>
      </c>
      <c r="N791" s="495" t="s">
        <v>2312</v>
      </c>
      <c r="O791" s="75">
        <v>1</v>
      </c>
      <c r="P791" s="1202" t="str">
        <f t="shared" si="34"/>
        <v>CUMPLIDA</v>
      </c>
    </row>
    <row r="792" spans="2:16" ht="114.75" customHeight="1">
      <c r="B792" s="1283" t="s">
        <v>22</v>
      </c>
      <c r="C792" s="1246" t="s">
        <v>11</v>
      </c>
      <c r="D792" s="1401"/>
      <c r="E792" s="1401"/>
      <c r="F792" s="1401"/>
      <c r="G792" s="1453"/>
      <c r="H792" s="1181" t="s">
        <v>2370</v>
      </c>
      <c r="I792" s="1181" t="s">
        <v>2374</v>
      </c>
      <c r="J792" s="1181" t="s">
        <v>220</v>
      </c>
      <c r="K792" s="1181">
        <v>6</v>
      </c>
      <c r="L792" s="89">
        <v>43282</v>
      </c>
      <c r="M792" s="89">
        <v>43496</v>
      </c>
      <c r="N792" s="495" t="s">
        <v>2391</v>
      </c>
      <c r="O792" s="75">
        <v>1</v>
      </c>
      <c r="P792" s="1202" t="str">
        <f t="shared" si="34"/>
        <v>CUMPLIDA</v>
      </c>
    </row>
    <row r="793" spans="2:16" ht="267.75" customHeight="1">
      <c r="B793" s="1283" t="s">
        <v>22</v>
      </c>
      <c r="C793" s="1246" t="s">
        <v>11</v>
      </c>
      <c r="D793" s="1406" t="s">
        <v>2416</v>
      </c>
      <c r="E793" s="1406" t="s">
        <v>2417</v>
      </c>
      <c r="F793" s="1401" t="s">
        <v>2418</v>
      </c>
      <c r="G793" s="1453" t="s">
        <v>2419</v>
      </c>
      <c r="H793" s="1371" t="s">
        <v>2420</v>
      </c>
      <c r="I793" s="1181" t="s">
        <v>2421</v>
      </c>
      <c r="J793" s="1181" t="s">
        <v>2422</v>
      </c>
      <c r="K793" s="1304">
        <v>6</v>
      </c>
      <c r="L793" s="87">
        <v>42952</v>
      </c>
      <c r="M793" s="87">
        <v>43131</v>
      </c>
      <c r="N793" s="495" t="s">
        <v>2423</v>
      </c>
      <c r="O793" s="75">
        <v>1</v>
      </c>
      <c r="P793" s="1202" t="str">
        <f t="shared" si="34"/>
        <v>CUMPLIDA</v>
      </c>
    </row>
    <row r="794" spans="2:16" ht="114.75" customHeight="1">
      <c r="B794" s="1283" t="s">
        <v>22</v>
      </c>
      <c r="C794" s="1246" t="s">
        <v>11</v>
      </c>
      <c r="D794" s="1406"/>
      <c r="E794" s="1406"/>
      <c r="F794" s="1401"/>
      <c r="G794" s="1453"/>
      <c r="H794" s="1371"/>
      <c r="I794" s="1181" t="s">
        <v>2424</v>
      </c>
      <c r="J794" s="1181" t="s">
        <v>107</v>
      </c>
      <c r="K794" s="1304">
        <v>1</v>
      </c>
      <c r="L794" s="89">
        <v>42969</v>
      </c>
      <c r="M794" s="89">
        <v>42972</v>
      </c>
      <c r="N794" s="495" t="s">
        <v>2425</v>
      </c>
      <c r="O794" s="75">
        <v>1</v>
      </c>
      <c r="P794" s="1202" t="str">
        <f t="shared" si="34"/>
        <v>CUMPLIDA</v>
      </c>
    </row>
    <row r="795" spans="2:16" ht="165.75" customHeight="1">
      <c r="B795" s="1283" t="s">
        <v>22</v>
      </c>
      <c r="C795" s="1246" t="s">
        <v>11</v>
      </c>
      <c r="D795" s="1406"/>
      <c r="E795" s="1406"/>
      <c r="F795" s="1401"/>
      <c r="G795" s="1453"/>
      <c r="H795" s="1371"/>
      <c r="I795" s="1181" t="s">
        <v>2426</v>
      </c>
      <c r="J795" s="1181" t="s">
        <v>107</v>
      </c>
      <c r="K795" s="1304">
        <v>1</v>
      </c>
      <c r="L795" s="89">
        <v>42973</v>
      </c>
      <c r="M795" s="89">
        <v>42985</v>
      </c>
      <c r="N795" s="495" t="s">
        <v>2427</v>
      </c>
      <c r="O795" s="75">
        <v>1</v>
      </c>
      <c r="P795" s="1202" t="str">
        <f t="shared" si="34"/>
        <v>CUMPLIDA</v>
      </c>
    </row>
    <row r="796" spans="2:16" ht="267.75" customHeight="1">
      <c r="B796" s="1283" t="s">
        <v>22</v>
      </c>
      <c r="C796" s="1246" t="s">
        <v>11</v>
      </c>
      <c r="D796" s="1399" t="s">
        <v>2428</v>
      </c>
      <c r="E796" s="1399" t="s">
        <v>659</v>
      </c>
      <c r="F796" s="1401" t="s">
        <v>2429</v>
      </c>
      <c r="G796" s="1401" t="s">
        <v>2430</v>
      </c>
      <c r="H796" s="1399" t="s">
        <v>2431</v>
      </c>
      <c r="I796" s="1199" t="s">
        <v>2432</v>
      </c>
      <c r="J796" s="1199" t="s">
        <v>2433</v>
      </c>
      <c r="K796" s="90">
        <v>1</v>
      </c>
      <c r="L796" s="450">
        <v>42005</v>
      </c>
      <c r="M796" s="450">
        <v>42094</v>
      </c>
      <c r="N796" s="534" t="s">
        <v>2434</v>
      </c>
      <c r="O796" s="75">
        <v>1</v>
      </c>
      <c r="P796" s="1202" t="str">
        <f t="shared" si="34"/>
        <v>CUMPLIDA</v>
      </c>
    </row>
    <row r="797" spans="2:16" ht="114.75" customHeight="1">
      <c r="B797" s="1283" t="s">
        <v>22</v>
      </c>
      <c r="C797" s="1246" t="s">
        <v>11</v>
      </c>
      <c r="D797" s="1399"/>
      <c r="E797" s="1399"/>
      <c r="F797" s="1401"/>
      <c r="G797" s="1401"/>
      <c r="H797" s="1399"/>
      <c r="I797" s="1199" t="s">
        <v>2435</v>
      </c>
      <c r="J797" s="1199" t="s">
        <v>2436</v>
      </c>
      <c r="K797" s="90">
        <v>1</v>
      </c>
      <c r="L797" s="450">
        <v>42005</v>
      </c>
      <c r="M797" s="450">
        <v>42094</v>
      </c>
      <c r="N797" s="534" t="s">
        <v>2434</v>
      </c>
      <c r="O797" s="75">
        <v>1</v>
      </c>
      <c r="P797" s="1202" t="str">
        <f t="shared" si="34"/>
        <v>CUMPLIDA</v>
      </c>
    </row>
    <row r="798" spans="2:16" ht="216.75" customHeight="1">
      <c r="B798" s="1283" t="s">
        <v>22</v>
      </c>
      <c r="C798" s="1246" t="s">
        <v>11</v>
      </c>
      <c r="D798" s="1199" t="s">
        <v>2437</v>
      </c>
      <c r="E798" s="1199" t="s">
        <v>659</v>
      </c>
      <c r="F798" s="1201" t="s">
        <v>2438</v>
      </c>
      <c r="G798" s="1201" t="s">
        <v>2439</v>
      </c>
      <c r="H798" s="1199" t="s">
        <v>2440</v>
      </c>
      <c r="I798" s="1199" t="s">
        <v>2441</v>
      </c>
      <c r="J798" s="1199" t="s">
        <v>2442</v>
      </c>
      <c r="K798" s="63">
        <v>3</v>
      </c>
      <c r="L798" s="87">
        <v>42064</v>
      </c>
      <c r="M798" s="87">
        <v>42338</v>
      </c>
      <c r="N798" s="534" t="s">
        <v>2443</v>
      </c>
      <c r="O798" s="75">
        <v>1</v>
      </c>
      <c r="P798" s="1202" t="str">
        <f t="shared" si="34"/>
        <v>CUMPLIDA</v>
      </c>
    </row>
    <row r="799" spans="2:16" ht="114.75" customHeight="1">
      <c r="B799" s="1283" t="s">
        <v>22</v>
      </c>
      <c r="C799" s="1246" t="s">
        <v>11</v>
      </c>
      <c r="D799" s="1399" t="s">
        <v>2444</v>
      </c>
      <c r="E799" s="1399" t="s">
        <v>625</v>
      </c>
      <c r="F799" s="1401" t="s">
        <v>2445</v>
      </c>
      <c r="G799" s="1401" t="s">
        <v>2446</v>
      </c>
      <c r="H799" s="1199" t="s">
        <v>2447</v>
      </c>
      <c r="I799" s="1199" t="s">
        <v>2448</v>
      </c>
      <c r="J799" s="1199" t="s">
        <v>2449</v>
      </c>
      <c r="K799" s="90">
        <v>1</v>
      </c>
      <c r="L799" s="87">
        <v>42064</v>
      </c>
      <c r="M799" s="87">
        <v>42216</v>
      </c>
      <c r="N799" s="534" t="s">
        <v>2443</v>
      </c>
      <c r="O799" s="75">
        <v>1</v>
      </c>
      <c r="P799" s="1202" t="str">
        <f t="shared" si="34"/>
        <v>CUMPLIDA</v>
      </c>
    </row>
    <row r="800" spans="2:16" ht="267.75" customHeight="1">
      <c r="B800" s="1283" t="s">
        <v>22</v>
      </c>
      <c r="C800" s="1246" t="s">
        <v>11</v>
      </c>
      <c r="D800" s="1399"/>
      <c r="E800" s="1399"/>
      <c r="F800" s="1401"/>
      <c r="G800" s="1401"/>
      <c r="H800" s="1199" t="s">
        <v>2450</v>
      </c>
      <c r="I800" s="1199" t="s">
        <v>2451</v>
      </c>
      <c r="J800" s="1199" t="s">
        <v>607</v>
      </c>
      <c r="K800" s="90">
        <v>3</v>
      </c>
      <c r="L800" s="87">
        <v>42064</v>
      </c>
      <c r="M800" s="87">
        <v>42338</v>
      </c>
      <c r="N800" s="534" t="s">
        <v>2443</v>
      </c>
      <c r="O800" s="75">
        <v>1</v>
      </c>
      <c r="P800" s="1202" t="str">
        <f t="shared" si="34"/>
        <v>CUMPLIDA</v>
      </c>
    </row>
    <row r="801" spans="2:16" ht="114.75" customHeight="1">
      <c r="B801" s="1283" t="s">
        <v>22</v>
      </c>
      <c r="C801" s="1246" t="s">
        <v>11</v>
      </c>
      <c r="D801" s="1399" t="s">
        <v>2452</v>
      </c>
      <c r="E801" s="1399" t="s">
        <v>659</v>
      </c>
      <c r="F801" s="1401" t="s">
        <v>2453</v>
      </c>
      <c r="G801" s="1401" t="s">
        <v>2454</v>
      </c>
      <c r="H801" s="1399" t="s">
        <v>2431</v>
      </c>
      <c r="I801" s="1199" t="s">
        <v>2432</v>
      </c>
      <c r="J801" s="1199" t="s">
        <v>2433</v>
      </c>
      <c r="K801" s="90">
        <v>1</v>
      </c>
      <c r="L801" s="450">
        <v>42036</v>
      </c>
      <c r="M801" s="450">
        <v>42094</v>
      </c>
      <c r="N801" s="534" t="s">
        <v>2443</v>
      </c>
      <c r="O801" s="75">
        <v>1</v>
      </c>
      <c r="P801" s="1202" t="str">
        <f t="shared" si="34"/>
        <v>CUMPLIDA</v>
      </c>
    </row>
    <row r="802" spans="2:16" ht="165.75" customHeight="1">
      <c r="B802" s="1283" t="s">
        <v>22</v>
      </c>
      <c r="C802" s="1246" t="s">
        <v>11</v>
      </c>
      <c r="D802" s="1399"/>
      <c r="E802" s="1399"/>
      <c r="F802" s="1401"/>
      <c r="G802" s="1401"/>
      <c r="H802" s="1399"/>
      <c r="I802" s="1199" t="s">
        <v>2435</v>
      </c>
      <c r="J802" s="1199" t="s">
        <v>2436</v>
      </c>
      <c r="K802" s="90">
        <v>1</v>
      </c>
      <c r="L802" s="776">
        <v>42064</v>
      </c>
      <c r="M802" s="776">
        <v>42124</v>
      </c>
      <c r="N802" s="534" t="s">
        <v>2443</v>
      </c>
      <c r="O802" s="75">
        <v>1</v>
      </c>
      <c r="P802" s="1202" t="str">
        <f t="shared" si="34"/>
        <v>CUMPLIDA</v>
      </c>
    </row>
    <row r="803" spans="2:16" ht="153" customHeight="1">
      <c r="B803" s="1283" t="s">
        <v>22</v>
      </c>
      <c r="C803" s="1246" t="s">
        <v>11</v>
      </c>
      <c r="D803" s="1401" t="s">
        <v>2455</v>
      </c>
      <c r="E803" s="1401" t="s">
        <v>659</v>
      </c>
      <c r="F803" s="1401" t="s">
        <v>2456</v>
      </c>
      <c r="G803" s="1453" t="s">
        <v>2283</v>
      </c>
      <c r="H803" s="1371" t="s">
        <v>2234</v>
      </c>
      <c r="I803" s="1181" t="s">
        <v>2235</v>
      </c>
      <c r="J803" s="1181" t="s">
        <v>2236</v>
      </c>
      <c r="K803" s="1304">
        <v>1</v>
      </c>
      <c r="L803" s="87">
        <v>42962</v>
      </c>
      <c r="M803" s="87">
        <v>42978</v>
      </c>
      <c r="N803" s="495" t="s">
        <v>2457</v>
      </c>
      <c r="O803" s="75">
        <v>1</v>
      </c>
      <c r="P803" s="1202" t="str">
        <f t="shared" si="34"/>
        <v>CUMPLIDA</v>
      </c>
    </row>
    <row r="804" spans="2:16" ht="204" customHeight="1">
      <c r="B804" s="1283" t="s">
        <v>22</v>
      </c>
      <c r="C804" s="1246" t="s">
        <v>11</v>
      </c>
      <c r="D804" s="1401"/>
      <c r="E804" s="1401"/>
      <c r="F804" s="1401"/>
      <c r="G804" s="1453"/>
      <c r="H804" s="1371"/>
      <c r="I804" s="1181" t="s">
        <v>2238</v>
      </c>
      <c r="J804" s="1181" t="s">
        <v>2239</v>
      </c>
      <c r="K804" s="1304">
        <v>1</v>
      </c>
      <c r="L804" s="87">
        <v>42962</v>
      </c>
      <c r="M804" s="87">
        <v>42978</v>
      </c>
      <c r="N804" s="495" t="s">
        <v>2458</v>
      </c>
      <c r="O804" s="75">
        <v>1</v>
      </c>
      <c r="P804" s="1202" t="str">
        <f t="shared" si="34"/>
        <v>CUMPLIDA</v>
      </c>
    </row>
    <row r="805" spans="2:16" ht="114.75" customHeight="1">
      <c r="B805" s="1283" t="s">
        <v>22</v>
      </c>
      <c r="C805" s="1246" t="s">
        <v>11</v>
      </c>
      <c r="D805" s="1401"/>
      <c r="E805" s="1401"/>
      <c r="F805" s="1401"/>
      <c r="G805" s="1453"/>
      <c r="H805" s="1371"/>
      <c r="I805" s="1371" t="s">
        <v>2241</v>
      </c>
      <c r="J805" s="1181" t="s">
        <v>2242</v>
      </c>
      <c r="K805" s="1304">
        <v>1</v>
      </c>
      <c r="L805" s="87">
        <v>42979</v>
      </c>
      <c r="M805" s="87">
        <v>43008</v>
      </c>
      <c r="N805" s="495" t="s">
        <v>2459</v>
      </c>
      <c r="O805" s="75">
        <v>1</v>
      </c>
      <c r="P805" s="1202" t="str">
        <f t="shared" si="34"/>
        <v>CUMPLIDA</v>
      </c>
    </row>
    <row r="806" spans="2:16" ht="267.75" customHeight="1">
      <c r="B806" s="1283" t="s">
        <v>22</v>
      </c>
      <c r="C806" s="1246" t="s">
        <v>11</v>
      </c>
      <c r="D806" s="1401"/>
      <c r="E806" s="1401"/>
      <c r="F806" s="1401"/>
      <c r="G806" s="1453"/>
      <c r="H806" s="1371"/>
      <c r="I806" s="1371"/>
      <c r="J806" s="1181" t="s">
        <v>2460</v>
      </c>
      <c r="K806" s="1304">
        <v>1</v>
      </c>
      <c r="L806" s="87">
        <v>42979</v>
      </c>
      <c r="M806" s="87">
        <v>43008</v>
      </c>
      <c r="N806" s="495" t="s">
        <v>2461</v>
      </c>
      <c r="O806" s="75">
        <v>1</v>
      </c>
      <c r="P806" s="1202" t="str">
        <f t="shared" si="34"/>
        <v>CUMPLIDA</v>
      </c>
    </row>
    <row r="807" spans="2:16" ht="114.75" customHeight="1">
      <c r="B807" s="1283" t="s">
        <v>22</v>
      </c>
      <c r="C807" s="1246" t="s">
        <v>11</v>
      </c>
      <c r="D807" s="1401"/>
      <c r="E807" s="1401"/>
      <c r="F807" s="1401"/>
      <c r="G807" s="1453"/>
      <c r="H807" s="1181" t="s">
        <v>2289</v>
      </c>
      <c r="I807" s="1181" t="s">
        <v>2290</v>
      </c>
      <c r="J807" s="1181" t="s">
        <v>220</v>
      </c>
      <c r="K807" s="63">
        <v>6</v>
      </c>
      <c r="L807" s="87">
        <v>43282</v>
      </c>
      <c r="M807" s="87">
        <v>43496</v>
      </c>
      <c r="N807" s="495" t="s">
        <v>2462</v>
      </c>
      <c r="O807" s="75">
        <v>1</v>
      </c>
      <c r="P807" s="1202" t="str">
        <f t="shared" si="34"/>
        <v>CUMPLIDA</v>
      </c>
    </row>
    <row r="808" spans="2:16" ht="165.75" customHeight="1">
      <c r="B808" s="1283" t="s">
        <v>22</v>
      </c>
      <c r="C808" s="1246" t="s">
        <v>11</v>
      </c>
      <c r="D808" s="1401" t="s">
        <v>2463</v>
      </c>
      <c r="E808" s="1401" t="s">
        <v>1353</v>
      </c>
      <c r="F808" s="1401" t="s">
        <v>2464</v>
      </c>
      <c r="G808" s="1453" t="s">
        <v>2465</v>
      </c>
      <c r="H808" s="1371" t="s">
        <v>2234</v>
      </c>
      <c r="I808" s="1181" t="s">
        <v>2235</v>
      </c>
      <c r="J808" s="1181" t="s">
        <v>2236</v>
      </c>
      <c r="K808" s="1304">
        <v>1</v>
      </c>
      <c r="L808" s="87">
        <v>42962</v>
      </c>
      <c r="M808" s="87">
        <v>42978</v>
      </c>
      <c r="N808" s="495" t="s">
        <v>2457</v>
      </c>
      <c r="O808" s="75">
        <v>1</v>
      </c>
      <c r="P808" s="1202" t="str">
        <f t="shared" si="34"/>
        <v>CUMPLIDA</v>
      </c>
    </row>
    <row r="809" spans="2:16" ht="127.5" customHeight="1">
      <c r="B809" s="1283" t="s">
        <v>22</v>
      </c>
      <c r="C809" s="1246" t="s">
        <v>11</v>
      </c>
      <c r="D809" s="1401"/>
      <c r="E809" s="1401"/>
      <c r="F809" s="1401"/>
      <c r="G809" s="1453"/>
      <c r="H809" s="1371"/>
      <c r="I809" s="1181" t="s">
        <v>2238</v>
      </c>
      <c r="J809" s="1181" t="s">
        <v>2239</v>
      </c>
      <c r="K809" s="1304">
        <v>1</v>
      </c>
      <c r="L809" s="87">
        <v>42962</v>
      </c>
      <c r="M809" s="87">
        <v>42978</v>
      </c>
      <c r="N809" s="495" t="s">
        <v>2458</v>
      </c>
      <c r="O809" s="75">
        <v>1</v>
      </c>
      <c r="P809" s="1202" t="str">
        <f t="shared" si="34"/>
        <v>CUMPLIDA</v>
      </c>
    </row>
    <row r="810" spans="2:16" ht="127.5" customHeight="1">
      <c r="B810" s="1283" t="s">
        <v>22</v>
      </c>
      <c r="C810" s="1246" t="s">
        <v>11</v>
      </c>
      <c r="D810" s="1401"/>
      <c r="E810" s="1401"/>
      <c r="F810" s="1401"/>
      <c r="G810" s="1453"/>
      <c r="H810" s="1371"/>
      <c r="I810" s="1371" t="s">
        <v>2241</v>
      </c>
      <c r="J810" s="1181" t="s">
        <v>2286</v>
      </c>
      <c r="K810" s="1304">
        <v>1</v>
      </c>
      <c r="L810" s="87">
        <v>42979</v>
      </c>
      <c r="M810" s="87">
        <v>43008</v>
      </c>
      <c r="N810" s="495" t="s">
        <v>2457</v>
      </c>
      <c r="O810" s="75">
        <v>1</v>
      </c>
      <c r="P810" s="1202" t="str">
        <f t="shared" si="34"/>
        <v>CUMPLIDA</v>
      </c>
    </row>
    <row r="811" spans="2:16" ht="127.5" customHeight="1">
      <c r="B811" s="1283" t="s">
        <v>22</v>
      </c>
      <c r="C811" s="1246" t="s">
        <v>11</v>
      </c>
      <c r="D811" s="1401"/>
      <c r="E811" s="1401"/>
      <c r="F811" s="1401"/>
      <c r="G811" s="1453"/>
      <c r="H811" s="1371"/>
      <c r="I811" s="1371"/>
      <c r="J811" s="1181" t="s">
        <v>2460</v>
      </c>
      <c r="K811" s="1304">
        <v>1</v>
      </c>
      <c r="L811" s="87">
        <v>42979</v>
      </c>
      <c r="M811" s="87">
        <v>43008</v>
      </c>
      <c r="N811" s="495" t="s">
        <v>2466</v>
      </c>
      <c r="O811" s="75">
        <v>1</v>
      </c>
      <c r="P811" s="1202" t="str">
        <f t="shared" ref="P811:P842" si="35">IF(AND(M811&lt;=$O$11,O811&lt;100%),"INCUMPLIDA",IF(AND(M811&gt;$O$11,O811&lt;100%),"PROCESO",IF(AND(M811&gt;$O$11,O811=100%),"CUMPLIDA","CUMPLIDA")))</f>
        <v>CUMPLIDA</v>
      </c>
    </row>
    <row r="812" spans="2:16" ht="114.75" customHeight="1">
      <c r="B812" s="1283" t="s">
        <v>22</v>
      </c>
      <c r="C812" s="1246" t="s">
        <v>11</v>
      </c>
      <c r="D812" s="1401"/>
      <c r="E812" s="1401"/>
      <c r="F812" s="1401"/>
      <c r="G812" s="1453"/>
      <c r="H812" s="1181" t="s">
        <v>2467</v>
      </c>
      <c r="I812" s="1181" t="s">
        <v>2290</v>
      </c>
      <c r="J812" s="1181" t="s">
        <v>220</v>
      </c>
      <c r="K812" s="63">
        <v>6</v>
      </c>
      <c r="L812" s="87">
        <v>43282</v>
      </c>
      <c r="M812" s="87">
        <v>43496</v>
      </c>
      <c r="N812" s="495" t="s">
        <v>2468</v>
      </c>
      <c r="O812" s="75">
        <v>1</v>
      </c>
      <c r="P812" s="1202" t="str">
        <f t="shared" si="35"/>
        <v>CUMPLIDA</v>
      </c>
    </row>
    <row r="813" spans="2:16" ht="165.75" customHeight="1">
      <c r="B813" s="1283" t="s">
        <v>22</v>
      </c>
      <c r="C813" s="1246" t="s">
        <v>11</v>
      </c>
      <c r="D813" s="1401" t="s">
        <v>2469</v>
      </c>
      <c r="E813" s="1401" t="s">
        <v>1951</v>
      </c>
      <c r="F813" s="1401" t="s">
        <v>2470</v>
      </c>
      <c r="G813" s="1453" t="s">
        <v>2471</v>
      </c>
      <c r="H813" s="1371" t="s">
        <v>2472</v>
      </c>
      <c r="I813" s="1181" t="s">
        <v>2473</v>
      </c>
      <c r="J813" s="1199" t="s">
        <v>2277</v>
      </c>
      <c r="K813" s="1304">
        <v>1</v>
      </c>
      <c r="L813" s="87">
        <v>42962</v>
      </c>
      <c r="M813" s="87">
        <v>43100</v>
      </c>
      <c r="N813" s="495" t="s">
        <v>2474</v>
      </c>
      <c r="O813" s="75">
        <v>1</v>
      </c>
      <c r="P813" s="1202" t="str">
        <f t="shared" si="35"/>
        <v>CUMPLIDA</v>
      </c>
    </row>
    <row r="814" spans="2:16" ht="153" customHeight="1">
      <c r="B814" s="1283" t="s">
        <v>22</v>
      </c>
      <c r="C814" s="1246" t="s">
        <v>11</v>
      </c>
      <c r="D814" s="1401"/>
      <c r="E814" s="1401"/>
      <c r="F814" s="1401"/>
      <c r="G814" s="1453"/>
      <c r="H814" s="1371"/>
      <c r="I814" s="1181" t="s">
        <v>2475</v>
      </c>
      <c r="J814" s="1181" t="s">
        <v>220</v>
      </c>
      <c r="K814" s="1181">
        <v>6</v>
      </c>
      <c r="L814" s="89">
        <v>43282</v>
      </c>
      <c r="M814" s="89">
        <v>43496</v>
      </c>
      <c r="N814" s="495" t="s">
        <v>2476</v>
      </c>
      <c r="O814" s="75">
        <v>0.5</v>
      </c>
      <c r="P814" s="1202" t="str">
        <f t="shared" si="35"/>
        <v>PROCESO</v>
      </c>
    </row>
    <row r="815" spans="2:16" ht="93" customHeight="1">
      <c r="B815" s="1283" t="s">
        <v>22</v>
      </c>
      <c r="C815" s="1246" t="s">
        <v>11</v>
      </c>
      <c r="D815" s="1401" t="s">
        <v>2477</v>
      </c>
      <c r="E815" s="1401" t="s">
        <v>1353</v>
      </c>
      <c r="F815" s="1401" t="s">
        <v>2478</v>
      </c>
      <c r="G815" s="1453" t="s">
        <v>2479</v>
      </c>
      <c r="H815" s="1371" t="s">
        <v>2234</v>
      </c>
      <c r="I815" s="1181" t="s">
        <v>2235</v>
      </c>
      <c r="J815" s="1181" t="s">
        <v>2236</v>
      </c>
      <c r="K815" s="1304">
        <v>1</v>
      </c>
      <c r="L815" s="87">
        <v>42962</v>
      </c>
      <c r="M815" s="87">
        <v>42978</v>
      </c>
      <c r="N815" s="495" t="s">
        <v>2457</v>
      </c>
      <c r="O815" s="75">
        <v>1</v>
      </c>
      <c r="P815" s="1202" t="str">
        <f t="shared" si="35"/>
        <v>CUMPLIDA</v>
      </c>
    </row>
    <row r="816" spans="2:16" ht="63.75" customHeight="1">
      <c r="B816" s="1283" t="s">
        <v>22</v>
      </c>
      <c r="C816" s="1246" t="s">
        <v>11</v>
      </c>
      <c r="D816" s="1401"/>
      <c r="E816" s="1401"/>
      <c r="F816" s="1401"/>
      <c r="G816" s="1453"/>
      <c r="H816" s="1371"/>
      <c r="I816" s="1181" t="s">
        <v>2238</v>
      </c>
      <c r="J816" s="1181" t="s">
        <v>2239</v>
      </c>
      <c r="K816" s="1304">
        <v>1</v>
      </c>
      <c r="L816" s="87">
        <v>42962</v>
      </c>
      <c r="M816" s="87">
        <v>42978</v>
      </c>
      <c r="N816" s="495" t="s">
        <v>2458</v>
      </c>
      <c r="O816" s="75">
        <v>1</v>
      </c>
      <c r="P816" s="1202" t="str">
        <f t="shared" si="35"/>
        <v>CUMPLIDA</v>
      </c>
    </row>
    <row r="817" spans="2:16" ht="114.75" customHeight="1">
      <c r="B817" s="1283" t="s">
        <v>22</v>
      </c>
      <c r="C817" s="1246" t="s">
        <v>11</v>
      </c>
      <c r="D817" s="1401"/>
      <c r="E817" s="1401"/>
      <c r="F817" s="1401"/>
      <c r="G817" s="1453"/>
      <c r="H817" s="1371"/>
      <c r="I817" s="1371" t="s">
        <v>2241</v>
      </c>
      <c r="J817" s="1181" t="s">
        <v>2242</v>
      </c>
      <c r="K817" s="1304">
        <v>1</v>
      </c>
      <c r="L817" s="87">
        <v>42979</v>
      </c>
      <c r="M817" s="87">
        <v>43008</v>
      </c>
      <c r="N817" s="495" t="s">
        <v>2457</v>
      </c>
      <c r="O817" s="75">
        <v>1</v>
      </c>
      <c r="P817" s="1202" t="str">
        <f t="shared" si="35"/>
        <v>CUMPLIDA</v>
      </c>
    </row>
    <row r="818" spans="2:16" ht="267.75" customHeight="1">
      <c r="B818" s="1283" t="s">
        <v>22</v>
      </c>
      <c r="C818" s="1246" t="s">
        <v>11</v>
      </c>
      <c r="D818" s="1401"/>
      <c r="E818" s="1401"/>
      <c r="F818" s="1401"/>
      <c r="G818" s="1453"/>
      <c r="H818" s="1371"/>
      <c r="I818" s="1371"/>
      <c r="J818" s="1181" t="s">
        <v>2460</v>
      </c>
      <c r="K818" s="1304">
        <v>1</v>
      </c>
      <c r="L818" s="87">
        <v>42979</v>
      </c>
      <c r="M818" s="87">
        <v>43008</v>
      </c>
      <c r="N818" s="495" t="s">
        <v>2466</v>
      </c>
      <c r="O818" s="75">
        <v>1</v>
      </c>
      <c r="P818" s="1202" t="str">
        <f t="shared" si="35"/>
        <v>CUMPLIDA</v>
      </c>
    </row>
    <row r="819" spans="2:16" ht="105" customHeight="1">
      <c r="B819" s="1283" t="s">
        <v>22</v>
      </c>
      <c r="C819" s="1246" t="s">
        <v>11</v>
      </c>
      <c r="D819" s="1401"/>
      <c r="E819" s="1401"/>
      <c r="F819" s="1401"/>
      <c r="G819" s="1453"/>
      <c r="H819" s="1371" t="s">
        <v>2370</v>
      </c>
      <c r="I819" s="1181" t="s">
        <v>2371</v>
      </c>
      <c r="J819" s="1181" t="s">
        <v>2372</v>
      </c>
      <c r="K819" s="1304">
        <v>3</v>
      </c>
      <c r="L819" s="87">
        <v>43282</v>
      </c>
      <c r="M819" s="87">
        <v>43496</v>
      </c>
      <c r="N819" s="495" t="s">
        <v>2480</v>
      </c>
      <c r="O819" s="75">
        <v>1</v>
      </c>
      <c r="P819" s="1202" t="str">
        <f t="shared" si="35"/>
        <v>CUMPLIDA</v>
      </c>
    </row>
    <row r="820" spans="2:16" ht="165.75" customHeight="1">
      <c r="B820" s="1283" t="s">
        <v>22</v>
      </c>
      <c r="C820" s="1246" t="s">
        <v>11</v>
      </c>
      <c r="D820" s="1401"/>
      <c r="E820" s="1401"/>
      <c r="F820" s="1401"/>
      <c r="G820" s="1453"/>
      <c r="H820" s="1371"/>
      <c r="I820" s="1181" t="s">
        <v>2374</v>
      </c>
      <c r="J820" s="1181" t="s">
        <v>220</v>
      </c>
      <c r="K820" s="63">
        <v>6</v>
      </c>
      <c r="L820" s="87">
        <v>43282</v>
      </c>
      <c r="M820" s="87">
        <v>43496</v>
      </c>
      <c r="N820" s="495" t="s">
        <v>2468</v>
      </c>
      <c r="O820" s="75">
        <v>1</v>
      </c>
      <c r="P820" s="1202" t="str">
        <f t="shared" si="35"/>
        <v>CUMPLIDA</v>
      </c>
    </row>
    <row r="821" spans="2:16" ht="153" customHeight="1">
      <c r="B821" s="1283" t="s">
        <v>22</v>
      </c>
      <c r="C821" s="1246" t="s">
        <v>11</v>
      </c>
      <c r="D821" s="1401" t="s">
        <v>2481</v>
      </c>
      <c r="E821" s="1401" t="s">
        <v>659</v>
      </c>
      <c r="F821" s="1401" t="s">
        <v>2482</v>
      </c>
      <c r="G821" s="1453" t="s">
        <v>2483</v>
      </c>
      <c r="H821" s="1371" t="s">
        <v>2234</v>
      </c>
      <c r="I821" s="1181" t="s">
        <v>2235</v>
      </c>
      <c r="J821" s="1181" t="s">
        <v>2236</v>
      </c>
      <c r="K821" s="1304">
        <v>1</v>
      </c>
      <c r="L821" s="87">
        <v>42962</v>
      </c>
      <c r="M821" s="87">
        <v>42978</v>
      </c>
      <c r="N821" s="495" t="s">
        <v>2457</v>
      </c>
      <c r="O821" s="75">
        <v>1</v>
      </c>
      <c r="P821" s="1202" t="str">
        <f t="shared" si="35"/>
        <v>CUMPLIDA</v>
      </c>
    </row>
    <row r="822" spans="2:16" ht="114.75" customHeight="1">
      <c r="B822" s="1283" t="s">
        <v>22</v>
      </c>
      <c r="C822" s="1246" t="s">
        <v>11</v>
      </c>
      <c r="D822" s="1401"/>
      <c r="E822" s="1401"/>
      <c r="F822" s="1401"/>
      <c r="G822" s="1453"/>
      <c r="H822" s="1371"/>
      <c r="I822" s="1181" t="s">
        <v>2238</v>
      </c>
      <c r="J822" s="1181" t="s">
        <v>2239</v>
      </c>
      <c r="K822" s="1304">
        <v>1</v>
      </c>
      <c r="L822" s="87">
        <v>42962</v>
      </c>
      <c r="M822" s="87">
        <v>42978</v>
      </c>
      <c r="N822" s="495" t="s">
        <v>2458</v>
      </c>
      <c r="O822" s="75">
        <v>1</v>
      </c>
      <c r="P822" s="1202" t="str">
        <f t="shared" si="35"/>
        <v>CUMPLIDA</v>
      </c>
    </row>
    <row r="823" spans="2:16" ht="267.75" customHeight="1">
      <c r="B823" s="1283" t="s">
        <v>22</v>
      </c>
      <c r="C823" s="1246" t="s">
        <v>11</v>
      </c>
      <c r="D823" s="1401"/>
      <c r="E823" s="1401"/>
      <c r="F823" s="1401"/>
      <c r="G823" s="1453"/>
      <c r="H823" s="1371"/>
      <c r="I823" s="1371" t="s">
        <v>2241</v>
      </c>
      <c r="J823" s="1181" t="s">
        <v>2286</v>
      </c>
      <c r="K823" s="1304">
        <v>1</v>
      </c>
      <c r="L823" s="87">
        <v>42979</v>
      </c>
      <c r="M823" s="87">
        <v>43008</v>
      </c>
      <c r="N823" s="495" t="s">
        <v>2457</v>
      </c>
      <c r="O823" s="75">
        <v>1</v>
      </c>
      <c r="P823" s="1202" t="str">
        <f t="shared" si="35"/>
        <v>CUMPLIDA</v>
      </c>
    </row>
    <row r="824" spans="2:16" ht="114.75" customHeight="1">
      <c r="B824" s="1283" t="s">
        <v>22</v>
      </c>
      <c r="C824" s="1246" t="s">
        <v>11</v>
      </c>
      <c r="D824" s="1401"/>
      <c r="E824" s="1401"/>
      <c r="F824" s="1401"/>
      <c r="G824" s="1453"/>
      <c r="H824" s="1371"/>
      <c r="I824" s="1371"/>
      <c r="J824" s="1181" t="s">
        <v>2460</v>
      </c>
      <c r="K824" s="1304">
        <v>1</v>
      </c>
      <c r="L824" s="87">
        <v>42979</v>
      </c>
      <c r="M824" s="87">
        <v>43008</v>
      </c>
      <c r="N824" s="495" t="s">
        <v>2466</v>
      </c>
      <c r="O824" s="75">
        <v>1</v>
      </c>
      <c r="P824" s="1202" t="str">
        <f t="shared" si="35"/>
        <v>CUMPLIDA</v>
      </c>
    </row>
    <row r="825" spans="2:16" ht="165.75" customHeight="1">
      <c r="B825" s="1283" t="s">
        <v>22</v>
      </c>
      <c r="C825" s="1246" t="s">
        <v>11</v>
      </c>
      <c r="D825" s="1401"/>
      <c r="E825" s="1401"/>
      <c r="F825" s="1401"/>
      <c r="G825" s="1453"/>
      <c r="H825" s="1181" t="s">
        <v>2484</v>
      </c>
      <c r="I825" s="1181" t="s">
        <v>2485</v>
      </c>
      <c r="J825" s="1181" t="s">
        <v>220</v>
      </c>
      <c r="K825" s="63">
        <v>6</v>
      </c>
      <c r="L825" s="87">
        <v>43282</v>
      </c>
      <c r="M825" s="87">
        <v>43496</v>
      </c>
      <c r="N825" s="495" t="s">
        <v>2468</v>
      </c>
      <c r="O825" s="75">
        <v>1</v>
      </c>
      <c r="P825" s="1202" t="str">
        <f t="shared" si="35"/>
        <v>CUMPLIDA</v>
      </c>
    </row>
    <row r="826" spans="2:16" ht="153" customHeight="1">
      <c r="B826" s="1283" t="s">
        <v>22</v>
      </c>
      <c r="C826" s="1246" t="s">
        <v>11</v>
      </c>
      <c r="D826" s="1401" t="s">
        <v>2486</v>
      </c>
      <c r="E826" s="1401" t="s">
        <v>659</v>
      </c>
      <c r="F826" s="1401" t="s">
        <v>2487</v>
      </c>
      <c r="G826" s="1453" t="s">
        <v>2488</v>
      </c>
      <c r="H826" s="1371" t="s">
        <v>2234</v>
      </c>
      <c r="I826" s="1181" t="s">
        <v>2235</v>
      </c>
      <c r="J826" s="1181" t="s">
        <v>2236</v>
      </c>
      <c r="K826" s="1304">
        <v>1</v>
      </c>
      <c r="L826" s="87">
        <v>42962</v>
      </c>
      <c r="M826" s="87">
        <v>42978</v>
      </c>
      <c r="N826" s="495" t="s">
        <v>2489</v>
      </c>
      <c r="O826" s="75">
        <v>1</v>
      </c>
      <c r="P826" s="1202" t="str">
        <f t="shared" si="35"/>
        <v>CUMPLIDA</v>
      </c>
    </row>
    <row r="827" spans="2:16" ht="357" customHeight="1">
      <c r="B827" s="1283" t="s">
        <v>22</v>
      </c>
      <c r="C827" s="1246" t="s">
        <v>11</v>
      </c>
      <c r="D827" s="1401"/>
      <c r="E827" s="1401"/>
      <c r="F827" s="1401"/>
      <c r="G827" s="1453"/>
      <c r="H827" s="1371"/>
      <c r="I827" s="1181" t="s">
        <v>2238</v>
      </c>
      <c r="J827" s="1181" t="s">
        <v>2239</v>
      </c>
      <c r="K827" s="1304">
        <v>1</v>
      </c>
      <c r="L827" s="87">
        <v>42962</v>
      </c>
      <c r="M827" s="87">
        <v>42978</v>
      </c>
      <c r="N827" s="495" t="s">
        <v>2490</v>
      </c>
      <c r="O827" s="75">
        <v>1</v>
      </c>
      <c r="P827" s="1202" t="str">
        <f t="shared" si="35"/>
        <v>CUMPLIDA</v>
      </c>
    </row>
    <row r="828" spans="2:16" ht="165" customHeight="1">
      <c r="B828" s="1283" t="s">
        <v>22</v>
      </c>
      <c r="C828" s="1246" t="s">
        <v>11</v>
      </c>
      <c r="D828" s="1401"/>
      <c r="E828" s="1401"/>
      <c r="F828" s="1401"/>
      <c r="G828" s="1453"/>
      <c r="H828" s="1371"/>
      <c r="I828" s="1371" t="s">
        <v>2241</v>
      </c>
      <c r="J828" s="1181" t="s">
        <v>2242</v>
      </c>
      <c r="K828" s="1304">
        <v>1</v>
      </c>
      <c r="L828" s="87">
        <v>42979</v>
      </c>
      <c r="M828" s="87">
        <v>43008</v>
      </c>
      <c r="N828" s="495" t="s">
        <v>2489</v>
      </c>
      <c r="O828" s="75">
        <v>1</v>
      </c>
      <c r="P828" s="1202" t="str">
        <f t="shared" si="35"/>
        <v>CUMPLIDA</v>
      </c>
    </row>
    <row r="829" spans="2:16" ht="135" customHeight="1">
      <c r="B829" s="1283" t="s">
        <v>22</v>
      </c>
      <c r="C829" s="1246" t="s">
        <v>11</v>
      </c>
      <c r="D829" s="1401"/>
      <c r="E829" s="1401"/>
      <c r="F829" s="1401"/>
      <c r="G829" s="1453"/>
      <c r="H829" s="1371"/>
      <c r="I829" s="1371"/>
      <c r="J829" s="1181" t="s">
        <v>2460</v>
      </c>
      <c r="K829" s="1304">
        <v>1</v>
      </c>
      <c r="L829" s="87">
        <v>42979</v>
      </c>
      <c r="M829" s="87">
        <v>43008</v>
      </c>
      <c r="N829" s="495" t="s">
        <v>2491</v>
      </c>
      <c r="O829" s="75">
        <v>1</v>
      </c>
      <c r="P829" s="1202" t="str">
        <f t="shared" si="35"/>
        <v>CUMPLIDA</v>
      </c>
    </row>
    <row r="830" spans="2:16" ht="135" customHeight="1">
      <c r="B830" s="1283" t="s">
        <v>22</v>
      </c>
      <c r="C830" s="1246" t="s">
        <v>11</v>
      </c>
      <c r="D830" s="1401"/>
      <c r="E830" s="1401"/>
      <c r="F830" s="1401"/>
      <c r="G830" s="1453"/>
      <c r="H830" s="1371" t="s">
        <v>2370</v>
      </c>
      <c r="I830" s="1181" t="s">
        <v>2371</v>
      </c>
      <c r="J830" s="1181" t="s">
        <v>2372</v>
      </c>
      <c r="K830" s="1304">
        <v>3</v>
      </c>
      <c r="L830" s="87">
        <v>43282</v>
      </c>
      <c r="M830" s="87">
        <v>43496</v>
      </c>
      <c r="N830" s="495" t="s">
        <v>2492</v>
      </c>
      <c r="O830" s="75">
        <v>0.66666666666666663</v>
      </c>
      <c r="P830" s="1202" t="str">
        <f t="shared" si="35"/>
        <v>PROCESO</v>
      </c>
    </row>
    <row r="831" spans="2:16" ht="165" customHeight="1">
      <c r="B831" s="1283" t="s">
        <v>22</v>
      </c>
      <c r="C831" s="1246" t="s">
        <v>11</v>
      </c>
      <c r="D831" s="1401"/>
      <c r="E831" s="1401"/>
      <c r="F831" s="1401"/>
      <c r="G831" s="1453"/>
      <c r="H831" s="1371"/>
      <c r="I831" s="1181" t="s">
        <v>2374</v>
      </c>
      <c r="J831" s="1181" t="s">
        <v>220</v>
      </c>
      <c r="K831" s="63">
        <v>6</v>
      </c>
      <c r="L831" s="87">
        <v>43282</v>
      </c>
      <c r="M831" s="87">
        <v>43496</v>
      </c>
      <c r="N831" s="495" t="s">
        <v>2493</v>
      </c>
      <c r="O831" s="75">
        <v>0.83333333333333337</v>
      </c>
      <c r="P831" s="1202" t="str">
        <f t="shared" si="35"/>
        <v>PROCESO</v>
      </c>
    </row>
    <row r="832" spans="2:16" ht="135" customHeight="1">
      <c r="B832" s="1283" t="s">
        <v>22</v>
      </c>
      <c r="C832" s="1246" t="s">
        <v>11</v>
      </c>
      <c r="D832" s="1201" t="s">
        <v>2494</v>
      </c>
      <c r="E832" s="1201" t="s">
        <v>1951</v>
      </c>
      <c r="F832" s="1201" t="s">
        <v>2495</v>
      </c>
      <c r="G832" s="1231" t="s">
        <v>2496</v>
      </c>
      <c r="H832" s="1181" t="s">
        <v>2497</v>
      </c>
      <c r="I832" s="1181" t="s">
        <v>2498</v>
      </c>
      <c r="J832" s="1181" t="s">
        <v>641</v>
      </c>
      <c r="K832" s="1303">
        <v>1</v>
      </c>
      <c r="L832" s="87">
        <v>42948</v>
      </c>
      <c r="M832" s="87">
        <v>42978</v>
      </c>
      <c r="N832" s="495" t="s">
        <v>2499</v>
      </c>
      <c r="O832" s="75">
        <v>1</v>
      </c>
      <c r="P832" s="1202" t="str">
        <f t="shared" si="35"/>
        <v>CUMPLIDA</v>
      </c>
    </row>
    <row r="833" spans="2:16" ht="128.25" customHeight="1">
      <c r="B833" s="1283" t="s">
        <v>22</v>
      </c>
      <c r="C833" s="1246" t="s">
        <v>11</v>
      </c>
      <c r="D833" s="1401" t="s">
        <v>2500</v>
      </c>
      <c r="E833" s="1401" t="s">
        <v>659</v>
      </c>
      <c r="F833" s="1401" t="s">
        <v>2501</v>
      </c>
      <c r="G833" s="1453" t="s">
        <v>2502</v>
      </c>
      <c r="H833" s="1371" t="s">
        <v>2234</v>
      </c>
      <c r="I833" s="1181" t="s">
        <v>2235</v>
      </c>
      <c r="J833" s="1181" t="s">
        <v>2236</v>
      </c>
      <c r="K833" s="1304">
        <v>1</v>
      </c>
      <c r="L833" s="87">
        <v>42962</v>
      </c>
      <c r="M833" s="87">
        <v>42978</v>
      </c>
      <c r="N833" s="495" t="s">
        <v>2489</v>
      </c>
      <c r="O833" s="75">
        <v>1</v>
      </c>
      <c r="P833" s="1202" t="str">
        <f t="shared" si="35"/>
        <v>CUMPLIDA</v>
      </c>
    </row>
    <row r="834" spans="2:16" ht="278.25" customHeight="1">
      <c r="B834" s="1283" t="s">
        <v>22</v>
      </c>
      <c r="C834" s="1246" t="s">
        <v>11</v>
      </c>
      <c r="D834" s="1401"/>
      <c r="E834" s="1401"/>
      <c r="F834" s="1401"/>
      <c r="G834" s="1453"/>
      <c r="H834" s="1371"/>
      <c r="I834" s="1181" t="s">
        <v>2238</v>
      </c>
      <c r="J834" s="1181" t="s">
        <v>2239</v>
      </c>
      <c r="K834" s="1304">
        <v>1</v>
      </c>
      <c r="L834" s="87">
        <v>42962</v>
      </c>
      <c r="M834" s="87">
        <v>42978</v>
      </c>
      <c r="N834" s="495" t="s">
        <v>2490</v>
      </c>
      <c r="O834" s="75">
        <v>1</v>
      </c>
      <c r="P834" s="1202" t="str">
        <f t="shared" si="35"/>
        <v>CUMPLIDA</v>
      </c>
    </row>
    <row r="835" spans="2:16" ht="185.25" customHeight="1">
      <c r="B835" s="1283" t="s">
        <v>22</v>
      </c>
      <c r="C835" s="1246" t="s">
        <v>11</v>
      </c>
      <c r="D835" s="1401"/>
      <c r="E835" s="1401"/>
      <c r="F835" s="1401"/>
      <c r="G835" s="1453"/>
      <c r="H835" s="1371"/>
      <c r="I835" s="1371" t="s">
        <v>2241</v>
      </c>
      <c r="J835" s="1181" t="s">
        <v>2242</v>
      </c>
      <c r="K835" s="1304">
        <v>1</v>
      </c>
      <c r="L835" s="87">
        <v>42979</v>
      </c>
      <c r="M835" s="87">
        <v>43008</v>
      </c>
      <c r="N835" s="495" t="s">
        <v>2489</v>
      </c>
      <c r="O835" s="75">
        <v>1</v>
      </c>
      <c r="P835" s="1202" t="str">
        <f t="shared" si="35"/>
        <v>CUMPLIDA</v>
      </c>
    </row>
    <row r="836" spans="2:16" ht="114" customHeight="1">
      <c r="B836" s="1283" t="s">
        <v>22</v>
      </c>
      <c r="C836" s="1246" t="s">
        <v>11</v>
      </c>
      <c r="D836" s="1401"/>
      <c r="E836" s="1401"/>
      <c r="F836" s="1401"/>
      <c r="G836" s="1453"/>
      <c r="H836" s="1371"/>
      <c r="I836" s="1371"/>
      <c r="J836" s="1181" t="s">
        <v>2460</v>
      </c>
      <c r="K836" s="1304">
        <v>1</v>
      </c>
      <c r="L836" s="87">
        <v>42979</v>
      </c>
      <c r="M836" s="87">
        <v>43008</v>
      </c>
      <c r="N836" s="495" t="s">
        <v>2491</v>
      </c>
      <c r="O836" s="75">
        <v>1</v>
      </c>
      <c r="P836" s="1202" t="str">
        <f t="shared" si="35"/>
        <v>CUMPLIDA</v>
      </c>
    </row>
    <row r="837" spans="2:16" ht="185.25" customHeight="1">
      <c r="B837" s="1283" t="s">
        <v>22</v>
      </c>
      <c r="C837" s="1246" t="s">
        <v>11</v>
      </c>
      <c r="D837" s="1401"/>
      <c r="E837" s="1401"/>
      <c r="F837" s="1401"/>
      <c r="G837" s="1453"/>
      <c r="H837" s="1181" t="s">
        <v>2503</v>
      </c>
      <c r="I837" s="1181" t="s">
        <v>2374</v>
      </c>
      <c r="J837" s="1181" t="s">
        <v>220</v>
      </c>
      <c r="K837" s="63">
        <v>6</v>
      </c>
      <c r="L837" s="87">
        <v>43282</v>
      </c>
      <c r="M837" s="87">
        <v>43496</v>
      </c>
      <c r="N837" s="495" t="s">
        <v>2493</v>
      </c>
      <c r="O837" s="75">
        <v>0.83333333333333337</v>
      </c>
      <c r="P837" s="1202" t="str">
        <f t="shared" si="35"/>
        <v>PROCESO</v>
      </c>
    </row>
    <row r="838" spans="2:16" ht="213.75" customHeight="1">
      <c r="B838" s="1283" t="s">
        <v>22</v>
      </c>
      <c r="C838" s="1246" t="s">
        <v>11</v>
      </c>
      <c r="D838" s="1401" t="s">
        <v>2504</v>
      </c>
      <c r="E838" s="1401" t="s">
        <v>2505</v>
      </c>
      <c r="F838" s="1401" t="s">
        <v>2506</v>
      </c>
      <c r="G838" s="1453" t="s">
        <v>2507</v>
      </c>
      <c r="H838" s="1371" t="s">
        <v>2234</v>
      </c>
      <c r="I838" s="1181" t="s">
        <v>2235</v>
      </c>
      <c r="J838" s="1181" t="s">
        <v>2236</v>
      </c>
      <c r="K838" s="1304">
        <v>1</v>
      </c>
      <c r="L838" s="87">
        <v>42962</v>
      </c>
      <c r="M838" s="87">
        <v>42978</v>
      </c>
      <c r="N838" s="495" t="s">
        <v>2489</v>
      </c>
      <c r="O838" s="75">
        <v>1</v>
      </c>
      <c r="P838" s="1202" t="str">
        <f t="shared" si="35"/>
        <v>CUMPLIDA</v>
      </c>
    </row>
    <row r="839" spans="2:16" ht="342" customHeight="1">
      <c r="B839" s="1283" t="s">
        <v>22</v>
      </c>
      <c r="C839" s="1246" t="s">
        <v>11</v>
      </c>
      <c r="D839" s="1401"/>
      <c r="E839" s="1401"/>
      <c r="F839" s="1401"/>
      <c r="G839" s="1453"/>
      <c r="H839" s="1371"/>
      <c r="I839" s="1181" t="s">
        <v>2238</v>
      </c>
      <c r="J839" s="1181" t="s">
        <v>2239</v>
      </c>
      <c r="K839" s="1304">
        <v>1</v>
      </c>
      <c r="L839" s="87">
        <v>42962</v>
      </c>
      <c r="M839" s="87">
        <v>42978</v>
      </c>
      <c r="N839" s="495" t="s">
        <v>2490</v>
      </c>
      <c r="O839" s="75">
        <v>1</v>
      </c>
      <c r="P839" s="1202" t="str">
        <f t="shared" si="35"/>
        <v>CUMPLIDA</v>
      </c>
    </row>
    <row r="840" spans="2:16" ht="114.75" customHeight="1">
      <c r="B840" s="1283" t="s">
        <v>22</v>
      </c>
      <c r="C840" s="1246" t="s">
        <v>11</v>
      </c>
      <c r="D840" s="1401"/>
      <c r="E840" s="1401"/>
      <c r="F840" s="1401"/>
      <c r="G840" s="1453"/>
      <c r="H840" s="1371"/>
      <c r="I840" s="1371" t="s">
        <v>2241</v>
      </c>
      <c r="J840" s="1181" t="s">
        <v>2242</v>
      </c>
      <c r="K840" s="1304">
        <v>1</v>
      </c>
      <c r="L840" s="87">
        <v>42979</v>
      </c>
      <c r="M840" s="87">
        <v>43008</v>
      </c>
      <c r="N840" s="495" t="s">
        <v>2489</v>
      </c>
      <c r="O840" s="75">
        <v>1</v>
      </c>
      <c r="P840" s="1202" t="str">
        <f t="shared" si="35"/>
        <v>CUMPLIDA</v>
      </c>
    </row>
    <row r="841" spans="2:16" ht="114.75" customHeight="1">
      <c r="B841" s="1283" t="s">
        <v>22</v>
      </c>
      <c r="C841" s="1246" t="s">
        <v>11</v>
      </c>
      <c r="D841" s="1401"/>
      <c r="E841" s="1401"/>
      <c r="F841" s="1401"/>
      <c r="G841" s="1453"/>
      <c r="H841" s="1371"/>
      <c r="I841" s="1371"/>
      <c r="J841" s="1181" t="s">
        <v>2508</v>
      </c>
      <c r="K841" s="1304">
        <v>1</v>
      </c>
      <c r="L841" s="87">
        <v>42979</v>
      </c>
      <c r="M841" s="87">
        <v>43008</v>
      </c>
      <c r="N841" s="495" t="s">
        <v>2491</v>
      </c>
      <c r="O841" s="75">
        <v>1</v>
      </c>
      <c r="P841" s="1202" t="str">
        <f t="shared" si="35"/>
        <v>CUMPLIDA</v>
      </c>
    </row>
    <row r="842" spans="2:16" ht="102" customHeight="1">
      <c r="B842" s="1283" t="s">
        <v>22</v>
      </c>
      <c r="C842" s="1246" t="s">
        <v>11</v>
      </c>
      <c r="D842" s="1401"/>
      <c r="E842" s="1401"/>
      <c r="F842" s="1401"/>
      <c r="G842" s="1453"/>
      <c r="H842" s="1181" t="s">
        <v>2509</v>
      </c>
      <c r="I842" s="1181" t="s">
        <v>2510</v>
      </c>
      <c r="J842" s="1181" t="s">
        <v>220</v>
      </c>
      <c r="K842" s="63">
        <v>6</v>
      </c>
      <c r="L842" s="87">
        <v>43282</v>
      </c>
      <c r="M842" s="87">
        <v>43496</v>
      </c>
      <c r="N842" s="495" t="s">
        <v>2493</v>
      </c>
      <c r="O842" s="75">
        <v>0.83333333333333337</v>
      </c>
      <c r="P842" s="1202" t="str">
        <f t="shared" si="35"/>
        <v>PROCESO</v>
      </c>
    </row>
    <row r="843" spans="2:16" ht="114.75" customHeight="1">
      <c r="B843" s="1283" t="s">
        <v>22</v>
      </c>
      <c r="C843" s="1246" t="s">
        <v>11</v>
      </c>
      <c r="D843" s="1201" t="s">
        <v>2511</v>
      </c>
      <c r="E843" s="1201" t="s">
        <v>636</v>
      </c>
      <c r="F843" s="1201" t="s">
        <v>2512</v>
      </c>
      <c r="G843" s="1231" t="s">
        <v>2513</v>
      </c>
      <c r="H843" s="1199" t="s">
        <v>2514</v>
      </c>
      <c r="I843" s="1199" t="s">
        <v>2515</v>
      </c>
      <c r="J843" s="1199" t="s">
        <v>2516</v>
      </c>
      <c r="K843" s="1210">
        <v>1</v>
      </c>
      <c r="L843" s="87">
        <v>42962</v>
      </c>
      <c r="M843" s="87">
        <v>43100</v>
      </c>
      <c r="N843" s="534" t="s">
        <v>2517</v>
      </c>
      <c r="O843" s="75">
        <v>1</v>
      </c>
      <c r="P843" s="1202" t="str">
        <f t="shared" ref="P843" si="36">IF(AND(M843&lt;=$O$11,O843&lt;100%),"INCUMPLIDA",IF(AND(M843&gt;$O$11,O843&lt;100%),"PROCESO",IF(AND(M843&gt;$O$11,O843=100%),"CUMPLIDA","CUMPLIDA")))</f>
        <v>CUMPLIDA</v>
      </c>
    </row>
    <row r="844" spans="2:16" ht="150" customHeight="1">
      <c r="B844" s="1260" t="s">
        <v>22</v>
      </c>
      <c r="C844" s="879" t="s">
        <v>16</v>
      </c>
      <c r="D844" s="1388" t="s">
        <v>2518</v>
      </c>
      <c r="E844" s="1388" t="s">
        <v>1525</v>
      </c>
      <c r="F844" s="1447" t="s">
        <v>2519</v>
      </c>
      <c r="G844" s="1388" t="s">
        <v>2520</v>
      </c>
      <c r="H844" s="1190" t="s">
        <v>2521</v>
      </c>
      <c r="I844" s="1190" t="s">
        <v>2522</v>
      </c>
      <c r="J844" s="1190" t="s">
        <v>2523</v>
      </c>
      <c r="K844" s="1190">
        <v>1</v>
      </c>
      <c r="L844" s="813">
        <v>42893</v>
      </c>
      <c r="M844" s="813">
        <v>44561</v>
      </c>
      <c r="N844" s="1190" t="s">
        <v>2524</v>
      </c>
      <c r="O844" s="831">
        <v>0.22</v>
      </c>
      <c r="P844" s="1220" t="str">
        <f t="shared" ref="P844:P872" si="37">IF(AND(M844&lt;=$O$12,O844&lt;100%),"INCUMPLIDA",IF(AND(M844&gt;$O$12,O844&lt;100%),"PROCESO",IF(AND(M844&gt;$O$12,O844=100%),"CUMPLIDA","CUMPLIDA")))</f>
        <v>PROCESO</v>
      </c>
    </row>
    <row r="845" spans="2:16" ht="129.75" customHeight="1">
      <c r="B845" s="1260" t="s">
        <v>22</v>
      </c>
      <c r="C845" s="879" t="s">
        <v>16</v>
      </c>
      <c r="D845" s="1388"/>
      <c r="E845" s="1388"/>
      <c r="F845" s="1447"/>
      <c r="G845" s="1388"/>
      <c r="H845" s="1190" t="s">
        <v>2525</v>
      </c>
      <c r="I845" s="1190" t="s">
        <v>2526</v>
      </c>
      <c r="J845" s="1190" t="s">
        <v>2527</v>
      </c>
      <c r="K845" s="1190">
        <v>3</v>
      </c>
      <c r="L845" s="813">
        <v>42979</v>
      </c>
      <c r="M845" s="813">
        <v>43344</v>
      </c>
      <c r="N845" s="1190" t="s">
        <v>2524</v>
      </c>
      <c r="O845" s="831">
        <v>1</v>
      </c>
      <c r="P845" s="1220" t="str">
        <f t="shared" si="37"/>
        <v>CUMPLIDA</v>
      </c>
    </row>
    <row r="846" spans="2:16" ht="90">
      <c r="B846" s="1260" t="s">
        <v>22</v>
      </c>
      <c r="C846" s="879" t="s">
        <v>16</v>
      </c>
      <c r="D846" s="1388" t="s">
        <v>2528</v>
      </c>
      <c r="E846" s="1388" t="s">
        <v>1525</v>
      </c>
      <c r="F846" s="1388" t="s">
        <v>2529</v>
      </c>
      <c r="G846" s="1388" t="s">
        <v>2530</v>
      </c>
      <c r="H846" s="1518" t="s">
        <v>2531</v>
      </c>
      <c r="I846" s="1258" t="s">
        <v>2532</v>
      </c>
      <c r="J846" s="1258" t="s">
        <v>685</v>
      </c>
      <c r="K846" s="834">
        <v>1</v>
      </c>
      <c r="L846" s="813">
        <v>43570</v>
      </c>
      <c r="M846" s="813">
        <v>43830</v>
      </c>
      <c r="N846" s="1258" t="s">
        <v>2533</v>
      </c>
      <c r="O846" s="831">
        <v>0</v>
      </c>
      <c r="P846" s="1220" t="str">
        <f t="shared" si="37"/>
        <v>PROCESO</v>
      </c>
    </row>
    <row r="847" spans="2:16" ht="120">
      <c r="B847" s="1260" t="s">
        <v>22</v>
      </c>
      <c r="C847" s="879" t="s">
        <v>16</v>
      </c>
      <c r="D847" s="1388"/>
      <c r="E847" s="1388"/>
      <c r="F847" s="1388"/>
      <c r="G847" s="1388"/>
      <c r="H847" s="1518"/>
      <c r="I847" s="1258" t="s">
        <v>2534</v>
      </c>
      <c r="J847" s="1258" t="s">
        <v>2535</v>
      </c>
      <c r="K847" s="834">
        <v>1</v>
      </c>
      <c r="L847" s="813">
        <v>43570</v>
      </c>
      <c r="M847" s="813">
        <v>43830</v>
      </c>
      <c r="N847" s="1258" t="s">
        <v>2536</v>
      </c>
      <c r="O847" s="831">
        <v>0</v>
      </c>
      <c r="P847" s="1220" t="str">
        <f t="shared" si="37"/>
        <v>PROCESO</v>
      </c>
    </row>
    <row r="848" spans="2:16" ht="90">
      <c r="B848" s="1260" t="s">
        <v>22</v>
      </c>
      <c r="C848" s="879" t="s">
        <v>16</v>
      </c>
      <c r="D848" s="1388"/>
      <c r="E848" s="1388"/>
      <c r="F848" s="1388"/>
      <c r="G848" s="1388"/>
      <c r="H848" s="1518"/>
      <c r="I848" s="1258" t="s">
        <v>2537</v>
      </c>
      <c r="J848" s="1258" t="s">
        <v>2538</v>
      </c>
      <c r="K848" s="834">
        <v>1</v>
      </c>
      <c r="L848" s="813">
        <v>43570</v>
      </c>
      <c r="M848" s="813">
        <v>43830</v>
      </c>
      <c r="N848" s="1258" t="s">
        <v>2533</v>
      </c>
      <c r="O848" s="831">
        <v>0</v>
      </c>
      <c r="P848" s="1220" t="str">
        <f t="shared" si="37"/>
        <v>PROCESO</v>
      </c>
    </row>
    <row r="849" spans="2:16" ht="90">
      <c r="B849" s="1260" t="s">
        <v>22</v>
      </c>
      <c r="C849" s="879" t="s">
        <v>16</v>
      </c>
      <c r="D849" s="1388"/>
      <c r="E849" s="1388"/>
      <c r="F849" s="1388"/>
      <c r="G849" s="1388"/>
      <c r="H849" s="1518" t="s">
        <v>2539</v>
      </c>
      <c r="I849" s="1258" t="s">
        <v>2540</v>
      </c>
      <c r="J849" s="1258" t="s">
        <v>2541</v>
      </c>
      <c r="K849" s="834">
        <v>2</v>
      </c>
      <c r="L849" s="813">
        <v>43570</v>
      </c>
      <c r="M849" s="813">
        <v>43830</v>
      </c>
      <c r="N849" s="1258" t="s">
        <v>2533</v>
      </c>
      <c r="O849" s="831">
        <v>0</v>
      </c>
      <c r="P849" s="1220" t="str">
        <f t="shared" si="37"/>
        <v>PROCESO</v>
      </c>
    </row>
    <row r="850" spans="2:16" ht="120">
      <c r="B850" s="1260" t="s">
        <v>22</v>
      </c>
      <c r="C850" s="879" t="s">
        <v>16</v>
      </c>
      <c r="D850" s="1388"/>
      <c r="E850" s="1388"/>
      <c r="F850" s="1388"/>
      <c r="G850" s="1388"/>
      <c r="H850" s="1518"/>
      <c r="I850" s="1258" t="s">
        <v>2542</v>
      </c>
      <c r="J850" s="1258" t="s">
        <v>2535</v>
      </c>
      <c r="K850" s="834">
        <v>1</v>
      </c>
      <c r="L850" s="813">
        <v>43570</v>
      </c>
      <c r="M850" s="813">
        <v>43830</v>
      </c>
      <c r="N850" s="1258" t="s">
        <v>2536</v>
      </c>
      <c r="O850" s="831">
        <v>0</v>
      </c>
      <c r="P850" s="1220" t="str">
        <f t="shared" si="37"/>
        <v>PROCESO</v>
      </c>
    </row>
    <row r="851" spans="2:16" ht="90">
      <c r="B851" s="1260" t="s">
        <v>22</v>
      </c>
      <c r="C851" s="879" t="s">
        <v>16</v>
      </c>
      <c r="D851" s="1388"/>
      <c r="E851" s="1388"/>
      <c r="F851" s="1388"/>
      <c r="G851" s="1388"/>
      <c r="H851" s="1518"/>
      <c r="I851" s="1258" t="s">
        <v>2543</v>
      </c>
      <c r="J851" s="1258" t="s">
        <v>2544</v>
      </c>
      <c r="K851" s="834">
        <v>1</v>
      </c>
      <c r="L851" s="813">
        <v>43570</v>
      </c>
      <c r="M851" s="813">
        <v>43830</v>
      </c>
      <c r="N851" s="1258" t="s">
        <v>2533</v>
      </c>
      <c r="O851" s="831">
        <v>0</v>
      </c>
      <c r="P851" s="1220" t="str">
        <f t="shared" si="37"/>
        <v>PROCESO</v>
      </c>
    </row>
    <row r="852" spans="2:16" ht="240">
      <c r="B852" s="1260" t="s">
        <v>22</v>
      </c>
      <c r="C852" s="879" t="s">
        <v>16</v>
      </c>
      <c r="D852" s="1388"/>
      <c r="E852" s="1388"/>
      <c r="F852" s="1388"/>
      <c r="G852" s="1388"/>
      <c r="H852" s="1518" t="s">
        <v>2545</v>
      </c>
      <c r="I852" s="907" t="s">
        <v>2546</v>
      </c>
      <c r="J852" s="1258" t="s">
        <v>2547</v>
      </c>
      <c r="K852" s="834">
        <f>2*11</f>
        <v>22</v>
      </c>
      <c r="L852" s="813">
        <v>43570</v>
      </c>
      <c r="M852" s="813">
        <v>43951</v>
      </c>
      <c r="N852" s="1258" t="s">
        <v>2548</v>
      </c>
      <c r="O852" s="831">
        <v>0</v>
      </c>
      <c r="P852" s="1220" t="str">
        <f t="shared" si="37"/>
        <v>PROCESO</v>
      </c>
    </row>
    <row r="853" spans="2:16" ht="225">
      <c r="B853" s="1260" t="s">
        <v>22</v>
      </c>
      <c r="C853" s="879" t="s">
        <v>16</v>
      </c>
      <c r="D853" s="1388"/>
      <c r="E853" s="1388"/>
      <c r="F853" s="1388"/>
      <c r="G853" s="1388"/>
      <c r="H853" s="1518"/>
      <c r="I853" s="1258" t="s">
        <v>2549</v>
      </c>
      <c r="J853" s="1258" t="s">
        <v>2547</v>
      </c>
      <c r="K853" s="834">
        <f>2*14</f>
        <v>28</v>
      </c>
      <c r="L853" s="813">
        <v>43570</v>
      </c>
      <c r="M853" s="813">
        <v>43951</v>
      </c>
      <c r="N853" s="1258" t="s">
        <v>2550</v>
      </c>
      <c r="O853" s="831">
        <v>0</v>
      </c>
      <c r="P853" s="1220" t="str">
        <f t="shared" si="37"/>
        <v>PROCESO</v>
      </c>
    </row>
    <row r="854" spans="2:16" ht="255">
      <c r="B854" s="1260" t="s">
        <v>22</v>
      </c>
      <c r="C854" s="879" t="s">
        <v>16</v>
      </c>
      <c r="D854" s="1388"/>
      <c r="E854" s="1388"/>
      <c r="F854" s="1388"/>
      <c r="G854" s="1388"/>
      <c r="H854" s="1518"/>
      <c r="I854" s="1258" t="s">
        <v>2551</v>
      </c>
      <c r="J854" s="1258" t="s">
        <v>2547</v>
      </c>
      <c r="K854" s="834">
        <f>3*9</f>
        <v>27</v>
      </c>
      <c r="L854" s="813">
        <v>43570</v>
      </c>
      <c r="M854" s="813">
        <v>43861</v>
      </c>
      <c r="N854" s="1258" t="s">
        <v>2552</v>
      </c>
      <c r="O854" s="831">
        <v>0</v>
      </c>
      <c r="P854" s="1220" t="str">
        <f t="shared" si="37"/>
        <v>PROCESO</v>
      </c>
    </row>
    <row r="855" spans="2:16" ht="240">
      <c r="B855" s="1260" t="s">
        <v>22</v>
      </c>
      <c r="C855" s="879" t="s">
        <v>16</v>
      </c>
      <c r="D855" s="1388"/>
      <c r="E855" s="1388"/>
      <c r="F855" s="1388"/>
      <c r="G855" s="1388"/>
      <c r="H855" s="1518" t="s">
        <v>2553</v>
      </c>
      <c r="I855" s="907" t="s">
        <v>2554</v>
      </c>
      <c r="J855" s="1258" t="s">
        <v>2547</v>
      </c>
      <c r="K855" s="834">
        <f>2*11</f>
        <v>22</v>
      </c>
      <c r="L855" s="813">
        <v>43570</v>
      </c>
      <c r="M855" s="813">
        <v>43951</v>
      </c>
      <c r="N855" s="1258" t="s">
        <v>2555</v>
      </c>
      <c r="O855" s="831">
        <v>0</v>
      </c>
      <c r="P855" s="1220" t="str">
        <f t="shared" si="37"/>
        <v>PROCESO</v>
      </c>
    </row>
    <row r="856" spans="2:16" ht="225">
      <c r="B856" s="1260" t="s">
        <v>22</v>
      </c>
      <c r="C856" s="879" t="s">
        <v>16</v>
      </c>
      <c r="D856" s="1388"/>
      <c r="E856" s="1388"/>
      <c r="F856" s="1388"/>
      <c r="G856" s="1388"/>
      <c r="H856" s="1518"/>
      <c r="I856" s="1258" t="s">
        <v>2556</v>
      </c>
      <c r="J856" s="1258" t="s">
        <v>2547</v>
      </c>
      <c r="K856" s="834">
        <f>2*14</f>
        <v>28</v>
      </c>
      <c r="L856" s="813">
        <v>43570</v>
      </c>
      <c r="M856" s="813">
        <v>43951</v>
      </c>
      <c r="N856" s="1258" t="s">
        <v>2557</v>
      </c>
      <c r="O856" s="831">
        <v>0</v>
      </c>
      <c r="P856" s="1220" t="str">
        <f t="shared" si="37"/>
        <v>PROCESO</v>
      </c>
    </row>
    <row r="857" spans="2:16" ht="240">
      <c r="B857" s="1260" t="s">
        <v>22</v>
      </c>
      <c r="C857" s="879" t="s">
        <v>16</v>
      </c>
      <c r="D857" s="1388"/>
      <c r="E857" s="1388"/>
      <c r="F857" s="1388"/>
      <c r="G857" s="1388"/>
      <c r="H857" s="1518"/>
      <c r="I857" s="1258" t="s">
        <v>2558</v>
      </c>
      <c r="J857" s="1258" t="s">
        <v>2547</v>
      </c>
      <c r="K857" s="834">
        <f>3*9</f>
        <v>27</v>
      </c>
      <c r="L857" s="813">
        <v>43570</v>
      </c>
      <c r="M857" s="813">
        <v>43861</v>
      </c>
      <c r="N857" s="1258" t="s">
        <v>2559</v>
      </c>
      <c r="O857" s="831">
        <v>0</v>
      </c>
      <c r="P857" s="1220" t="str">
        <f t="shared" si="37"/>
        <v>PROCESO</v>
      </c>
    </row>
    <row r="858" spans="2:16" ht="240">
      <c r="B858" s="1260" t="s">
        <v>22</v>
      </c>
      <c r="C858" s="879" t="s">
        <v>16</v>
      </c>
      <c r="D858" s="1388"/>
      <c r="E858" s="1388"/>
      <c r="F858" s="1388"/>
      <c r="G858" s="1388"/>
      <c r="H858" s="1518" t="s">
        <v>2560</v>
      </c>
      <c r="I858" s="907" t="s">
        <v>2546</v>
      </c>
      <c r="J858" s="1258" t="s">
        <v>2547</v>
      </c>
      <c r="K858" s="834">
        <f>2*11</f>
        <v>22</v>
      </c>
      <c r="L858" s="813">
        <v>43570</v>
      </c>
      <c r="M858" s="813">
        <v>43951</v>
      </c>
      <c r="N858" s="1258" t="s">
        <v>2548</v>
      </c>
      <c r="O858" s="831">
        <v>0</v>
      </c>
      <c r="P858" s="1220" t="str">
        <f t="shared" si="37"/>
        <v>PROCESO</v>
      </c>
    </row>
    <row r="859" spans="2:16" ht="225">
      <c r="B859" s="1260" t="s">
        <v>22</v>
      </c>
      <c r="C859" s="879" t="s">
        <v>16</v>
      </c>
      <c r="D859" s="1388"/>
      <c r="E859" s="1388"/>
      <c r="F859" s="1388"/>
      <c r="G859" s="1388"/>
      <c r="H859" s="1518"/>
      <c r="I859" s="1258" t="s">
        <v>2549</v>
      </c>
      <c r="J859" s="1258" t="s">
        <v>2547</v>
      </c>
      <c r="K859" s="834">
        <f>2*14</f>
        <v>28</v>
      </c>
      <c r="L859" s="813">
        <v>43570</v>
      </c>
      <c r="M859" s="813">
        <v>43951</v>
      </c>
      <c r="N859" s="1258" t="s">
        <v>2561</v>
      </c>
      <c r="O859" s="831">
        <v>0</v>
      </c>
      <c r="P859" s="1220" t="str">
        <f t="shared" si="37"/>
        <v>PROCESO</v>
      </c>
    </row>
    <row r="860" spans="2:16" ht="240">
      <c r="B860" s="1260" t="s">
        <v>22</v>
      </c>
      <c r="C860" s="879" t="s">
        <v>16</v>
      </c>
      <c r="D860" s="1388"/>
      <c r="E860" s="1388"/>
      <c r="F860" s="1388"/>
      <c r="G860" s="1388"/>
      <c r="H860" s="1518"/>
      <c r="I860" s="1258" t="s">
        <v>2551</v>
      </c>
      <c r="J860" s="1258" t="s">
        <v>2547</v>
      </c>
      <c r="K860" s="834">
        <f>3*9</f>
        <v>27</v>
      </c>
      <c r="L860" s="813">
        <v>43570</v>
      </c>
      <c r="M860" s="813">
        <v>43861</v>
      </c>
      <c r="N860" s="1258" t="s">
        <v>2562</v>
      </c>
      <c r="O860" s="831">
        <v>0</v>
      </c>
      <c r="P860" s="1220" t="str">
        <f t="shared" si="37"/>
        <v>PROCESO</v>
      </c>
    </row>
    <row r="861" spans="2:16" ht="90">
      <c r="B861" s="1260" t="s">
        <v>22</v>
      </c>
      <c r="C861" s="879" t="s">
        <v>16</v>
      </c>
      <c r="D861" s="1388"/>
      <c r="E861" s="1388"/>
      <c r="F861" s="1388"/>
      <c r="G861" s="1388"/>
      <c r="H861" s="1518" t="s">
        <v>2563</v>
      </c>
      <c r="I861" s="1258" t="s">
        <v>2564</v>
      </c>
      <c r="J861" s="1258" t="s">
        <v>2565</v>
      </c>
      <c r="K861" s="834">
        <v>1</v>
      </c>
      <c r="L861" s="813">
        <v>43570</v>
      </c>
      <c r="M861" s="813">
        <v>43830</v>
      </c>
      <c r="N861" s="1258" t="s">
        <v>2533</v>
      </c>
      <c r="O861" s="831">
        <v>0</v>
      </c>
      <c r="P861" s="1220" t="str">
        <f t="shared" si="37"/>
        <v>PROCESO</v>
      </c>
    </row>
    <row r="862" spans="2:16" ht="120">
      <c r="B862" s="1260" t="s">
        <v>22</v>
      </c>
      <c r="C862" s="879" t="s">
        <v>16</v>
      </c>
      <c r="D862" s="1388"/>
      <c r="E862" s="1388"/>
      <c r="F862" s="1388"/>
      <c r="G862" s="1388"/>
      <c r="H862" s="1518"/>
      <c r="I862" s="1258" t="s">
        <v>2566</v>
      </c>
      <c r="J862" s="1258" t="s">
        <v>2567</v>
      </c>
      <c r="K862" s="834">
        <v>1</v>
      </c>
      <c r="L862" s="813">
        <v>43570</v>
      </c>
      <c r="M862" s="813">
        <v>43830</v>
      </c>
      <c r="N862" s="1258" t="s">
        <v>2536</v>
      </c>
      <c r="O862" s="831">
        <v>0</v>
      </c>
      <c r="P862" s="1220" t="str">
        <f t="shared" si="37"/>
        <v>PROCESO</v>
      </c>
    </row>
    <row r="863" spans="2:16" ht="90">
      <c r="B863" s="1260" t="s">
        <v>22</v>
      </c>
      <c r="C863" s="879" t="s">
        <v>16</v>
      </c>
      <c r="D863" s="1388"/>
      <c r="E863" s="1388"/>
      <c r="F863" s="1388"/>
      <c r="G863" s="1388"/>
      <c r="H863" s="1518"/>
      <c r="I863" s="1258" t="s">
        <v>2568</v>
      </c>
      <c r="J863" s="1258" t="s">
        <v>2569</v>
      </c>
      <c r="K863" s="834">
        <v>1</v>
      </c>
      <c r="L863" s="813">
        <v>43570</v>
      </c>
      <c r="M863" s="813">
        <v>43830</v>
      </c>
      <c r="N863" s="1258" t="s">
        <v>2533</v>
      </c>
      <c r="O863" s="831">
        <v>0</v>
      </c>
      <c r="P863" s="1220" t="str">
        <f t="shared" si="37"/>
        <v>PROCESO</v>
      </c>
    </row>
    <row r="864" spans="2:16" ht="120">
      <c r="B864" s="1260" t="s">
        <v>22</v>
      </c>
      <c r="C864" s="879" t="s">
        <v>16</v>
      </c>
      <c r="D864" s="1388"/>
      <c r="E864" s="1388"/>
      <c r="F864" s="1388"/>
      <c r="G864" s="1388"/>
      <c r="H864" s="1518" t="s">
        <v>2570</v>
      </c>
      <c r="I864" s="1258" t="s">
        <v>2571</v>
      </c>
      <c r="J864" s="1258" t="s">
        <v>2572</v>
      </c>
      <c r="K864" s="834">
        <v>1</v>
      </c>
      <c r="L864" s="813" t="s">
        <v>2573</v>
      </c>
      <c r="M864" s="813">
        <v>43585</v>
      </c>
      <c r="N864" s="1258" t="s">
        <v>2574</v>
      </c>
      <c r="O864" s="831">
        <v>1</v>
      </c>
      <c r="P864" s="1220" t="str">
        <f t="shared" si="37"/>
        <v>CUMPLIDA</v>
      </c>
    </row>
    <row r="865" spans="2:16" ht="105">
      <c r="B865" s="1260" t="s">
        <v>22</v>
      </c>
      <c r="C865" s="879" t="s">
        <v>16</v>
      </c>
      <c r="D865" s="1388"/>
      <c r="E865" s="1388"/>
      <c r="F865" s="1388"/>
      <c r="G865" s="1388"/>
      <c r="H865" s="1518"/>
      <c r="I865" s="1258" t="s">
        <v>2575</v>
      </c>
      <c r="J865" s="1258" t="s">
        <v>2576</v>
      </c>
      <c r="K865" s="834">
        <v>1</v>
      </c>
      <c r="L865" s="813">
        <v>43585</v>
      </c>
      <c r="M865" s="813">
        <v>43585</v>
      </c>
      <c r="N865" s="1258" t="s">
        <v>2577</v>
      </c>
      <c r="O865" s="831">
        <v>0</v>
      </c>
      <c r="P865" s="1220" t="str">
        <f t="shared" si="37"/>
        <v>INCUMPLIDA</v>
      </c>
    </row>
    <row r="866" spans="2:16" ht="120">
      <c r="B866" s="1260" t="s">
        <v>22</v>
      </c>
      <c r="C866" s="879" t="s">
        <v>16</v>
      </c>
      <c r="D866" s="1388"/>
      <c r="E866" s="1388"/>
      <c r="F866" s="1388"/>
      <c r="G866" s="1388"/>
      <c r="H866" s="1518"/>
      <c r="I866" s="1258" t="s">
        <v>2578</v>
      </c>
      <c r="J866" s="1258" t="s">
        <v>2579</v>
      </c>
      <c r="K866" s="834">
        <v>1</v>
      </c>
      <c r="L866" s="813">
        <v>43585</v>
      </c>
      <c r="M866" s="813">
        <v>43615</v>
      </c>
      <c r="N866" s="1258" t="s">
        <v>2580</v>
      </c>
      <c r="O866" s="831">
        <v>0</v>
      </c>
      <c r="P866" s="1220" t="str">
        <f t="shared" si="37"/>
        <v>PROCESO</v>
      </c>
    </row>
    <row r="867" spans="2:16" ht="105">
      <c r="B867" s="1260" t="s">
        <v>22</v>
      </c>
      <c r="C867" s="879" t="s">
        <v>16</v>
      </c>
      <c r="D867" s="1388"/>
      <c r="E867" s="1388"/>
      <c r="F867" s="1388"/>
      <c r="G867" s="1388"/>
      <c r="H867" s="1518"/>
      <c r="I867" s="1258" t="s">
        <v>2581</v>
      </c>
      <c r="J867" s="1258" t="s">
        <v>2582</v>
      </c>
      <c r="K867" s="834">
        <v>1</v>
      </c>
      <c r="L867" s="813">
        <v>43617</v>
      </c>
      <c r="M867" s="813">
        <v>43646</v>
      </c>
      <c r="N867" s="1258" t="s">
        <v>2583</v>
      </c>
      <c r="O867" s="831">
        <v>0</v>
      </c>
      <c r="P867" s="1220" t="str">
        <f t="shared" si="37"/>
        <v>PROCESO</v>
      </c>
    </row>
    <row r="868" spans="2:16" ht="75">
      <c r="B868" s="1260" t="s">
        <v>22</v>
      </c>
      <c r="C868" s="879" t="s">
        <v>16</v>
      </c>
      <c r="D868" s="1388"/>
      <c r="E868" s="1388"/>
      <c r="F868" s="1388"/>
      <c r="G868" s="1388"/>
      <c r="H868" s="1518"/>
      <c r="I868" s="1258" t="s">
        <v>2584</v>
      </c>
      <c r="J868" s="1258" t="s">
        <v>2585</v>
      </c>
      <c r="K868" s="834">
        <v>1</v>
      </c>
      <c r="L868" s="813">
        <v>43647</v>
      </c>
      <c r="M868" s="813">
        <v>43799</v>
      </c>
      <c r="N868" s="1258" t="s">
        <v>2574</v>
      </c>
      <c r="O868" s="831">
        <v>0</v>
      </c>
      <c r="P868" s="1220" t="str">
        <f t="shared" si="37"/>
        <v>PROCESO</v>
      </c>
    </row>
    <row r="869" spans="2:16" ht="210">
      <c r="B869" s="1260" t="s">
        <v>22</v>
      </c>
      <c r="C869" s="879" t="s">
        <v>16</v>
      </c>
      <c r="D869" s="1388"/>
      <c r="E869" s="1388"/>
      <c r="F869" s="1388"/>
      <c r="G869" s="1388"/>
      <c r="H869" s="1258" t="s">
        <v>2586</v>
      </c>
      <c r="I869" s="1258" t="s">
        <v>2587</v>
      </c>
      <c r="J869" s="1258" t="s">
        <v>2588</v>
      </c>
      <c r="K869" s="834">
        <v>1</v>
      </c>
      <c r="L869" s="813">
        <v>43570</v>
      </c>
      <c r="M869" s="813">
        <v>44119</v>
      </c>
      <c r="N869" s="1258" t="s">
        <v>2589</v>
      </c>
      <c r="O869" s="831">
        <v>0</v>
      </c>
      <c r="P869" s="1220" t="str">
        <f t="shared" si="37"/>
        <v>PROCESO</v>
      </c>
    </row>
    <row r="870" spans="2:16" ht="90">
      <c r="B870" s="1260" t="s">
        <v>22</v>
      </c>
      <c r="C870" s="879" t="s">
        <v>16</v>
      </c>
      <c r="D870" s="1388"/>
      <c r="E870" s="1388"/>
      <c r="F870" s="1388"/>
      <c r="G870" s="1388"/>
      <c r="H870" s="1518" t="s">
        <v>2590</v>
      </c>
      <c r="I870" s="1258" t="s">
        <v>2532</v>
      </c>
      <c r="J870" s="1258" t="s">
        <v>685</v>
      </c>
      <c r="K870" s="834">
        <v>1</v>
      </c>
      <c r="L870" s="813">
        <v>43570</v>
      </c>
      <c r="M870" s="813">
        <v>43830</v>
      </c>
      <c r="N870" s="1258" t="s">
        <v>2533</v>
      </c>
      <c r="O870" s="831">
        <v>0</v>
      </c>
      <c r="P870" s="1220" t="str">
        <f t="shared" si="37"/>
        <v>PROCESO</v>
      </c>
    </row>
    <row r="871" spans="2:16" ht="120">
      <c r="B871" s="1260" t="s">
        <v>22</v>
      </c>
      <c r="C871" s="879" t="s">
        <v>16</v>
      </c>
      <c r="D871" s="1388"/>
      <c r="E871" s="1388"/>
      <c r="F871" s="1388"/>
      <c r="G871" s="1388"/>
      <c r="H871" s="1518"/>
      <c r="I871" s="1258" t="s">
        <v>2534</v>
      </c>
      <c r="J871" s="1258" t="s">
        <v>2535</v>
      </c>
      <c r="K871" s="834">
        <v>1</v>
      </c>
      <c r="L871" s="813">
        <v>43570</v>
      </c>
      <c r="M871" s="813">
        <v>43830</v>
      </c>
      <c r="N871" s="1258" t="s">
        <v>2536</v>
      </c>
      <c r="O871" s="831">
        <v>0</v>
      </c>
      <c r="P871" s="1220" t="str">
        <f t="shared" si="37"/>
        <v>PROCESO</v>
      </c>
    </row>
    <row r="872" spans="2:16" ht="99.75" customHeight="1">
      <c r="B872" s="1260" t="s">
        <v>22</v>
      </c>
      <c r="C872" s="879" t="s">
        <v>16</v>
      </c>
      <c r="D872" s="1388"/>
      <c r="E872" s="1388"/>
      <c r="F872" s="1388"/>
      <c r="G872" s="1388"/>
      <c r="H872" s="1518"/>
      <c r="I872" s="1258" t="s">
        <v>2537</v>
      </c>
      <c r="J872" s="1258" t="s">
        <v>2538</v>
      </c>
      <c r="K872" s="834">
        <v>1</v>
      </c>
      <c r="L872" s="813">
        <v>43570</v>
      </c>
      <c r="M872" s="813">
        <v>43830</v>
      </c>
      <c r="N872" s="1258" t="s">
        <v>2533</v>
      </c>
      <c r="O872" s="831">
        <v>0</v>
      </c>
      <c r="P872" s="1220" t="str">
        <f t="shared" si="37"/>
        <v>PROCESO</v>
      </c>
    </row>
    <row r="873" spans="2:16" ht="76.5">
      <c r="B873" s="734" t="s">
        <v>22</v>
      </c>
      <c r="C873" s="733" t="s">
        <v>18</v>
      </c>
      <c r="D873" s="1417" t="s">
        <v>2591</v>
      </c>
      <c r="E873" s="1417" t="s">
        <v>2592</v>
      </c>
      <c r="F873" s="1419" t="s">
        <v>2593</v>
      </c>
      <c r="G873" s="1403" t="s">
        <v>2594</v>
      </c>
      <c r="H873" s="905" t="s">
        <v>2595</v>
      </c>
      <c r="I873" s="1200"/>
      <c r="J873" s="860" t="s">
        <v>2596</v>
      </c>
      <c r="K873" s="1211">
        <v>1</v>
      </c>
      <c r="L873" s="854">
        <v>42166</v>
      </c>
      <c r="M873" s="895">
        <v>42257</v>
      </c>
      <c r="N873" s="1069" t="s">
        <v>2597</v>
      </c>
      <c r="O873" s="859">
        <v>1</v>
      </c>
      <c r="P873" s="1215" t="str">
        <f t="shared" ref="P873:P936" si="38">IF(AND(M873&lt;=$O$13,O873&lt;100%),"INCUMPLIDA",IF(AND(M873&gt;$O$13,O873&lt;100%),"PROCESO",IF(AND(M873&gt;$O$13,O873=100%),"CUMPLIDA","CUMPLIDA")))</f>
        <v>CUMPLIDA</v>
      </c>
    </row>
    <row r="874" spans="2:16" ht="60">
      <c r="B874" s="734" t="s">
        <v>22</v>
      </c>
      <c r="C874" s="733" t="s">
        <v>18</v>
      </c>
      <c r="D874" s="1417"/>
      <c r="E874" s="1417"/>
      <c r="F874" s="1419"/>
      <c r="G874" s="1403"/>
      <c r="H874" s="1213" t="s">
        <v>2598</v>
      </c>
      <c r="I874" s="1200"/>
      <c r="J874" s="860" t="s">
        <v>2599</v>
      </c>
      <c r="K874" s="1211">
        <v>1</v>
      </c>
      <c r="L874" s="895">
        <v>42289</v>
      </c>
      <c r="M874" s="854">
        <v>42369</v>
      </c>
      <c r="N874" s="1069" t="s">
        <v>2600</v>
      </c>
      <c r="O874" s="859">
        <v>1</v>
      </c>
      <c r="P874" s="1215" t="str">
        <f t="shared" si="38"/>
        <v>CUMPLIDA</v>
      </c>
    </row>
    <row r="875" spans="2:16" ht="60">
      <c r="B875" s="734" t="s">
        <v>22</v>
      </c>
      <c r="C875" s="733" t="s">
        <v>18</v>
      </c>
      <c r="D875" s="1417"/>
      <c r="E875" s="1417"/>
      <c r="F875" s="1419"/>
      <c r="G875" s="1403"/>
      <c r="H875" s="1213" t="s">
        <v>2601</v>
      </c>
      <c r="I875" s="1200"/>
      <c r="J875" s="1211" t="s">
        <v>2602</v>
      </c>
      <c r="K875" s="1211">
        <v>1</v>
      </c>
      <c r="L875" s="854">
        <v>42370</v>
      </c>
      <c r="M875" s="854">
        <v>42582</v>
      </c>
      <c r="N875" s="1069" t="s">
        <v>2597</v>
      </c>
      <c r="O875" s="859">
        <v>1</v>
      </c>
      <c r="P875" s="1215" t="str">
        <f t="shared" si="38"/>
        <v>CUMPLIDA</v>
      </c>
    </row>
    <row r="876" spans="2:16" ht="60">
      <c r="B876" s="734" t="s">
        <v>22</v>
      </c>
      <c r="C876" s="733" t="s">
        <v>18</v>
      </c>
      <c r="D876" s="1417"/>
      <c r="E876" s="1417"/>
      <c r="F876" s="1419"/>
      <c r="G876" s="1403"/>
      <c r="H876" s="1213" t="s">
        <v>2603</v>
      </c>
      <c r="I876" s="1200"/>
      <c r="J876" s="860" t="s">
        <v>2599</v>
      </c>
      <c r="K876" s="1211">
        <v>1</v>
      </c>
      <c r="L876" s="854">
        <v>42309</v>
      </c>
      <c r="M876" s="854">
        <v>42354</v>
      </c>
      <c r="N876" s="1069" t="s">
        <v>2597</v>
      </c>
      <c r="O876" s="859">
        <v>1</v>
      </c>
      <c r="P876" s="1215" t="str">
        <f t="shared" si="38"/>
        <v>CUMPLIDA</v>
      </c>
    </row>
    <row r="877" spans="2:16" ht="106.5" customHeight="1">
      <c r="B877" s="734" t="s">
        <v>22</v>
      </c>
      <c r="C877" s="733" t="s">
        <v>18</v>
      </c>
      <c r="D877" s="1417"/>
      <c r="E877" s="1417"/>
      <c r="F877" s="1419"/>
      <c r="G877" s="1403"/>
      <c r="H877" s="1213" t="s">
        <v>2604</v>
      </c>
      <c r="I877" s="1200"/>
      <c r="J877" s="860" t="s">
        <v>2599</v>
      </c>
      <c r="K877" s="1211">
        <v>1</v>
      </c>
      <c r="L877" s="854">
        <v>42355</v>
      </c>
      <c r="M877" s="854">
        <v>42459</v>
      </c>
      <c r="N877" s="1090" t="s">
        <v>2600</v>
      </c>
      <c r="O877" s="859">
        <v>1</v>
      </c>
      <c r="P877" s="1215" t="str">
        <f t="shared" si="38"/>
        <v>CUMPLIDA</v>
      </c>
    </row>
    <row r="878" spans="2:16" ht="105">
      <c r="B878" s="734" t="s">
        <v>22</v>
      </c>
      <c r="C878" s="733" t="s">
        <v>18</v>
      </c>
      <c r="D878" s="1417"/>
      <c r="E878" s="1417"/>
      <c r="F878" s="1419"/>
      <c r="G878" s="1403"/>
      <c r="H878" s="1213" t="s">
        <v>2605</v>
      </c>
      <c r="I878" s="1200"/>
      <c r="J878" s="1211" t="s">
        <v>2602</v>
      </c>
      <c r="K878" s="1211">
        <v>1</v>
      </c>
      <c r="L878" s="854">
        <v>43466</v>
      </c>
      <c r="M878" s="854">
        <v>43830</v>
      </c>
      <c r="N878" s="1069" t="s">
        <v>2606</v>
      </c>
      <c r="O878" s="859">
        <v>0</v>
      </c>
      <c r="P878" s="1215" t="str">
        <f t="shared" si="38"/>
        <v>PROCESO</v>
      </c>
    </row>
    <row r="879" spans="2:16" ht="60">
      <c r="B879" s="734" t="s">
        <v>22</v>
      </c>
      <c r="C879" s="733" t="s">
        <v>18</v>
      </c>
      <c r="D879" s="1417"/>
      <c r="E879" s="1417"/>
      <c r="F879" s="1419"/>
      <c r="G879" s="1403"/>
      <c r="H879" s="1213" t="s">
        <v>2607</v>
      </c>
      <c r="I879" s="1200"/>
      <c r="J879" s="1211" t="s">
        <v>2608</v>
      </c>
      <c r="K879" s="855">
        <v>1</v>
      </c>
      <c r="L879" s="854">
        <v>42370</v>
      </c>
      <c r="M879" s="854">
        <v>42735</v>
      </c>
      <c r="N879" s="1069" t="s">
        <v>2609</v>
      </c>
      <c r="O879" s="859">
        <v>1</v>
      </c>
      <c r="P879" s="1215" t="str">
        <f t="shared" si="38"/>
        <v>CUMPLIDA</v>
      </c>
    </row>
    <row r="880" spans="2:16" ht="150">
      <c r="B880" s="734" t="s">
        <v>22</v>
      </c>
      <c r="C880" s="733" t="s">
        <v>18</v>
      </c>
      <c r="D880" s="1417"/>
      <c r="E880" s="1417"/>
      <c r="F880" s="1419"/>
      <c r="G880" s="1403"/>
      <c r="H880" s="1203" t="s">
        <v>2610</v>
      </c>
      <c r="I880" s="1200"/>
      <c r="J880" s="1211" t="s">
        <v>2611</v>
      </c>
      <c r="K880" s="1211">
        <v>12</v>
      </c>
      <c r="L880" s="854">
        <v>42401</v>
      </c>
      <c r="M880" s="854">
        <v>42766</v>
      </c>
      <c r="N880" s="1069" t="s">
        <v>2612</v>
      </c>
      <c r="O880" s="859">
        <v>1</v>
      </c>
      <c r="P880" s="1215" t="str">
        <f t="shared" si="38"/>
        <v>CUMPLIDA</v>
      </c>
    </row>
    <row r="881" spans="2:16" ht="191.25" customHeight="1">
      <c r="B881" s="734" t="s">
        <v>22</v>
      </c>
      <c r="C881" s="733" t="s">
        <v>18</v>
      </c>
      <c r="D881" s="1417" t="s">
        <v>2613</v>
      </c>
      <c r="E881" s="1417" t="s">
        <v>2592</v>
      </c>
      <c r="F881" s="1419" t="s">
        <v>2614</v>
      </c>
      <c r="G881" s="1403" t="s">
        <v>2615</v>
      </c>
      <c r="H881" s="905" t="s">
        <v>2595</v>
      </c>
      <c r="I881" s="1200"/>
      <c r="J881" s="860" t="s">
        <v>2596</v>
      </c>
      <c r="K881" s="1211">
        <v>1</v>
      </c>
      <c r="L881" s="854">
        <v>42166</v>
      </c>
      <c r="M881" s="895">
        <v>42257</v>
      </c>
      <c r="N881" s="1069" t="s">
        <v>2616</v>
      </c>
      <c r="O881" s="859">
        <v>1</v>
      </c>
      <c r="P881" s="1215" t="str">
        <f t="shared" si="38"/>
        <v>CUMPLIDA</v>
      </c>
    </row>
    <row r="882" spans="2:16" ht="60">
      <c r="B882" s="734" t="s">
        <v>22</v>
      </c>
      <c r="C882" s="733" t="s">
        <v>18</v>
      </c>
      <c r="D882" s="1417"/>
      <c r="E882" s="1417"/>
      <c r="F882" s="1419"/>
      <c r="G882" s="1403"/>
      <c r="H882" s="1213" t="s">
        <v>2598</v>
      </c>
      <c r="I882" s="1200"/>
      <c r="J882" s="860" t="s">
        <v>2599</v>
      </c>
      <c r="K882" s="1211">
        <v>1</v>
      </c>
      <c r="L882" s="895">
        <v>42289</v>
      </c>
      <c r="M882" s="854">
        <v>42369</v>
      </c>
      <c r="N882" s="1069" t="s">
        <v>2600</v>
      </c>
      <c r="O882" s="859">
        <v>1</v>
      </c>
      <c r="P882" s="1215" t="str">
        <f t="shared" si="38"/>
        <v>CUMPLIDA</v>
      </c>
    </row>
    <row r="883" spans="2:16" ht="60">
      <c r="B883" s="734" t="s">
        <v>22</v>
      </c>
      <c r="C883" s="733" t="s">
        <v>18</v>
      </c>
      <c r="D883" s="1417"/>
      <c r="E883" s="1417"/>
      <c r="F883" s="1419"/>
      <c r="G883" s="1403"/>
      <c r="H883" s="1213" t="s">
        <v>2601</v>
      </c>
      <c r="I883" s="1200"/>
      <c r="J883" s="1211" t="s">
        <v>2617</v>
      </c>
      <c r="K883" s="1211">
        <v>1</v>
      </c>
      <c r="L883" s="854">
        <v>42370</v>
      </c>
      <c r="M883" s="854">
        <v>42582</v>
      </c>
      <c r="N883" s="1069" t="s">
        <v>2616</v>
      </c>
      <c r="O883" s="859">
        <v>1</v>
      </c>
      <c r="P883" s="1215" t="str">
        <f t="shared" si="38"/>
        <v>CUMPLIDA</v>
      </c>
    </row>
    <row r="884" spans="2:16" ht="127.5" customHeight="1">
      <c r="B884" s="734" t="s">
        <v>22</v>
      </c>
      <c r="C884" s="733" t="s">
        <v>18</v>
      </c>
      <c r="D884" s="1417"/>
      <c r="E884" s="1417"/>
      <c r="F884" s="1419"/>
      <c r="G884" s="1403"/>
      <c r="H884" s="1213" t="s">
        <v>2618</v>
      </c>
      <c r="I884" s="1200"/>
      <c r="J884" s="860" t="s">
        <v>2599</v>
      </c>
      <c r="K884" s="1211">
        <v>1</v>
      </c>
      <c r="L884" s="854">
        <v>42309</v>
      </c>
      <c r="M884" s="854">
        <v>42354</v>
      </c>
      <c r="N884" s="1069" t="s">
        <v>2616</v>
      </c>
      <c r="O884" s="859">
        <v>1</v>
      </c>
      <c r="P884" s="1215" t="str">
        <f t="shared" si="38"/>
        <v>CUMPLIDA</v>
      </c>
    </row>
    <row r="885" spans="2:16" ht="153" customHeight="1">
      <c r="B885" s="734" t="s">
        <v>22</v>
      </c>
      <c r="C885" s="733" t="s">
        <v>18</v>
      </c>
      <c r="D885" s="1417"/>
      <c r="E885" s="1417"/>
      <c r="F885" s="1419"/>
      <c r="G885" s="1403"/>
      <c r="H885" s="1213" t="s">
        <v>2604</v>
      </c>
      <c r="I885" s="1200"/>
      <c r="J885" s="860" t="s">
        <v>2599</v>
      </c>
      <c r="K885" s="1211">
        <v>1</v>
      </c>
      <c r="L885" s="854">
        <v>42355</v>
      </c>
      <c r="M885" s="854">
        <v>42459</v>
      </c>
      <c r="N885" s="1090" t="s">
        <v>2600</v>
      </c>
      <c r="O885" s="859">
        <v>1</v>
      </c>
      <c r="P885" s="1215" t="str">
        <f t="shared" si="38"/>
        <v>CUMPLIDA</v>
      </c>
    </row>
    <row r="886" spans="2:16" ht="232.5" customHeight="1">
      <c r="B886" s="734" t="s">
        <v>22</v>
      </c>
      <c r="C886" s="733" t="s">
        <v>18</v>
      </c>
      <c r="D886" s="1417"/>
      <c r="E886" s="1417"/>
      <c r="F886" s="1419"/>
      <c r="G886" s="1403"/>
      <c r="H886" s="1213" t="s">
        <v>2619</v>
      </c>
      <c r="I886" s="1200"/>
      <c r="J886" s="1211" t="s">
        <v>2617</v>
      </c>
      <c r="K886" s="1211">
        <v>1</v>
      </c>
      <c r="L886" s="854">
        <v>43466</v>
      </c>
      <c r="M886" s="854">
        <v>43830</v>
      </c>
      <c r="N886" s="1069" t="s">
        <v>2606</v>
      </c>
      <c r="O886" s="859">
        <v>0</v>
      </c>
      <c r="P886" s="1215" t="str">
        <f t="shared" si="38"/>
        <v>PROCESO</v>
      </c>
    </row>
    <row r="887" spans="2:16" ht="127.5" customHeight="1">
      <c r="B887" s="734" t="s">
        <v>22</v>
      </c>
      <c r="C887" s="733" t="s">
        <v>18</v>
      </c>
      <c r="D887" s="1417"/>
      <c r="E887" s="1417"/>
      <c r="F887" s="1419"/>
      <c r="G887" s="1403"/>
      <c r="H887" s="1213" t="s">
        <v>2620</v>
      </c>
      <c r="I887" s="1200"/>
      <c r="J887" s="1211" t="s">
        <v>2621</v>
      </c>
      <c r="K887" s="855">
        <v>1</v>
      </c>
      <c r="L887" s="854">
        <v>42370</v>
      </c>
      <c r="M887" s="854">
        <v>42735</v>
      </c>
      <c r="N887" s="1069" t="s">
        <v>2609</v>
      </c>
      <c r="O887" s="859">
        <v>1</v>
      </c>
      <c r="P887" s="1215" t="str">
        <f t="shared" si="38"/>
        <v>CUMPLIDA</v>
      </c>
    </row>
    <row r="888" spans="2:16" ht="153" customHeight="1">
      <c r="B888" s="734" t="s">
        <v>22</v>
      </c>
      <c r="C888" s="733" t="s">
        <v>18</v>
      </c>
      <c r="D888" s="1417"/>
      <c r="E888" s="1417"/>
      <c r="F888" s="1419"/>
      <c r="G888" s="1403"/>
      <c r="H888" s="1203" t="s">
        <v>2622</v>
      </c>
      <c r="I888" s="1200"/>
      <c r="J888" s="1211" t="s">
        <v>2611</v>
      </c>
      <c r="K888" s="1211">
        <v>12</v>
      </c>
      <c r="L888" s="854">
        <v>42401</v>
      </c>
      <c r="M888" s="854">
        <v>42766</v>
      </c>
      <c r="N888" s="1069" t="s">
        <v>2612</v>
      </c>
      <c r="O888" s="859">
        <v>1</v>
      </c>
      <c r="P888" s="1215" t="str">
        <f t="shared" si="38"/>
        <v>CUMPLIDA</v>
      </c>
    </row>
    <row r="889" spans="2:16" ht="127.5" customHeight="1">
      <c r="B889" s="734" t="s">
        <v>22</v>
      </c>
      <c r="C889" s="733" t="s">
        <v>18</v>
      </c>
      <c r="D889" s="1417" t="s">
        <v>2623</v>
      </c>
      <c r="E889" s="1417" t="s">
        <v>1182</v>
      </c>
      <c r="F889" s="1393" t="s">
        <v>2624</v>
      </c>
      <c r="G889" s="1394" t="s">
        <v>2625</v>
      </c>
      <c r="H889" s="1392" t="s">
        <v>2625</v>
      </c>
      <c r="I889" s="1200"/>
      <c r="J889" s="1198" t="s">
        <v>2626</v>
      </c>
      <c r="K889" s="735">
        <v>1</v>
      </c>
      <c r="L889" s="815">
        <v>43313</v>
      </c>
      <c r="M889" s="815">
        <v>43554</v>
      </c>
      <c r="N889" s="1078" t="s">
        <v>2627</v>
      </c>
      <c r="O889" s="788">
        <v>0</v>
      </c>
      <c r="P889" s="1215" t="str">
        <f t="shared" si="38"/>
        <v>PROCESO</v>
      </c>
    </row>
    <row r="890" spans="2:16" ht="153" customHeight="1">
      <c r="B890" s="734" t="s">
        <v>22</v>
      </c>
      <c r="C890" s="733" t="s">
        <v>18</v>
      </c>
      <c r="D890" s="1417"/>
      <c r="E890" s="1417"/>
      <c r="F890" s="1393"/>
      <c r="G890" s="1394"/>
      <c r="H890" s="1392"/>
      <c r="I890" s="1200"/>
      <c r="J890" s="1198" t="s">
        <v>2628</v>
      </c>
      <c r="K890" s="735">
        <v>1</v>
      </c>
      <c r="L890" s="815">
        <v>43313</v>
      </c>
      <c r="M890" s="815">
        <v>43554</v>
      </c>
      <c r="N890" s="1078" t="s">
        <v>2629</v>
      </c>
      <c r="O890" s="788">
        <v>0</v>
      </c>
      <c r="P890" s="1215" t="str">
        <f t="shared" si="38"/>
        <v>PROCESO</v>
      </c>
    </row>
    <row r="891" spans="2:16" ht="409.5" customHeight="1">
      <c r="B891" s="734" t="s">
        <v>22</v>
      </c>
      <c r="C891" s="733" t="s">
        <v>18</v>
      </c>
      <c r="D891" s="1211" t="s">
        <v>2630</v>
      </c>
      <c r="E891" s="1211" t="s">
        <v>2631</v>
      </c>
      <c r="F891" s="1196" t="s">
        <v>2632</v>
      </c>
      <c r="G891" s="1197" t="s">
        <v>2633</v>
      </c>
      <c r="H891" s="1195" t="s">
        <v>2634</v>
      </c>
      <c r="I891" s="1200"/>
      <c r="J891" s="1198" t="s">
        <v>1196</v>
      </c>
      <c r="K891" s="735">
        <v>4</v>
      </c>
      <c r="L891" s="815">
        <v>43344</v>
      </c>
      <c r="M891" s="815">
        <v>43738</v>
      </c>
      <c r="N891" s="1078" t="s">
        <v>2635</v>
      </c>
      <c r="O891" s="788">
        <v>0</v>
      </c>
      <c r="P891" s="1215" t="str">
        <f t="shared" si="38"/>
        <v>PROCESO</v>
      </c>
    </row>
    <row r="892" spans="2:16" ht="216.75" customHeight="1">
      <c r="B892" s="734" t="s">
        <v>22</v>
      </c>
      <c r="C892" s="733" t="s">
        <v>18</v>
      </c>
      <c r="D892" s="1417" t="s">
        <v>2636</v>
      </c>
      <c r="E892" s="1417" t="s">
        <v>1182</v>
      </c>
      <c r="F892" s="1393" t="s">
        <v>2637</v>
      </c>
      <c r="G892" s="1394" t="s">
        <v>2638</v>
      </c>
      <c r="H892" s="1195" t="s">
        <v>2639</v>
      </c>
      <c r="I892" s="1200"/>
      <c r="J892" s="1198" t="s">
        <v>2626</v>
      </c>
      <c r="K892" s="735">
        <v>1</v>
      </c>
      <c r="L892" s="815">
        <v>43313</v>
      </c>
      <c r="M892" s="815">
        <v>43554</v>
      </c>
      <c r="N892" s="1078" t="s">
        <v>2627</v>
      </c>
      <c r="O892" s="788">
        <v>0</v>
      </c>
      <c r="P892" s="1215" t="str">
        <f t="shared" si="38"/>
        <v>PROCESO</v>
      </c>
    </row>
    <row r="893" spans="2:16" ht="204" customHeight="1">
      <c r="B893" s="734" t="s">
        <v>22</v>
      </c>
      <c r="C893" s="733" t="s">
        <v>18</v>
      </c>
      <c r="D893" s="1417"/>
      <c r="E893" s="1417"/>
      <c r="F893" s="1393"/>
      <c r="G893" s="1394"/>
      <c r="H893" s="1195" t="s">
        <v>2640</v>
      </c>
      <c r="I893" s="1200"/>
      <c r="J893" s="1198" t="s">
        <v>2628</v>
      </c>
      <c r="K893" s="735">
        <v>1</v>
      </c>
      <c r="L893" s="815">
        <v>43313</v>
      </c>
      <c r="M893" s="815">
        <v>43554</v>
      </c>
      <c r="N893" s="1078" t="s">
        <v>2629</v>
      </c>
      <c r="O893" s="788">
        <v>0</v>
      </c>
      <c r="P893" s="1215" t="str">
        <f t="shared" si="38"/>
        <v>PROCESO</v>
      </c>
    </row>
    <row r="894" spans="2:16" ht="178.5" customHeight="1">
      <c r="B894" s="734" t="s">
        <v>22</v>
      </c>
      <c r="C894" s="733" t="s">
        <v>18</v>
      </c>
      <c r="D894" s="1211" t="s">
        <v>2641</v>
      </c>
      <c r="E894" s="1211" t="s">
        <v>2631</v>
      </c>
      <c r="F894" s="1196" t="s">
        <v>2642</v>
      </c>
      <c r="G894" s="1197" t="s">
        <v>2643</v>
      </c>
      <c r="H894" s="1195" t="s">
        <v>2644</v>
      </c>
      <c r="I894" s="1200"/>
      <c r="J894" s="1198" t="s">
        <v>2645</v>
      </c>
      <c r="K894" s="735">
        <v>1</v>
      </c>
      <c r="L894" s="815">
        <v>43313</v>
      </c>
      <c r="M894" s="815">
        <v>43465</v>
      </c>
      <c r="N894" s="1078" t="s">
        <v>2629</v>
      </c>
      <c r="O894" s="788">
        <v>0</v>
      </c>
      <c r="P894" s="1215" t="str">
        <f t="shared" si="38"/>
        <v>PROCESO</v>
      </c>
    </row>
    <row r="895" spans="2:16" ht="178.5" customHeight="1">
      <c r="B895" s="734" t="s">
        <v>22</v>
      </c>
      <c r="C895" s="733" t="s">
        <v>18</v>
      </c>
      <c r="D895" s="1211" t="s">
        <v>2646</v>
      </c>
      <c r="E895" s="1211" t="s">
        <v>2631</v>
      </c>
      <c r="F895" s="1196" t="s">
        <v>2647</v>
      </c>
      <c r="G895" s="1197" t="s">
        <v>2648</v>
      </c>
      <c r="H895" s="1195" t="s">
        <v>2649</v>
      </c>
      <c r="I895" s="1200"/>
      <c r="J895" s="1198" t="s">
        <v>220</v>
      </c>
      <c r="K895" s="735">
        <f>34*5</f>
        <v>170</v>
      </c>
      <c r="L895" s="815">
        <v>43313</v>
      </c>
      <c r="M895" s="815">
        <v>43496</v>
      </c>
      <c r="N895" s="1078" t="s">
        <v>2650</v>
      </c>
      <c r="O895" s="788">
        <v>0</v>
      </c>
      <c r="P895" s="1215" t="str">
        <f t="shared" ref="P895:P906" si="39">IF(AND(M895&lt;=$O$13,O895&lt;100%),"INCUMPLIDA",IF(AND(M895&gt;$O$13,O895&lt;100%),"PROCESO",IF(AND(M895&gt;$O$13,O895=100%),"CUMPLIDA","CUMPLIDA")))</f>
        <v>PROCESO</v>
      </c>
    </row>
    <row r="896" spans="2:16" ht="409.5" customHeight="1">
      <c r="B896" s="734" t="s">
        <v>22</v>
      </c>
      <c r="C896" s="733" t="s">
        <v>18</v>
      </c>
      <c r="D896" s="1211" t="s">
        <v>2630</v>
      </c>
      <c r="E896" s="1211" t="s">
        <v>2631</v>
      </c>
      <c r="F896" s="1196" t="s">
        <v>2651</v>
      </c>
      <c r="G896" s="1197" t="s">
        <v>2652</v>
      </c>
      <c r="H896" s="1195" t="s">
        <v>2653</v>
      </c>
      <c r="I896" s="1200"/>
      <c r="J896" s="1198" t="s">
        <v>220</v>
      </c>
      <c r="K896" s="735">
        <f>34*5</f>
        <v>170</v>
      </c>
      <c r="L896" s="815">
        <v>43313</v>
      </c>
      <c r="M896" s="815">
        <v>43496</v>
      </c>
      <c r="N896" s="1078" t="s">
        <v>2650</v>
      </c>
      <c r="O896" s="788">
        <v>0</v>
      </c>
      <c r="P896" s="1215" t="str">
        <f t="shared" si="39"/>
        <v>PROCESO</v>
      </c>
    </row>
    <row r="897" spans="2:16" ht="191.25" customHeight="1">
      <c r="B897" s="734" t="s">
        <v>22</v>
      </c>
      <c r="C897" s="733" t="s">
        <v>18</v>
      </c>
      <c r="D897" s="1417" t="s">
        <v>2654</v>
      </c>
      <c r="E897" s="1417" t="s">
        <v>1182</v>
      </c>
      <c r="F897" s="1430" t="s">
        <v>2655</v>
      </c>
      <c r="G897" s="1431" t="s">
        <v>2656</v>
      </c>
      <c r="H897" s="1195" t="s">
        <v>2657</v>
      </c>
      <c r="I897" s="1200"/>
      <c r="J897" s="1198" t="s">
        <v>220</v>
      </c>
      <c r="K897" s="735">
        <f>34*5</f>
        <v>170</v>
      </c>
      <c r="L897" s="815">
        <v>43313</v>
      </c>
      <c r="M897" s="815">
        <v>43496</v>
      </c>
      <c r="N897" s="1078" t="s">
        <v>2650</v>
      </c>
      <c r="O897" s="788">
        <v>0</v>
      </c>
      <c r="P897" s="1215" t="str">
        <f t="shared" si="39"/>
        <v>PROCESO</v>
      </c>
    </row>
    <row r="898" spans="2:16" ht="191.25" customHeight="1">
      <c r="B898" s="734" t="s">
        <v>22</v>
      </c>
      <c r="C898" s="733" t="s">
        <v>18</v>
      </c>
      <c r="D898" s="1417"/>
      <c r="E898" s="1417"/>
      <c r="F898" s="1430"/>
      <c r="G898" s="1431"/>
      <c r="H898" s="1195" t="s">
        <v>2658</v>
      </c>
      <c r="I898" s="1200"/>
      <c r="J898" s="1198" t="s">
        <v>2645</v>
      </c>
      <c r="K898" s="735">
        <v>1</v>
      </c>
      <c r="L898" s="815">
        <v>43313</v>
      </c>
      <c r="M898" s="815">
        <v>43465</v>
      </c>
      <c r="N898" s="1078" t="s">
        <v>2659</v>
      </c>
      <c r="O898" s="788">
        <v>0</v>
      </c>
      <c r="P898" s="1215" t="str">
        <f t="shared" si="39"/>
        <v>PROCESO</v>
      </c>
    </row>
    <row r="899" spans="2:16" ht="409.5" customHeight="1">
      <c r="B899" s="734" t="s">
        <v>22</v>
      </c>
      <c r="C899" s="733" t="s">
        <v>18</v>
      </c>
      <c r="D899" s="1211" t="s">
        <v>2660</v>
      </c>
      <c r="E899" s="1211" t="s">
        <v>2631</v>
      </c>
      <c r="F899" s="1196" t="s">
        <v>2661</v>
      </c>
      <c r="G899" s="1197" t="s">
        <v>2662</v>
      </c>
      <c r="H899" s="1195" t="s">
        <v>2663</v>
      </c>
      <c r="I899" s="1200"/>
      <c r="J899" s="1198" t="s">
        <v>220</v>
      </c>
      <c r="K899" s="735">
        <f>34*5</f>
        <v>170</v>
      </c>
      <c r="L899" s="815">
        <v>43313</v>
      </c>
      <c r="M899" s="815">
        <v>43496</v>
      </c>
      <c r="N899" s="1078" t="s">
        <v>2650</v>
      </c>
      <c r="O899" s="788">
        <v>0</v>
      </c>
      <c r="P899" s="1215" t="str">
        <f t="shared" si="39"/>
        <v>PROCESO</v>
      </c>
    </row>
    <row r="900" spans="2:16" ht="409.5" customHeight="1">
      <c r="B900" s="734" t="s">
        <v>22</v>
      </c>
      <c r="C900" s="733" t="s">
        <v>18</v>
      </c>
      <c r="D900" s="1211" t="s">
        <v>2664</v>
      </c>
      <c r="E900" s="1211" t="s">
        <v>2631</v>
      </c>
      <c r="F900" s="1196" t="s">
        <v>2665</v>
      </c>
      <c r="G900" s="1197" t="s">
        <v>2666</v>
      </c>
      <c r="H900" s="1195" t="s">
        <v>2667</v>
      </c>
      <c r="I900" s="1200"/>
      <c r="J900" s="1198" t="s">
        <v>220</v>
      </c>
      <c r="K900" s="735">
        <f>34*5</f>
        <v>170</v>
      </c>
      <c r="L900" s="815">
        <v>43313</v>
      </c>
      <c r="M900" s="815">
        <v>43496</v>
      </c>
      <c r="N900" s="1078" t="s">
        <v>2668</v>
      </c>
      <c r="O900" s="788">
        <v>0</v>
      </c>
      <c r="P900" s="1215" t="str">
        <f t="shared" si="39"/>
        <v>PROCESO</v>
      </c>
    </row>
    <row r="901" spans="2:16" ht="216.75" customHeight="1">
      <c r="B901" s="734" t="s">
        <v>22</v>
      </c>
      <c r="C901" s="733" t="s">
        <v>18</v>
      </c>
      <c r="D901" s="1417" t="s">
        <v>2669</v>
      </c>
      <c r="E901" s="1417" t="s">
        <v>1182</v>
      </c>
      <c r="F901" s="1430" t="s">
        <v>2670</v>
      </c>
      <c r="G901" s="1431" t="s">
        <v>2671</v>
      </c>
      <c r="H901" s="1195" t="s">
        <v>2672</v>
      </c>
      <c r="I901" s="1200"/>
      <c r="J901" s="1198" t="s">
        <v>220</v>
      </c>
      <c r="K901" s="735">
        <f>34*5</f>
        <v>170</v>
      </c>
      <c r="L901" s="815">
        <v>43313</v>
      </c>
      <c r="M901" s="815">
        <v>43496</v>
      </c>
      <c r="N901" s="1078" t="s">
        <v>2668</v>
      </c>
      <c r="O901" s="788">
        <v>0</v>
      </c>
      <c r="P901" s="1215" t="str">
        <f t="shared" si="39"/>
        <v>PROCESO</v>
      </c>
    </row>
    <row r="902" spans="2:16" ht="204" customHeight="1">
      <c r="B902" s="734" t="s">
        <v>22</v>
      </c>
      <c r="C902" s="733" t="s">
        <v>18</v>
      </c>
      <c r="D902" s="1417"/>
      <c r="E902" s="1417"/>
      <c r="F902" s="1430"/>
      <c r="G902" s="1431"/>
      <c r="H902" s="1195" t="s">
        <v>2673</v>
      </c>
      <c r="I902" s="1200"/>
      <c r="J902" s="1198" t="s">
        <v>2645</v>
      </c>
      <c r="K902" s="735">
        <v>1</v>
      </c>
      <c r="L902" s="815">
        <v>43313</v>
      </c>
      <c r="M902" s="815">
        <v>43465</v>
      </c>
      <c r="N902" s="1078" t="s">
        <v>2674</v>
      </c>
      <c r="O902" s="788">
        <v>0</v>
      </c>
      <c r="P902" s="1215" t="str">
        <f t="shared" si="39"/>
        <v>PROCESO</v>
      </c>
    </row>
    <row r="903" spans="2:16" ht="165.75" customHeight="1">
      <c r="B903" s="734" t="s">
        <v>22</v>
      </c>
      <c r="C903" s="733" t="s">
        <v>18</v>
      </c>
      <c r="D903" s="1211" t="s">
        <v>2675</v>
      </c>
      <c r="E903" s="1211" t="s">
        <v>2631</v>
      </c>
      <c r="F903" s="1196" t="s">
        <v>2676</v>
      </c>
      <c r="G903" s="1197" t="s">
        <v>2677</v>
      </c>
      <c r="H903" s="1195" t="s">
        <v>2678</v>
      </c>
      <c r="I903" s="1200"/>
      <c r="J903" s="1198" t="s">
        <v>220</v>
      </c>
      <c r="K903" s="735">
        <f>34*5</f>
        <v>170</v>
      </c>
      <c r="L903" s="815">
        <v>43313</v>
      </c>
      <c r="M903" s="815">
        <v>43496</v>
      </c>
      <c r="N903" s="1078" t="s">
        <v>2679</v>
      </c>
      <c r="O903" s="788">
        <v>0</v>
      </c>
      <c r="P903" s="1215" t="str">
        <f t="shared" si="39"/>
        <v>PROCESO</v>
      </c>
    </row>
    <row r="904" spans="2:16" ht="127.5" customHeight="1">
      <c r="B904" s="734" t="s">
        <v>22</v>
      </c>
      <c r="C904" s="733" t="s">
        <v>18</v>
      </c>
      <c r="D904" s="1417" t="s">
        <v>2680</v>
      </c>
      <c r="E904" s="1417" t="s">
        <v>1182</v>
      </c>
      <c r="F904" s="1393" t="s">
        <v>2681</v>
      </c>
      <c r="G904" s="1394" t="s">
        <v>2682</v>
      </c>
      <c r="H904" s="1195" t="s">
        <v>2371</v>
      </c>
      <c r="I904" s="1200"/>
      <c r="J904" s="791" t="s">
        <v>2372</v>
      </c>
      <c r="K904" s="735">
        <f>34*3</f>
        <v>102</v>
      </c>
      <c r="L904" s="815">
        <v>43313</v>
      </c>
      <c r="M904" s="815">
        <v>43496</v>
      </c>
      <c r="N904" s="1078" t="s">
        <v>2679</v>
      </c>
      <c r="O904" s="788">
        <v>0</v>
      </c>
      <c r="P904" s="1215" t="str">
        <f t="shared" si="39"/>
        <v>PROCESO</v>
      </c>
    </row>
    <row r="905" spans="2:16" ht="191.25" customHeight="1">
      <c r="B905" s="734" t="s">
        <v>22</v>
      </c>
      <c r="C905" s="733" t="s">
        <v>18</v>
      </c>
      <c r="D905" s="1417"/>
      <c r="E905" s="1417"/>
      <c r="F905" s="1393"/>
      <c r="G905" s="1394"/>
      <c r="H905" s="1195" t="s">
        <v>2683</v>
      </c>
      <c r="I905" s="1200"/>
      <c r="J905" s="1198" t="s">
        <v>220</v>
      </c>
      <c r="K905" s="735">
        <f>34*3</f>
        <v>102</v>
      </c>
      <c r="L905" s="815">
        <v>43313</v>
      </c>
      <c r="M905" s="815">
        <v>43496</v>
      </c>
      <c r="N905" s="1078" t="s">
        <v>2679</v>
      </c>
      <c r="O905" s="788">
        <v>0</v>
      </c>
      <c r="P905" s="1215" t="str">
        <f t="shared" si="39"/>
        <v>PROCESO</v>
      </c>
    </row>
    <row r="906" spans="2:16" ht="191.25" customHeight="1">
      <c r="B906" s="734" t="s">
        <v>22</v>
      </c>
      <c r="C906" s="733" t="s">
        <v>18</v>
      </c>
      <c r="D906" s="1211" t="s">
        <v>2684</v>
      </c>
      <c r="E906" s="1211" t="s">
        <v>2631</v>
      </c>
      <c r="F906" s="1196" t="s">
        <v>2685</v>
      </c>
      <c r="G906" s="1197" t="s">
        <v>2686</v>
      </c>
      <c r="H906" s="1195" t="s">
        <v>2687</v>
      </c>
      <c r="I906" s="1200"/>
      <c r="J906" s="1198" t="s">
        <v>220</v>
      </c>
      <c r="K906" s="735">
        <f>34*5</f>
        <v>170</v>
      </c>
      <c r="L906" s="815">
        <v>43313</v>
      </c>
      <c r="M906" s="815">
        <v>43496</v>
      </c>
      <c r="N906" s="1078" t="s">
        <v>2688</v>
      </c>
      <c r="O906" s="788">
        <v>0</v>
      </c>
      <c r="P906" s="1215" t="str">
        <f t="shared" si="39"/>
        <v>PROCESO</v>
      </c>
    </row>
    <row r="907" spans="2:16" ht="156.75" customHeight="1">
      <c r="B907" s="734" t="s">
        <v>22</v>
      </c>
      <c r="C907" s="733" t="s">
        <v>18</v>
      </c>
      <c r="D907" s="1417" t="s">
        <v>2689</v>
      </c>
      <c r="E907" s="1417" t="s">
        <v>2690</v>
      </c>
      <c r="F907" s="1419" t="s">
        <v>2691</v>
      </c>
      <c r="G907" s="1419" t="s">
        <v>2692</v>
      </c>
      <c r="H907" s="1203" t="s">
        <v>2693</v>
      </c>
      <c r="I907" s="1200"/>
      <c r="J907" s="1200" t="s">
        <v>2277</v>
      </c>
      <c r="K907" s="852">
        <v>7</v>
      </c>
      <c r="L907" s="854">
        <v>42979</v>
      </c>
      <c r="M907" s="854">
        <v>43100</v>
      </c>
      <c r="N907" s="1069" t="s">
        <v>2694</v>
      </c>
      <c r="O907" s="859">
        <v>1</v>
      </c>
      <c r="P907" s="1215" t="str">
        <f t="shared" si="38"/>
        <v>CUMPLIDA</v>
      </c>
    </row>
    <row r="908" spans="2:16" ht="186" customHeight="1">
      <c r="B908" s="734" t="s">
        <v>22</v>
      </c>
      <c r="C908" s="733" t="s">
        <v>18</v>
      </c>
      <c r="D908" s="1417"/>
      <c r="E908" s="1417"/>
      <c r="F908" s="1419"/>
      <c r="G908" s="1419"/>
      <c r="H908" s="1203" t="s">
        <v>2695</v>
      </c>
      <c r="I908" s="1200"/>
      <c r="J908" s="1200" t="s">
        <v>236</v>
      </c>
      <c r="K908" s="852">
        <v>12</v>
      </c>
      <c r="L908" s="854">
        <v>43101</v>
      </c>
      <c r="M908" s="854">
        <v>43465</v>
      </c>
      <c r="N908" s="1069" t="s">
        <v>2694</v>
      </c>
      <c r="O908" s="859">
        <v>0.67</v>
      </c>
      <c r="P908" s="1215" t="str">
        <f t="shared" si="38"/>
        <v>PROCESO</v>
      </c>
    </row>
    <row r="909" spans="2:16" ht="140.25" customHeight="1">
      <c r="B909" s="734" t="s">
        <v>22</v>
      </c>
      <c r="C909" s="733" t="s">
        <v>18</v>
      </c>
      <c r="D909" s="1417"/>
      <c r="E909" s="1417"/>
      <c r="F909" s="1430" t="s">
        <v>2696</v>
      </c>
      <c r="G909" s="1431" t="s">
        <v>2339</v>
      </c>
      <c r="H909" s="1203" t="s">
        <v>2697</v>
      </c>
      <c r="I909" s="1200"/>
      <c r="J909" s="1200" t="s">
        <v>2277</v>
      </c>
      <c r="K909" s="852">
        <v>5</v>
      </c>
      <c r="L909" s="854">
        <v>42979</v>
      </c>
      <c r="M909" s="854">
        <v>43100</v>
      </c>
      <c r="N909" s="1069" t="s">
        <v>2698</v>
      </c>
      <c r="O909" s="859">
        <v>1</v>
      </c>
      <c r="P909" s="1215" t="str">
        <f t="shared" si="38"/>
        <v>CUMPLIDA</v>
      </c>
    </row>
    <row r="910" spans="2:16" ht="191.25" customHeight="1">
      <c r="B910" s="734" t="s">
        <v>22</v>
      </c>
      <c r="C910" s="733" t="s">
        <v>18</v>
      </c>
      <c r="D910" s="1417"/>
      <c r="E910" s="1417"/>
      <c r="F910" s="1430"/>
      <c r="G910" s="1431"/>
      <c r="H910" s="1203" t="s">
        <v>2699</v>
      </c>
      <c r="I910" s="1200" t="s">
        <v>2700</v>
      </c>
      <c r="J910" s="1200" t="s">
        <v>220</v>
      </c>
      <c r="K910" s="852">
        <v>4</v>
      </c>
      <c r="L910" s="854">
        <v>43435</v>
      </c>
      <c r="M910" s="854">
        <v>43814</v>
      </c>
      <c r="N910" s="1069" t="s">
        <v>2701</v>
      </c>
      <c r="O910" s="859">
        <v>0</v>
      </c>
      <c r="P910" s="1215" t="str">
        <f t="shared" si="38"/>
        <v>PROCESO</v>
      </c>
    </row>
    <row r="911" spans="2:16" ht="191.25" customHeight="1">
      <c r="B911" s="734" t="s">
        <v>22</v>
      </c>
      <c r="C911" s="733" t="s">
        <v>18</v>
      </c>
      <c r="D911" s="1417"/>
      <c r="E911" s="1417"/>
      <c r="F911" s="1218" t="s">
        <v>2702</v>
      </c>
      <c r="G911" s="1219" t="s">
        <v>2344</v>
      </c>
      <c r="H911" s="1203" t="s">
        <v>2703</v>
      </c>
      <c r="I911" s="1200" t="s">
        <v>2704</v>
      </c>
      <c r="J911" s="1200" t="s">
        <v>220</v>
      </c>
      <c r="K911" s="861">
        <v>4</v>
      </c>
      <c r="L911" s="854">
        <v>43435</v>
      </c>
      <c r="M911" s="790">
        <v>43814</v>
      </c>
      <c r="N911" s="1090" t="s">
        <v>2705</v>
      </c>
      <c r="O911" s="859">
        <v>0</v>
      </c>
      <c r="P911" s="1215" t="str">
        <f t="shared" si="38"/>
        <v>PROCESO</v>
      </c>
    </row>
    <row r="912" spans="2:16" ht="191.25" customHeight="1">
      <c r="B912" s="734" t="s">
        <v>22</v>
      </c>
      <c r="C912" s="733" t="s">
        <v>18</v>
      </c>
      <c r="D912" s="1417"/>
      <c r="E912" s="1417"/>
      <c r="F912" s="1430" t="s">
        <v>2706</v>
      </c>
      <c r="G912" s="1250" t="s">
        <v>2707</v>
      </c>
      <c r="H912" s="1203" t="s">
        <v>2697</v>
      </c>
      <c r="I912" s="1200"/>
      <c r="J912" s="1200" t="s">
        <v>2277</v>
      </c>
      <c r="K912" s="852">
        <v>5</v>
      </c>
      <c r="L912" s="854">
        <v>42979</v>
      </c>
      <c r="M912" s="854">
        <v>43100</v>
      </c>
      <c r="N912" s="1069" t="s">
        <v>2698</v>
      </c>
      <c r="O912" s="859">
        <v>1</v>
      </c>
      <c r="P912" s="1215" t="str">
        <f t="shared" si="38"/>
        <v>CUMPLIDA</v>
      </c>
    </row>
    <row r="913" spans="2:16" ht="191.25" customHeight="1">
      <c r="B913" s="734" t="s">
        <v>22</v>
      </c>
      <c r="C913" s="733" t="s">
        <v>18</v>
      </c>
      <c r="D913" s="1417"/>
      <c r="E913" s="1417"/>
      <c r="F913" s="1430"/>
      <c r="G913" s="1250" t="s">
        <v>2708</v>
      </c>
      <c r="H913" s="1203" t="s">
        <v>2699</v>
      </c>
      <c r="I913" s="1200" t="s">
        <v>2700</v>
      </c>
      <c r="J913" s="1200" t="s">
        <v>220</v>
      </c>
      <c r="K913" s="852">
        <v>4</v>
      </c>
      <c r="L913" s="854">
        <v>43435</v>
      </c>
      <c r="M913" s="854">
        <v>43814</v>
      </c>
      <c r="N913" s="1069" t="s">
        <v>2709</v>
      </c>
      <c r="O913" s="859">
        <v>0</v>
      </c>
      <c r="P913" s="1215" t="str">
        <f t="shared" si="38"/>
        <v>PROCESO</v>
      </c>
    </row>
    <row r="914" spans="2:16" ht="191.25" customHeight="1">
      <c r="B914" s="734" t="s">
        <v>22</v>
      </c>
      <c r="C914" s="733" t="s">
        <v>18</v>
      </c>
      <c r="D914" s="1417"/>
      <c r="E914" s="1417"/>
      <c r="F914" s="1218" t="s">
        <v>2710</v>
      </c>
      <c r="G914" s="1219" t="s">
        <v>2711</v>
      </c>
      <c r="H914" s="1203" t="s">
        <v>2703</v>
      </c>
      <c r="I914" s="1200" t="s">
        <v>2704</v>
      </c>
      <c r="J914" s="1200" t="s">
        <v>220</v>
      </c>
      <c r="K914" s="852">
        <v>4</v>
      </c>
      <c r="L914" s="854">
        <v>43435</v>
      </c>
      <c r="M914" s="854">
        <v>43814</v>
      </c>
      <c r="N914" s="1090" t="s">
        <v>2712</v>
      </c>
      <c r="O914" s="859">
        <v>0</v>
      </c>
      <c r="P914" s="1215" t="str">
        <f t="shared" si="38"/>
        <v>PROCESO</v>
      </c>
    </row>
    <row r="915" spans="2:16" ht="191.25" customHeight="1">
      <c r="B915" s="734" t="s">
        <v>22</v>
      </c>
      <c r="C915" s="733" t="s">
        <v>18</v>
      </c>
      <c r="D915" s="1417"/>
      <c r="E915" s="1417"/>
      <c r="F915" s="1430" t="s">
        <v>2713</v>
      </c>
      <c r="G915" s="1431" t="s">
        <v>2711</v>
      </c>
      <c r="H915" s="1203" t="s">
        <v>2714</v>
      </c>
      <c r="I915" s="1200"/>
      <c r="J915" s="1200" t="s">
        <v>2715</v>
      </c>
      <c r="K915" s="861">
        <v>2</v>
      </c>
      <c r="L915" s="854">
        <v>43028</v>
      </c>
      <c r="M915" s="790">
        <v>43069</v>
      </c>
      <c r="N915" s="1090" t="s">
        <v>2716</v>
      </c>
      <c r="O915" s="859">
        <v>1</v>
      </c>
      <c r="P915" s="1215" t="str">
        <f t="shared" si="38"/>
        <v>CUMPLIDA</v>
      </c>
    </row>
    <row r="916" spans="2:16" ht="191.25" customHeight="1">
      <c r="B916" s="734" t="s">
        <v>22</v>
      </c>
      <c r="C916" s="733" t="s">
        <v>18</v>
      </c>
      <c r="D916" s="1417"/>
      <c r="E916" s="1417"/>
      <c r="F916" s="1430"/>
      <c r="G916" s="1431"/>
      <c r="H916" s="1203" t="s">
        <v>2703</v>
      </c>
      <c r="I916" s="1200" t="s">
        <v>2704</v>
      </c>
      <c r="J916" s="1200" t="s">
        <v>220</v>
      </c>
      <c r="K916" s="861">
        <v>4</v>
      </c>
      <c r="L916" s="854">
        <v>43435</v>
      </c>
      <c r="M916" s="790">
        <v>43814</v>
      </c>
      <c r="N916" s="1090" t="s">
        <v>2712</v>
      </c>
      <c r="O916" s="859">
        <v>0</v>
      </c>
      <c r="P916" s="1215" t="str">
        <f t="shared" si="38"/>
        <v>PROCESO</v>
      </c>
    </row>
    <row r="917" spans="2:16" ht="191.25" customHeight="1">
      <c r="B917" s="734" t="s">
        <v>22</v>
      </c>
      <c r="C917" s="733" t="s">
        <v>18</v>
      </c>
      <c r="D917" s="1417"/>
      <c r="E917" s="1417"/>
      <c r="F917" s="1430" t="s">
        <v>2717</v>
      </c>
      <c r="G917" s="1431" t="s">
        <v>2711</v>
      </c>
      <c r="H917" s="1203" t="s">
        <v>2714</v>
      </c>
      <c r="I917" s="1200"/>
      <c r="J917" s="1200" t="s">
        <v>2715</v>
      </c>
      <c r="K917" s="861">
        <v>2</v>
      </c>
      <c r="L917" s="854">
        <v>43404</v>
      </c>
      <c r="M917" s="790">
        <v>43496</v>
      </c>
      <c r="N917" s="1090" t="s">
        <v>2718</v>
      </c>
      <c r="O917" s="859">
        <v>0</v>
      </c>
      <c r="P917" s="1215" t="str">
        <f t="shared" si="38"/>
        <v>PROCESO</v>
      </c>
    </row>
    <row r="918" spans="2:16" ht="191.25" customHeight="1">
      <c r="B918" s="734" t="s">
        <v>22</v>
      </c>
      <c r="C918" s="733" t="s">
        <v>18</v>
      </c>
      <c r="D918" s="1417"/>
      <c r="E918" s="1417"/>
      <c r="F918" s="1430"/>
      <c r="G918" s="1431"/>
      <c r="H918" s="1203" t="s">
        <v>2703</v>
      </c>
      <c r="I918" s="1200" t="s">
        <v>2704</v>
      </c>
      <c r="J918" s="1200" t="s">
        <v>220</v>
      </c>
      <c r="K918" s="861">
        <v>4</v>
      </c>
      <c r="L918" s="854">
        <v>43435</v>
      </c>
      <c r="M918" s="790">
        <v>43814</v>
      </c>
      <c r="N918" s="1090" t="s">
        <v>2718</v>
      </c>
      <c r="O918" s="859">
        <v>0</v>
      </c>
      <c r="P918" s="1215" t="str">
        <f t="shared" si="38"/>
        <v>PROCESO</v>
      </c>
    </row>
    <row r="919" spans="2:16" ht="191.25" customHeight="1">
      <c r="B919" s="734" t="s">
        <v>22</v>
      </c>
      <c r="C919" s="733" t="s">
        <v>18</v>
      </c>
      <c r="D919" s="1417"/>
      <c r="E919" s="1417"/>
      <c r="F919" s="795" t="s">
        <v>2719</v>
      </c>
      <c r="G919" s="1250" t="s">
        <v>2711</v>
      </c>
      <c r="H919" s="1203" t="s">
        <v>2703</v>
      </c>
      <c r="I919" s="1200" t="s">
        <v>2704</v>
      </c>
      <c r="J919" s="1200" t="s">
        <v>220</v>
      </c>
      <c r="K919" s="861">
        <v>4</v>
      </c>
      <c r="L919" s="854">
        <v>43435</v>
      </c>
      <c r="M919" s="790">
        <v>43814</v>
      </c>
      <c r="N919" s="1090" t="s">
        <v>2718</v>
      </c>
      <c r="O919" s="859">
        <v>0</v>
      </c>
      <c r="P919" s="1215" t="str">
        <f t="shared" si="38"/>
        <v>PROCESO</v>
      </c>
    </row>
    <row r="920" spans="2:16" ht="191.25" customHeight="1">
      <c r="B920" s="734" t="s">
        <v>22</v>
      </c>
      <c r="C920" s="733" t="s">
        <v>18</v>
      </c>
      <c r="D920" s="1417"/>
      <c r="E920" s="1417"/>
      <c r="F920" s="1437" t="s">
        <v>2720</v>
      </c>
      <c r="G920" s="1431" t="s">
        <v>2721</v>
      </c>
      <c r="H920" s="1203" t="s">
        <v>2722</v>
      </c>
      <c r="I920" s="1200"/>
      <c r="J920" s="1200" t="s">
        <v>2277</v>
      </c>
      <c r="K920" s="852">
        <v>7</v>
      </c>
      <c r="L920" s="854">
        <v>42979</v>
      </c>
      <c r="M920" s="854">
        <v>43100</v>
      </c>
      <c r="N920" s="1069" t="s">
        <v>2694</v>
      </c>
      <c r="O920" s="859">
        <v>1</v>
      </c>
      <c r="P920" s="1215" t="str">
        <f t="shared" si="38"/>
        <v>CUMPLIDA</v>
      </c>
    </row>
    <row r="921" spans="2:16" ht="191.25" customHeight="1">
      <c r="B921" s="734" t="s">
        <v>22</v>
      </c>
      <c r="C921" s="733" t="s">
        <v>18</v>
      </c>
      <c r="D921" s="1417"/>
      <c r="E921" s="1417"/>
      <c r="F921" s="1437"/>
      <c r="G921" s="1431"/>
      <c r="H921" s="1203" t="s">
        <v>2723</v>
      </c>
      <c r="I921" s="1200" t="s">
        <v>2724</v>
      </c>
      <c r="J921" s="1200" t="s">
        <v>220</v>
      </c>
      <c r="K921" s="861">
        <v>4</v>
      </c>
      <c r="L921" s="854">
        <v>43435</v>
      </c>
      <c r="M921" s="790">
        <v>43814</v>
      </c>
      <c r="N921" s="1090" t="s">
        <v>2718</v>
      </c>
      <c r="O921" s="859">
        <v>0</v>
      </c>
      <c r="P921" s="1215" t="str">
        <f t="shared" si="38"/>
        <v>PROCESO</v>
      </c>
    </row>
    <row r="922" spans="2:16" ht="191.25" customHeight="1">
      <c r="B922" s="734" t="s">
        <v>22</v>
      </c>
      <c r="C922" s="733" t="s">
        <v>18</v>
      </c>
      <c r="D922" s="1417"/>
      <c r="E922" s="1417"/>
      <c r="F922" s="1225" t="s">
        <v>2725</v>
      </c>
      <c r="G922" s="1219" t="s">
        <v>2726</v>
      </c>
      <c r="H922" s="1213" t="s">
        <v>2727</v>
      </c>
      <c r="I922" s="1200" t="s">
        <v>2728</v>
      </c>
      <c r="J922" s="1211" t="s">
        <v>2729</v>
      </c>
      <c r="K922" s="852">
        <v>1</v>
      </c>
      <c r="L922" s="854" t="s">
        <v>2730</v>
      </c>
      <c r="M922" s="854">
        <v>43830</v>
      </c>
      <c r="N922" s="1069" t="s">
        <v>2731</v>
      </c>
      <c r="O922" s="859">
        <v>0</v>
      </c>
      <c r="P922" s="1215" t="str">
        <f t="shared" si="38"/>
        <v>PROCESO</v>
      </c>
    </row>
    <row r="923" spans="2:16" ht="191.25" customHeight="1">
      <c r="B923" s="734" t="s">
        <v>22</v>
      </c>
      <c r="C923" s="733" t="s">
        <v>18</v>
      </c>
      <c r="D923" s="1417"/>
      <c r="E923" s="1417"/>
      <c r="F923" s="1437" t="s">
        <v>2732</v>
      </c>
      <c r="G923" s="1431" t="s">
        <v>2733</v>
      </c>
      <c r="H923" s="1213" t="s">
        <v>2734</v>
      </c>
      <c r="I923" s="1200"/>
      <c r="J923" s="1200" t="s">
        <v>2277</v>
      </c>
      <c r="K923" s="852">
        <v>7</v>
      </c>
      <c r="L923" s="854">
        <v>42979</v>
      </c>
      <c r="M923" s="854">
        <v>43100</v>
      </c>
      <c r="N923" s="1069" t="s">
        <v>2694</v>
      </c>
      <c r="O923" s="859">
        <v>1</v>
      </c>
      <c r="P923" s="1215" t="str">
        <f t="shared" si="38"/>
        <v>CUMPLIDA</v>
      </c>
    </row>
    <row r="924" spans="2:16" ht="191.25" customHeight="1">
      <c r="B924" s="734" t="s">
        <v>22</v>
      </c>
      <c r="C924" s="733" t="s">
        <v>18</v>
      </c>
      <c r="D924" s="1417"/>
      <c r="E924" s="1417"/>
      <c r="F924" s="1437"/>
      <c r="G924" s="1431"/>
      <c r="H924" s="1213" t="s">
        <v>2727</v>
      </c>
      <c r="I924" s="1200" t="s">
        <v>2728</v>
      </c>
      <c r="J924" s="1211" t="s">
        <v>2729</v>
      </c>
      <c r="K924" s="852">
        <v>1</v>
      </c>
      <c r="L924" s="854">
        <v>43466</v>
      </c>
      <c r="M924" s="854">
        <v>43830</v>
      </c>
      <c r="N924" s="1069" t="s">
        <v>2735</v>
      </c>
      <c r="O924" s="859">
        <v>0</v>
      </c>
      <c r="P924" s="1215" t="str">
        <f t="shared" si="38"/>
        <v>PROCESO</v>
      </c>
    </row>
    <row r="925" spans="2:16" ht="270">
      <c r="B925" s="734" t="s">
        <v>22</v>
      </c>
      <c r="C925" s="733" t="s">
        <v>18</v>
      </c>
      <c r="D925" s="1417"/>
      <c r="E925" s="1417"/>
      <c r="F925" s="1437"/>
      <c r="G925" s="1431"/>
      <c r="H925" s="1213" t="s">
        <v>2736</v>
      </c>
      <c r="I925" s="1200"/>
      <c r="J925" s="1211" t="s">
        <v>2523</v>
      </c>
      <c r="K925" s="852">
        <v>1</v>
      </c>
      <c r="L925" s="854">
        <v>42979</v>
      </c>
      <c r="M925" s="854">
        <v>44561</v>
      </c>
      <c r="N925" s="1069" t="s">
        <v>2737</v>
      </c>
      <c r="O925" s="859">
        <v>0.5</v>
      </c>
      <c r="P925" s="1215" t="str">
        <f t="shared" si="38"/>
        <v>PROCESO</v>
      </c>
    </row>
    <row r="926" spans="2:16" ht="135" customHeight="1">
      <c r="B926" s="734" t="s">
        <v>22</v>
      </c>
      <c r="C926" s="733" t="s">
        <v>18</v>
      </c>
      <c r="D926" s="1417"/>
      <c r="E926" s="1417"/>
      <c r="F926" s="1196" t="s">
        <v>2738</v>
      </c>
      <c r="G926" s="1431" t="s">
        <v>2739</v>
      </c>
      <c r="H926" s="1203" t="s">
        <v>2740</v>
      </c>
      <c r="I926" s="1200"/>
      <c r="J926" s="1200" t="s">
        <v>2277</v>
      </c>
      <c r="K926" s="852">
        <v>1</v>
      </c>
      <c r="L926" s="854">
        <v>42979</v>
      </c>
      <c r="M926" s="854">
        <v>43100</v>
      </c>
      <c r="N926" s="1069" t="s">
        <v>2741</v>
      </c>
      <c r="O926" s="859">
        <v>1</v>
      </c>
      <c r="P926" s="1215" t="str">
        <f t="shared" si="38"/>
        <v>CUMPLIDA</v>
      </c>
    </row>
    <row r="927" spans="2:16" ht="165" customHeight="1">
      <c r="B927" s="734" t="s">
        <v>22</v>
      </c>
      <c r="C927" s="733" t="s">
        <v>18</v>
      </c>
      <c r="D927" s="1417"/>
      <c r="E927" s="1417"/>
      <c r="F927" s="1225" t="s">
        <v>2742</v>
      </c>
      <c r="G927" s="1431"/>
      <c r="H927" s="1213" t="s">
        <v>2736</v>
      </c>
      <c r="I927" s="1200"/>
      <c r="J927" s="1211" t="s">
        <v>2523</v>
      </c>
      <c r="K927" s="852">
        <v>1</v>
      </c>
      <c r="L927" s="854">
        <v>42979</v>
      </c>
      <c r="M927" s="854">
        <v>44561</v>
      </c>
      <c r="N927" s="1069" t="s">
        <v>2743</v>
      </c>
      <c r="O927" s="859">
        <v>0.5</v>
      </c>
      <c r="P927" s="1215" t="str">
        <f t="shared" si="38"/>
        <v>PROCESO</v>
      </c>
    </row>
    <row r="928" spans="2:16" ht="195" customHeight="1">
      <c r="B928" s="734" t="s">
        <v>22</v>
      </c>
      <c r="C928" s="733" t="s">
        <v>18</v>
      </c>
      <c r="D928" s="1417"/>
      <c r="E928" s="1417"/>
      <c r="F928" s="1430" t="s">
        <v>2744</v>
      </c>
      <c r="G928" s="1431" t="s">
        <v>2733</v>
      </c>
      <c r="H928" s="1213" t="s">
        <v>2745</v>
      </c>
      <c r="I928" s="1200"/>
      <c r="J928" s="1200" t="s">
        <v>2277</v>
      </c>
      <c r="K928" s="852">
        <v>1</v>
      </c>
      <c r="L928" s="854">
        <v>42979</v>
      </c>
      <c r="M928" s="854">
        <v>43100</v>
      </c>
      <c r="N928" s="1069" t="s">
        <v>2741</v>
      </c>
      <c r="O928" s="859">
        <v>1</v>
      </c>
      <c r="P928" s="1215" t="str">
        <f t="shared" si="38"/>
        <v>CUMPLIDA</v>
      </c>
    </row>
    <row r="929" spans="2:16" ht="165" customHeight="1">
      <c r="B929" s="734" t="s">
        <v>22</v>
      </c>
      <c r="C929" s="733" t="s">
        <v>18</v>
      </c>
      <c r="D929" s="1417"/>
      <c r="E929" s="1417"/>
      <c r="F929" s="1430"/>
      <c r="G929" s="1431"/>
      <c r="H929" s="1213" t="s">
        <v>2746</v>
      </c>
      <c r="I929" s="1200"/>
      <c r="J929" s="1200" t="s">
        <v>2277</v>
      </c>
      <c r="K929" s="852">
        <v>1</v>
      </c>
      <c r="L929" s="854">
        <v>42979</v>
      </c>
      <c r="M929" s="854">
        <v>43100</v>
      </c>
      <c r="N929" s="1069" t="s">
        <v>2741</v>
      </c>
      <c r="O929" s="859">
        <v>1</v>
      </c>
      <c r="P929" s="1215" t="str">
        <f t="shared" si="38"/>
        <v>CUMPLIDA</v>
      </c>
    </row>
    <row r="930" spans="2:16" ht="165" customHeight="1">
      <c r="B930" s="734" t="s">
        <v>22</v>
      </c>
      <c r="C930" s="733" t="s">
        <v>18</v>
      </c>
      <c r="D930" s="1417"/>
      <c r="E930" s="1417"/>
      <c r="F930" s="1430"/>
      <c r="G930" s="1431"/>
      <c r="H930" s="1213" t="s">
        <v>2736</v>
      </c>
      <c r="I930" s="1200"/>
      <c r="J930" s="1211" t="s">
        <v>2523</v>
      </c>
      <c r="K930" s="852">
        <v>1</v>
      </c>
      <c r="L930" s="854">
        <v>42979</v>
      </c>
      <c r="M930" s="854">
        <v>44561</v>
      </c>
      <c r="N930" s="1069" t="s">
        <v>2743</v>
      </c>
      <c r="O930" s="859">
        <v>0.5</v>
      </c>
      <c r="P930" s="1215" t="str">
        <f t="shared" si="38"/>
        <v>PROCESO</v>
      </c>
    </row>
    <row r="931" spans="2:16" ht="135" customHeight="1">
      <c r="B931" s="734" t="s">
        <v>22</v>
      </c>
      <c r="C931" s="733" t="s">
        <v>18</v>
      </c>
      <c r="D931" s="1417"/>
      <c r="E931" s="1417"/>
      <c r="F931" s="1218" t="s">
        <v>2747</v>
      </c>
      <c r="G931" s="1219" t="s">
        <v>2439</v>
      </c>
      <c r="H931" s="1203" t="s">
        <v>2703</v>
      </c>
      <c r="I931" s="1200" t="s">
        <v>2704</v>
      </c>
      <c r="J931" s="1200" t="s">
        <v>220</v>
      </c>
      <c r="K931" s="1200">
        <v>4</v>
      </c>
      <c r="L931" s="790">
        <v>43435</v>
      </c>
      <c r="M931" s="790">
        <v>43814</v>
      </c>
      <c r="N931" s="1090" t="s">
        <v>2748</v>
      </c>
      <c r="O931" s="859">
        <v>0</v>
      </c>
      <c r="P931" s="1215" t="str">
        <f t="shared" si="38"/>
        <v>PROCESO</v>
      </c>
    </row>
    <row r="932" spans="2:16" ht="150" customHeight="1">
      <c r="B932" s="734" t="s">
        <v>22</v>
      </c>
      <c r="C932" s="733" t="s">
        <v>18</v>
      </c>
      <c r="D932" s="1417"/>
      <c r="E932" s="1417"/>
      <c r="F932" s="1218" t="s">
        <v>2749</v>
      </c>
      <c r="G932" s="1219" t="s">
        <v>2446</v>
      </c>
      <c r="H932" s="1203" t="s">
        <v>2703</v>
      </c>
      <c r="I932" s="1200" t="s">
        <v>2704</v>
      </c>
      <c r="J932" s="1200" t="s">
        <v>220</v>
      </c>
      <c r="K932" s="861">
        <v>4</v>
      </c>
      <c r="L932" s="854">
        <v>43435</v>
      </c>
      <c r="M932" s="790">
        <v>43814</v>
      </c>
      <c r="N932" s="1090" t="s">
        <v>2750</v>
      </c>
      <c r="O932" s="851">
        <v>0</v>
      </c>
      <c r="P932" s="1215" t="str">
        <f t="shared" si="38"/>
        <v>PROCESO</v>
      </c>
    </row>
    <row r="933" spans="2:16" ht="150" customHeight="1">
      <c r="B933" s="734" t="s">
        <v>22</v>
      </c>
      <c r="C933" s="733" t="s">
        <v>18</v>
      </c>
      <c r="D933" s="1417"/>
      <c r="E933" s="1417"/>
      <c r="F933" s="1430" t="s">
        <v>2751</v>
      </c>
      <c r="G933" s="1431" t="s">
        <v>2454</v>
      </c>
      <c r="H933" s="1203" t="s">
        <v>2752</v>
      </c>
      <c r="I933" s="1200"/>
      <c r="J933" s="1200" t="s">
        <v>2277</v>
      </c>
      <c r="K933" s="852">
        <v>1</v>
      </c>
      <c r="L933" s="854">
        <v>42979</v>
      </c>
      <c r="M933" s="854">
        <v>43100</v>
      </c>
      <c r="N933" s="1069" t="s">
        <v>2753</v>
      </c>
      <c r="O933" s="859">
        <v>1</v>
      </c>
      <c r="P933" s="1215" t="str">
        <f t="shared" si="38"/>
        <v>CUMPLIDA</v>
      </c>
    </row>
    <row r="934" spans="2:16" ht="135" customHeight="1">
      <c r="B934" s="734" t="s">
        <v>22</v>
      </c>
      <c r="C934" s="733" t="s">
        <v>18</v>
      </c>
      <c r="D934" s="1417"/>
      <c r="E934" s="1417"/>
      <c r="F934" s="1430"/>
      <c r="G934" s="1431"/>
      <c r="H934" s="1203" t="s">
        <v>2754</v>
      </c>
      <c r="I934" s="1200"/>
      <c r="J934" s="1200" t="s">
        <v>236</v>
      </c>
      <c r="K934" s="852">
        <v>4</v>
      </c>
      <c r="L934" s="854">
        <v>43009</v>
      </c>
      <c r="M934" s="854">
        <v>43465</v>
      </c>
      <c r="N934" s="1069" t="s">
        <v>2755</v>
      </c>
      <c r="O934" s="859">
        <v>0.5</v>
      </c>
      <c r="P934" s="1215" t="str">
        <f t="shared" si="38"/>
        <v>PROCESO</v>
      </c>
    </row>
    <row r="935" spans="2:16" ht="270" customHeight="1">
      <c r="B935" s="734" t="s">
        <v>22</v>
      </c>
      <c r="C935" s="733" t="s">
        <v>18</v>
      </c>
      <c r="D935" s="1417"/>
      <c r="E935" s="1417"/>
      <c r="F935" s="1430" t="s">
        <v>2756</v>
      </c>
      <c r="G935" s="1431" t="s">
        <v>2757</v>
      </c>
      <c r="H935" s="1203" t="s">
        <v>2758</v>
      </c>
      <c r="I935" s="1200"/>
      <c r="J935" s="1200" t="s">
        <v>2277</v>
      </c>
      <c r="K935" s="852">
        <v>1</v>
      </c>
      <c r="L935" s="854">
        <v>42979</v>
      </c>
      <c r="M935" s="854">
        <v>43100</v>
      </c>
      <c r="N935" s="1069" t="s">
        <v>2759</v>
      </c>
      <c r="O935" s="859">
        <v>1</v>
      </c>
      <c r="P935" s="1215" t="str">
        <f t="shared" si="38"/>
        <v>CUMPLIDA</v>
      </c>
    </row>
    <row r="936" spans="2:16" ht="409.5" customHeight="1">
      <c r="B936" s="734" t="s">
        <v>22</v>
      </c>
      <c r="C936" s="733" t="s">
        <v>18</v>
      </c>
      <c r="D936" s="1417"/>
      <c r="E936" s="1417"/>
      <c r="F936" s="1430"/>
      <c r="G936" s="1431"/>
      <c r="H936" s="1203" t="s">
        <v>2760</v>
      </c>
      <c r="I936" s="1200"/>
      <c r="J936" s="1200" t="s">
        <v>236</v>
      </c>
      <c r="K936" s="852">
        <v>4</v>
      </c>
      <c r="L936" s="854">
        <v>43009</v>
      </c>
      <c r="M936" s="854">
        <v>43465</v>
      </c>
      <c r="N936" s="1069" t="s">
        <v>2759</v>
      </c>
      <c r="O936" s="859">
        <v>0.25</v>
      </c>
      <c r="P936" s="1215" t="str">
        <f t="shared" si="38"/>
        <v>PROCESO</v>
      </c>
    </row>
    <row r="937" spans="2:16" ht="150" customHeight="1">
      <c r="B937" s="1283" t="s">
        <v>23</v>
      </c>
      <c r="C937" s="1048" t="s">
        <v>11</v>
      </c>
      <c r="D937" s="1216" t="s">
        <v>2761</v>
      </c>
      <c r="E937" s="1224" t="s">
        <v>2762</v>
      </c>
      <c r="F937" s="1221" t="s">
        <v>2763</v>
      </c>
      <c r="G937" s="1221" t="s">
        <v>2764</v>
      </c>
      <c r="H937" s="1009" t="s">
        <v>2765</v>
      </c>
      <c r="I937" s="1009" t="s">
        <v>2766</v>
      </c>
      <c r="J937" s="1010" t="s">
        <v>2767</v>
      </c>
      <c r="K937" s="1011">
        <v>1</v>
      </c>
      <c r="L937" s="1012">
        <v>43101</v>
      </c>
      <c r="M937" s="1012">
        <v>43190</v>
      </c>
      <c r="N937" s="1104" t="s">
        <v>2768</v>
      </c>
      <c r="O937" s="75">
        <v>1</v>
      </c>
      <c r="P937" s="1202" t="str">
        <f t="shared" ref="P937:P968" si="40">IF(AND(M937&lt;=$O$11,O937&lt;100%),"INCUMPLIDA",IF(AND(M937&gt;$O$11,O937&lt;100%),"PROCESO",IF(AND(M937&gt;$O$11,O937=100%),"CUMPLIDA","CUMPLIDA")))</f>
        <v>CUMPLIDA</v>
      </c>
    </row>
    <row r="938" spans="2:16" ht="150" customHeight="1">
      <c r="B938" s="1283" t="s">
        <v>23</v>
      </c>
      <c r="C938" s="1048" t="s">
        <v>11</v>
      </c>
      <c r="D938" s="1428" t="s">
        <v>2769</v>
      </c>
      <c r="E938" s="1436" t="s">
        <v>599</v>
      </c>
      <c r="F938" s="1433" t="s">
        <v>2770</v>
      </c>
      <c r="G938" s="1433" t="s">
        <v>2771</v>
      </c>
      <c r="H938" s="1433" t="s">
        <v>2772</v>
      </c>
      <c r="I938" s="1009" t="s">
        <v>2773</v>
      </c>
      <c r="J938" s="1010" t="s">
        <v>2774</v>
      </c>
      <c r="K938" s="1013">
        <v>1</v>
      </c>
      <c r="L938" s="1014">
        <v>43252</v>
      </c>
      <c r="M938" s="1014">
        <v>43343</v>
      </c>
      <c r="N938" s="1105" t="s">
        <v>2775</v>
      </c>
      <c r="O938" s="75">
        <v>1</v>
      </c>
      <c r="P938" s="1202" t="str">
        <f t="shared" si="40"/>
        <v>CUMPLIDA</v>
      </c>
    </row>
    <row r="939" spans="2:16" ht="135" customHeight="1">
      <c r="B939" s="1283" t="s">
        <v>23</v>
      </c>
      <c r="C939" s="1048" t="s">
        <v>11</v>
      </c>
      <c r="D939" s="1428"/>
      <c r="E939" s="1436"/>
      <c r="F939" s="1433"/>
      <c r="G939" s="1433"/>
      <c r="H939" s="1433"/>
      <c r="I939" s="1009" t="s">
        <v>2776</v>
      </c>
      <c r="J939" s="1010" t="s">
        <v>1247</v>
      </c>
      <c r="K939" s="1013">
        <v>1</v>
      </c>
      <c r="L939" s="1014">
        <v>43344</v>
      </c>
      <c r="M939" s="1014">
        <v>43465</v>
      </c>
      <c r="N939" s="1105" t="s">
        <v>2777</v>
      </c>
      <c r="O939" s="75">
        <v>1</v>
      </c>
      <c r="P939" s="1202" t="str">
        <f t="shared" si="40"/>
        <v>CUMPLIDA</v>
      </c>
    </row>
    <row r="940" spans="2:16" ht="135" customHeight="1">
      <c r="B940" s="1283" t="s">
        <v>23</v>
      </c>
      <c r="C940" s="1048" t="s">
        <v>11</v>
      </c>
      <c r="D940" s="1428" t="s">
        <v>2778</v>
      </c>
      <c r="E940" s="1436" t="s">
        <v>599</v>
      </c>
      <c r="F940" s="1449" t="s">
        <v>2779</v>
      </c>
      <c r="G940" s="1449" t="s">
        <v>2780</v>
      </c>
      <c r="H940" s="1378" t="s">
        <v>2781</v>
      </c>
      <c r="I940" s="1185" t="s">
        <v>2782</v>
      </c>
      <c r="J940" s="52" t="s">
        <v>2783</v>
      </c>
      <c r="K940" s="177">
        <v>1</v>
      </c>
      <c r="L940" s="1053">
        <v>43616</v>
      </c>
      <c r="M940" s="1053">
        <v>43738</v>
      </c>
      <c r="N940" s="1106" t="s">
        <v>2784</v>
      </c>
      <c r="O940" s="75">
        <v>0</v>
      </c>
      <c r="P940" s="1202" t="str">
        <f t="shared" si="40"/>
        <v>PROCESO</v>
      </c>
    </row>
    <row r="941" spans="2:16" ht="150" customHeight="1">
      <c r="B941" s="1283" t="s">
        <v>23</v>
      </c>
      <c r="C941" s="1048" t="s">
        <v>11</v>
      </c>
      <c r="D941" s="1428"/>
      <c r="E941" s="1436"/>
      <c r="F941" s="1449"/>
      <c r="G941" s="1449"/>
      <c r="H941" s="1378"/>
      <c r="I941" s="1189" t="s">
        <v>2785</v>
      </c>
      <c r="J941" s="52" t="s">
        <v>2786</v>
      </c>
      <c r="K941" s="177">
        <v>1</v>
      </c>
      <c r="L941" s="1053">
        <v>43739</v>
      </c>
      <c r="M941" s="1053">
        <v>43889</v>
      </c>
      <c r="N941" s="1106" t="s">
        <v>2787</v>
      </c>
      <c r="O941" s="75">
        <v>0</v>
      </c>
      <c r="P941" s="1202" t="str">
        <f t="shared" si="40"/>
        <v>PROCESO</v>
      </c>
    </row>
    <row r="942" spans="2:16" ht="195" customHeight="1">
      <c r="B942" s="1283" t="s">
        <v>23</v>
      </c>
      <c r="C942" s="1048" t="s">
        <v>11</v>
      </c>
      <c r="D942" s="1228" t="s">
        <v>2788</v>
      </c>
      <c r="E942" s="1049" t="s">
        <v>599</v>
      </c>
      <c r="F942" s="1050" t="s">
        <v>2789</v>
      </c>
      <c r="G942" s="1050" t="s">
        <v>2790</v>
      </c>
      <c r="H942" s="1221" t="s">
        <v>2765</v>
      </c>
      <c r="I942" s="1009" t="s">
        <v>2766</v>
      </c>
      <c r="J942" s="1015" t="s">
        <v>2767</v>
      </c>
      <c r="K942" s="1020">
        <v>1</v>
      </c>
      <c r="L942" s="1014">
        <v>43101</v>
      </c>
      <c r="M942" s="1014">
        <v>43190</v>
      </c>
      <c r="N942" s="1107" t="s">
        <v>2768</v>
      </c>
      <c r="O942" s="75">
        <v>1</v>
      </c>
      <c r="P942" s="1202" t="str">
        <f t="shared" si="40"/>
        <v>CUMPLIDA</v>
      </c>
    </row>
    <row r="943" spans="2:16" ht="135" customHeight="1">
      <c r="B943" s="1283" t="s">
        <v>23</v>
      </c>
      <c r="C943" s="1048" t="s">
        <v>11</v>
      </c>
      <c r="D943" s="1216" t="s">
        <v>2791</v>
      </c>
      <c r="E943" s="1216" t="s">
        <v>2792</v>
      </c>
      <c r="F943" s="1221" t="s">
        <v>2793</v>
      </c>
      <c r="G943" s="1221" t="s">
        <v>2794</v>
      </c>
      <c r="H943" s="1016" t="s">
        <v>2795</v>
      </c>
      <c r="I943" s="1016" t="s">
        <v>2796</v>
      </c>
      <c r="J943" s="1232" t="s">
        <v>641</v>
      </c>
      <c r="K943" s="1017">
        <v>1</v>
      </c>
      <c r="L943" s="1018">
        <v>43374</v>
      </c>
      <c r="M943" s="1018">
        <v>43465</v>
      </c>
      <c r="N943" s="1108" t="s">
        <v>2797</v>
      </c>
      <c r="O943" s="75">
        <v>1</v>
      </c>
      <c r="P943" s="1202" t="str">
        <f t="shared" si="40"/>
        <v>CUMPLIDA</v>
      </c>
    </row>
    <row r="944" spans="2:16" ht="210" customHeight="1">
      <c r="B944" s="1283" t="s">
        <v>23</v>
      </c>
      <c r="C944" s="1048" t="s">
        <v>11</v>
      </c>
      <c r="D944" s="1216" t="s">
        <v>2798</v>
      </c>
      <c r="E944" s="1224" t="s">
        <v>585</v>
      </c>
      <c r="F944" s="1221" t="s">
        <v>2799</v>
      </c>
      <c r="G944" s="1221" t="s">
        <v>2800</v>
      </c>
      <c r="H944" s="1221" t="s">
        <v>2801</v>
      </c>
      <c r="I944" s="1009" t="s">
        <v>2802</v>
      </c>
      <c r="J944" s="1228" t="s">
        <v>2803</v>
      </c>
      <c r="K944" s="1019">
        <v>1</v>
      </c>
      <c r="L944" s="1014">
        <v>42005</v>
      </c>
      <c r="M944" s="1014">
        <v>42216</v>
      </c>
      <c r="N944" s="1104" t="s">
        <v>2804</v>
      </c>
      <c r="O944" s="75">
        <v>1</v>
      </c>
      <c r="P944" s="1202" t="str">
        <f t="shared" si="40"/>
        <v>CUMPLIDA</v>
      </c>
    </row>
    <row r="945" spans="2:16" ht="135" customHeight="1">
      <c r="B945" s="1283" t="s">
        <v>23</v>
      </c>
      <c r="C945" s="1048" t="s">
        <v>11</v>
      </c>
      <c r="D945" s="1428" t="s">
        <v>2805</v>
      </c>
      <c r="E945" s="1436" t="s">
        <v>599</v>
      </c>
      <c r="F945" s="1433" t="s">
        <v>2806</v>
      </c>
      <c r="G945" s="1433" t="s">
        <v>2807</v>
      </c>
      <c r="H945" s="1384" t="s">
        <v>2808</v>
      </c>
      <c r="I945" s="1193" t="s">
        <v>2809</v>
      </c>
      <c r="J945" s="1054" t="s">
        <v>2810</v>
      </c>
      <c r="K945" s="1055">
        <v>1</v>
      </c>
      <c r="L945" s="1008">
        <v>43617</v>
      </c>
      <c r="M945" s="1008">
        <v>43982</v>
      </c>
      <c r="N945" s="1106" t="s">
        <v>2811</v>
      </c>
      <c r="O945" s="75">
        <v>0</v>
      </c>
      <c r="P945" s="1202" t="str">
        <f t="shared" si="40"/>
        <v>PROCESO</v>
      </c>
    </row>
    <row r="946" spans="2:16" ht="255" customHeight="1">
      <c r="B946" s="1283" t="s">
        <v>23</v>
      </c>
      <c r="C946" s="1048" t="s">
        <v>11</v>
      </c>
      <c r="D946" s="1428"/>
      <c r="E946" s="1436"/>
      <c r="F946" s="1433"/>
      <c r="G946" s="1433"/>
      <c r="H946" s="1384"/>
      <c r="I946" s="1193" t="s">
        <v>2812</v>
      </c>
      <c r="J946" s="1054" t="s">
        <v>2219</v>
      </c>
      <c r="K946" s="1055">
        <v>1</v>
      </c>
      <c r="L946" s="1008">
        <v>43983</v>
      </c>
      <c r="M946" s="1008">
        <v>44347</v>
      </c>
      <c r="N946" s="1106" t="s">
        <v>2813</v>
      </c>
      <c r="O946" s="75">
        <v>0</v>
      </c>
      <c r="P946" s="1202" t="str">
        <f t="shared" si="40"/>
        <v>PROCESO</v>
      </c>
    </row>
    <row r="947" spans="2:16" ht="150" customHeight="1">
      <c r="B947" s="1283" t="s">
        <v>23</v>
      </c>
      <c r="C947" s="1048" t="s">
        <v>11</v>
      </c>
      <c r="D947" s="1428"/>
      <c r="E947" s="1436"/>
      <c r="F947" s="1433"/>
      <c r="G947" s="1433"/>
      <c r="H947" s="1384"/>
      <c r="I947" s="1193" t="s">
        <v>2814</v>
      </c>
      <c r="J947" s="1054" t="s">
        <v>1918</v>
      </c>
      <c r="K947" s="1055">
        <v>8</v>
      </c>
      <c r="L947" s="1008">
        <v>44348</v>
      </c>
      <c r="M947" s="1008">
        <v>44712</v>
      </c>
      <c r="N947" s="1109" t="s">
        <v>2815</v>
      </c>
      <c r="O947" s="75">
        <v>0</v>
      </c>
      <c r="P947" s="1202" t="str">
        <f t="shared" si="40"/>
        <v>PROCESO</v>
      </c>
    </row>
    <row r="948" spans="2:16" ht="135" customHeight="1">
      <c r="B948" s="1283" t="s">
        <v>23</v>
      </c>
      <c r="C948" s="1048" t="s">
        <v>11</v>
      </c>
      <c r="D948" s="1428" t="s">
        <v>2816</v>
      </c>
      <c r="E948" s="1436" t="s">
        <v>599</v>
      </c>
      <c r="F948" s="1433" t="s">
        <v>2817</v>
      </c>
      <c r="G948" s="1433" t="s">
        <v>2818</v>
      </c>
      <c r="H948" s="1384" t="s">
        <v>2808</v>
      </c>
      <c r="I948" s="1193" t="s">
        <v>2809</v>
      </c>
      <c r="J948" s="1054" t="s">
        <v>2810</v>
      </c>
      <c r="K948" s="1055">
        <v>1</v>
      </c>
      <c r="L948" s="1008">
        <v>43617</v>
      </c>
      <c r="M948" s="1008">
        <v>43982</v>
      </c>
      <c r="N948" s="1108" t="s">
        <v>2819</v>
      </c>
      <c r="O948" s="75">
        <v>0</v>
      </c>
      <c r="P948" s="1202" t="str">
        <f t="shared" si="40"/>
        <v>PROCESO</v>
      </c>
    </row>
    <row r="949" spans="2:16" ht="409.5" customHeight="1">
      <c r="B949" s="1283" t="s">
        <v>23</v>
      </c>
      <c r="C949" s="1048" t="s">
        <v>11</v>
      </c>
      <c r="D949" s="1428"/>
      <c r="E949" s="1436"/>
      <c r="F949" s="1433"/>
      <c r="G949" s="1433"/>
      <c r="H949" s="1384"/>
      <c r="I949" s="1193" t="s">
        <v>2812</v>
      </c>
      <c r="J949" s="1054" t="s">
        <v>2219</v>
      </c>
      <c r="K949" s="1055">
        <v>1</v>
      </c>
      <c r="L949" s="1008">
        <v>43983</v>
      </c>
      <c r="M949" s="1008">
        <v>44347</v>
      </c>
      <c r="N949" s="1108" t="s">
        <v>2819</v>
      </c>
      <c r="O949" s="75">
        <v>0</v>
      </c>
      <c r="P949" s="1202" t="str">
        <f t="shared" si="40"/>
        <v>PROCESO</v>
      </c>
    </row>
    <row r="950" spans="2:16" ht="409.5" customHeight="1">
      <c r="B950" s="1283" t="s">
        <v>23</v>
      </c>
      <c r="C950" s="1048" t="s">
        <v>11</v>
      </c>
      <c r="D950" s="1428"/>
      <c r="E950" s="1436"/>
      <c r="F950" s="1433"/>
      <c r="G950" s="1433"/>
      <c r="H950" s="1384"/>
      <c r="I950" s="1193" t="s">
        <v>2814</v>
      </c>
      <c r="J950" s="1054" t="s">
        <v>1918</v>
      </c>
      <c r="K950" s="1055">
        <v>8</v>
      </c>
      <c r="L950" s="1008">
        <v>44348</v>
      </c>
      <c r="M950" s="1008">
        <v>44712</v>
      </c>
      <c r="N950" s="1108" t="s">
        <v>2819</v>
      </c>
      <c r="O950" s="75">
        <v>0</v>
      </c>
      <c r="P950" s="1202" t="str">
        <f t="shared" si="40"/>
        <v>PROCESO</v>
      </c>
    </row>
    <row r="951" spans="2:16" ht="409.5" customHeight="1">
      <c r="B951" s="1283" t="s">
        <v>23</v>
      </c>
      <c r="C951" s="1048" t="s">
        <v>11</v>
      </c>
      <c r="D951" s="1428" t="s">
        <v>2820</v>
      </c>
      <c r="E951" s="1436" t="s">
        <v>599</v>
      </c>
      <c r="F951" s="1433" t="s">
        <v>2821</v>
      </c>
      <c r="G951" s="1433" t="s">
        <v>2822</v>
      </c>
      <c r="H951" s="1384" t="s">
        <v>2808</v>
      </c>
      <c r="I951" s="1193" t="s">
        <v>2809</v>
      </c>
      <c r="J951" s="1054" t="s">
        <v>2810</v>
      </c>
      <c r="K951" s="1055">
        <v>1</v>
      </c>
      <c r="L951" s="1008">
        <v>43617</v>
      </c>
      <c r="M951" s="1008">
        <v>43982</v>
      </c>
      <c r="N951" s="1108" t="s">
        <v>2823</v>
      </c>
      <c r="O951" s="75">
        <v>0</v>
      </c>
      <c r="P951" s="1202" t="str">
        <f t="shared" si="40"/>
        <v>PROCESO</v>
      </c>
    </row>
    <row r="952" spans="2:16" ht="409.5" customHeight="1">
      <c r="B952" s="1283" t="s">
        <v>23</v>
      </c>
      <c r="C952" s="1048" t="s">
        <v>11</v>
      </c>
      <c r="D952" s="1428"/>
      <c r="E952" s="1436"/>
      <c r="F952" s="1433"/>
      <c r="G952" s="1433"/>
      <c r="H952" s="1384"/>
      <c r="I952" s="1193" t="s">
        <v>2812</v>
      </c>
      <c r="J952" s="1054" t="s">
        <v>2219</v>
      </c>
      <c r="K952" s="1055">
        <v>1</v>
      </c>
      <c r="L952" s="1008">
        <v>43983</v>
      </c>
      <c r="M952" s="1008">
        <v>44347</v>
      </c>
      <c r="N952" s="1108" t="s">
        <v>2813</v>
      </c>
      <c r="O952" s="75">
        <v>0</v>
      </c>
      <c r="P952" s="1202" t="str">
        <f t="shared" si="40"/>
        <v>PROCESO</v>
      </c>
    </row>
    <row r="953" spans="2:16" ht="409.5" customHeight="1">
      <c r="B953" s="1283" t="s">
        <v>23</v>
      </c>
      <c r="C953" s="1048" t="s">
        <v>11</v>
      </c>
      <c r="D953" s="1428"/>
      <c r="E953" s="1436"/>
      <c r="F953" s="1433"/>
      <c r="G953" s="1433"/>
      <c r="H953" s="1384"/>
      <c r="I953" s="1193" t="s">
        <v>2814</v>
      </c>
      <c r="J953" s="1054" t="s">
        <v>1918</v>
      </c>
      <c r="K953" s="1055">
        <v>8</v>
      </c>
      <c r="L953" s="1008">
        <v>44348</v>
      </c>
      <c r="M953" s="1008">
        <v>44712</v>
      </c>
      <c r="N953" s="1110" t="s">
        <v>2824</v>
      </c>
      <c r="O953" s="75">
        <v>0</v>
      </c>
      <c r="P953" s="1202" t="str">
        <f t="shared" si="40"/>
        <v>PROCESO</v>
      </c>
    </row>
    <row r="954" spans="2:16" ht="195" customHeight="1">
      <c r="B954" s="1283" t="s">
        <v>23</v>
      </c>
      <c r="C954" s="1048" t="s">
        <v>11</v>
      </c>
      <c r="D954" s="1428" t="s">
        <v>2825</v>
      </c>
      <c r="E954" s="1436" t="s">
        <v>599</v>
      </c>
      <c r="F954" s="1433" t="s">
        <v>2826</v>
      </c>
      <c r="G954" s="1433" t="s">
        <v>2827</v>
      </c>
      <c r="H954" s="1384" t="s">
        <v>2808</v>
      </c>
      <c r="I954" s="1193" t="s">
        <v>2809</v>
      </c>
      <c r="J954" s="1054" t="s">
        <v>2810</v>
      </c>
      <c r="K954" s="1055">
        <v>1</v>
      </c>
      <c r="L954" s="1008">
        <v>43617</v>
      </c>
      <c r="M954" s="1008">
        <v>43981</v>
      </c>
      <c r="N954" s="1111" t="s">
        <v>2828</v>
      </c>
      <c r="O954" s="75">
        <v>0</v>
      </c>
      <c r="P954" s="1202" t="str">
        <f t="shared" si="40"/>
        <v>PROCESO</v>
      </c>
    </row>
    <row r="955" spans="2:16" ht="60" customHeight="1">
      <c r="B955" s="1283" t="s">
        <v>23</v>
      </c>
      <c r="C955" s="1048" t="s">
        <v>11</v>
      </c>
      <c r="D955" s="1428"/>
      <c r="E955" s="1436"/>
      <c r="F955" s="1433"/>
      <c r="G955" s="1433"/>
      <c r="H955" s="1384"/>
      <c r="I955" s="1193" t="s">
        <v>2812</v>
      </c>
      <c r="J955" s="1054" t="s">
        <v>2219</v>
      </c>
      <c r="K955" s="1055">
        <v>1</v>
      </c>
      <c r="L955" s="1008">
        <v>43983</v>
      </c>
      <c r="M955" s="1008">
        <v>44346</v>
      </c>
      <c r="N955" s="1111" t="s">
        <v>2828</v>
      </c>
      <c r="O955" s="75">
        <v>0</v>
      </c>
      <c r="P955" s="1202" t="str">
        <f t="shared" si="40"/>
        <v>PROCESO</v>
      </c>
    </row>
    <row r="956" spans="2:16" ht="195" customHeight="1">
      <c r="B956" s="1283" t="s">
        <v>23</v>
      </c>
      <c r="C956" s="1048" t="s">
        <v>11</v>
      </c>
      <c r="D956" s="1428"/>
      <c r="E956" s="1436"/>
      <c r="F956" s="1433"/>
      <c r="G956" s="1433"/>
      <c r="H956" s="1384"/>
      <c r="I956" s="1193" t="s">
        <v>2814</v>
      </c>
      <c r="J956" s="1054" t="s">
        <v>1918</v>
      </c>
      <c r="K956" s="1055">
        <v>8</v>
      </c>
      <c r="L956" s="1008">
        <v>44348</v>
      </c>
      <c r="M956" s="1008">
        <v>44711</v>
      </c>
      <c r="N956" s="1110" t="s">
        <v>2829</v>
      </c>
      <c r="O956" s="75">
        <v>0</v>
      </c>
      <c r="P956" s="1202" t="str">
        <f t="shared" si="40"/>
        <v>PROCESO</v>
      </c>
    </row>
    <row r="957" spans="2:16" ht="135" customHeight="1">
      <c r="B957" s="1283" t="s">
        <v>23</v>
      </c>
      <c r="C957" s="1048" t="s">
        <v>11</v>
      </c>
      <c r="D957" s="1216" t="s">
        <v>2830</v>
      </c>
      <c r="E957" s="1216" t="s">
        <v>2831</v>
      </c>
      <c r="F957" s="1221" t="s">
        <v>2832</v>
      </c>
      <c r="G957" s="1221" t="s">
        <v>2833</v>
      </c>
      <c r="H957" s="1221" t="s">
        <v>2834</v>
      </c>
      <c r="I957" s="1221" t="s">
        <v>2835</v>
      </c>
      <c r="J957" s="1228" t="s">
        <v>2836</v>
      </c>
      <c r="K957" s="1013">
        <v>500</v>
      </c>
      <c r="L957" s="1014">
        <v>42005</v>
      </c>
      <c r="M957" s="1014">
        <v>42155</v>
      </c>
      <c r="N957" s="1112" t="s">
        <v>2837</v>
      </c>
      <c r="O957" s="75">
        <v>1</v>
      </c>
      <c r="P957" s="1202" t="str">
        <f t="shared" si="40"/>
        <v>CUMPLIDA</v>
      </c>
    </row>
    <row r="958" spans="2:16" ht="135" customHeight="1">
      <c r="B958" s="1283" t="s">
        <v>23</v>
      </c>
      <c r="C958" s="1048" t="s">
        <v>11</v>
      </c>
      <c r="D958" s="1428" t="s">
        <v>2838</v>
      </c>
      <c r="E958" s="1428" t="s">
        <v>585</v>
      </c>
      <c r="F958" s="1433" t="s">
        <v>2839</v>
      </c>
      <c r="G958" s="1433" t="s">
        <v>2840</v>
      </c>
      <c r="H958" s="1221" t="s">
        <v>2841</v>
      </c>
      <c r="I958" s="1221" t="s">
        <v>2842</v>
      </c>
      <c r="J958" s="1216" t="s">
        <v>220</v>
      </c>
      <c r="K958" s="1013">
        <v>1</v>
      </c>
      <c r="L958" s="1014">
        <v>42036</v>
      </c>
      <c r="M958" s="1014">
        <v>42185</v>
      </c>
      <c r="N958" s="1113" t="s">
        <v>2843</v>
      </c>
      <c r="O958" s="75">
        <v>1</v>
      </c>
      <c r="P958" s="1202" t="str">
        <f t="shared" si="40"/>
        <v>CUMPLIDA</v>
      </c>
    </row>
    <row r="959" spans="2:16" ht="210" customHeight="1">
      <c r="B959" s="1283" t="s">
        <v>23</v>
      </c>
      <c r="C959" s="1048" t="s">
        <v>11</v>
      </c>
      <c r="D959" s="1428"/>
      <c r="E959" s="1428"/>
      <c r="F959" s="1433"/>
      <c r="G959" s="1433"/>
      <c r="H959" s="1221" t="s">
        <v>2844</v>
      </c>
      <c r="I959" s="1221" t="s">
        <v>2845</v>
      </c>
      <c r="J959" s="1216" t="s">
        <v>2846</v>
      </c>
      <c r="K959" s="1013">
        <v>1</v>
      </c>
      <c r="L959" s="1014">
        <v>42401</v>
      </c>
      <c r="M959" s="1014">
        <v>42735</v>
      </c>
      <c r="N959" s="1113" t="s">
        <v>2847</v>
      </c>
      <c r="O959" s="75">
        <v>1</v>
      </c>
      <c r="P959" s="1202" t="str">
        <f t="shared" si="40"/>
        <v>CUMPLIDA</v>
      </c>
    </row>
    <row r="960" spans="2:16" ht="409.5" customHeight="1">
      <c r="B960" s="1283" t="s">
        <v>23</v>
      </c>
      <c r="C960" s="1048" t="s">
        <v>11</v>
      </c>
      <c r="D960" s="1428"/>
      <c r="E960" s="1428"/>
      <c r="F960" s="1433"/>
      <c r="G960" s="1433"/>
      <c r="H960" s="1221" t="s">
        <v>2848</v>
      </c>
      <c r="I960" s="1221" t="s">
        <v>2849</v>
      </c>
      <c r="J960" s="1216" t="s">
        <v>2850</v>
      </c>
      <c r="K960" s="1013">
        <v>12</v>
      </c>
      <c r="L960" s="1014">
        <v>42156</v>
      </c>
      <c r="M960" s="1014">
        <v>42428</v>
      </c>
      <c r="N960" s="1114" t="s">
        <v>2851</v>
      </c>
      <c r="O960" s="75">
        <v>1</v>
      </c>
      <c r="P960" s="1202" t="str">
        <f t="shared" si="40"/>
        <v>CUMPLIDA</v>
      </c>
    </row>
    <row r="961" spans="2:16" ht="409.5" customHeight="1">
      <c r="B961" s="1283" t="s">
        <v>23</v>
      </c>
      <c r="C961" s="1048" t="s">
        <v>11</v>
      </c>
      <c r="D961" s="1428" t="s">
        <v>2852</v>
      </c>
      <c r="E961" s="1428" t="s">
        <v>2853</v>
      </c>
      <c r="F961" s="1433" t="s">
        <v>2854</v>
      </c>
      <c r="G961" s="1433" t="s">
        <v>2855</v>
      </c>
      <c r="H961" s="1384" t="s">
        <v>2808</v>
      </c>
      <c r="I961" s="1193" t="s">
        <v>2809</v>
      </c>
      <c r="J961" s="1054" t="s">
        <v>2810</v>
      </c>
      <c r="K961" s="1055">
        <v>1</v>
      </c>
      <c r="L961" s="1008">
        <v>43617</v>
      </c>
      <c r="M961" s="1008">
        <v>43981</v>
      </c>
      <c r="N961" s="1111" t="s">
        <v>2856</v>
      </c>
      <c r="O961" s="75">
        <v>0</v>
      </c>
      <c r="P961" s="1202" t="str">
        <f t="shared" si="40"/>
        <v>PROCESO</v>
      </c>
    </row>
    <row r="962" spans="2:16" ht="409.5" customHeight="1">
      <c r="B962" s="1283" t="s">
        <v>23</v>
      </c>
      <c r="C962" s="1048" t="s">
        <v>11</v>
      </c>
      <c r="D962" s="1428"/>
      <c r="E962" s="1428"/>
      <c r="F962" s="1433"/>
      <c r="G962" s="1433"/>
      <c r="H962" s="1384"/>
      <c r="I962" s="1193" t="s">
        <v>2812</v>
      </c>
      <c r="J962" s="1054" t="s">
        <v>2219</v>
      </c>
      <c r="K962" s="1055">
        <v>1</v>
      </c>
      <c r="L962" s="1008">
        <v>43983</v>
      </c>
      <c r="M962" s="1008">
        <v>44346</v>
      </c>
      <c r="N962" s="1111" t="s">
        <v>2857</v>
      </c>
      <c r="O962" s="75">
        <v>0</v>
      </c>
      <c r="P962" s="1202" t="str">
        <f t="shared" si="40"/>
        <v>PROCESO</v>
      </c>
    </row>
    <row r="963" spans="2:16" ht="409.5" customHeight="1">
      <c r="B963" s="1283" t="s">
        <v>23</v>
      </c>
      <c r="C963" s="1048" t="s">
        <v>11</v>
      </c>
      <c r="D963" s="1428"/>
      <c r="E963" s="1428"/>
      <c r="F963" s="1433"/>
      <c r="G963" s="1433"/>
      <c r="H963" s="1384"/>
      <c r="I963" s="1193" t="s">
        <v>2814</v>
      </c>
      <c r="J963" s="1054" t="s">
        <v>1918</v>
      </c>
      <c r="K963" s="1055">
        <v>8</v>
      </c>
      <c r="L963" s="1008">
        <v>44348</v>
      </c>
      <c r="M963" s="1008">
        <v>44711</v>
      </c>
      <c r="N963" s="1111" t="s">
        <v>2858</v>
      </c>
      <c r="O963" s="75">
        <v>0</v>
      </c>
      <c r="P963" s="1202" t="str">
        <f t="shared" si="40"/>
        <v>PROCESO</v>
      </c>
    </row>
    <row r="964" spans="2:16" ht="90" customHeight="1">
      <c r="B964" s="1283" t="s">
        <v>23</v>
      </c>
      <c r="C964" s="1048" t="s">
        <v>11</v>
      </c>
      <c r="D964" s="1428" t="s">
        <v>2859</v>
      </c>
      <c r="E964" s="1428" t="s">
        <v>2860</v>
      </c>
      <c r="F964" s="1433" t="s">
        <v>2861</v>
      </c>
      <c r="G964" s="1433" t="s">
        <v>2862</v>
      </c>
      <c r="H964" s="1384" t="s">
        <v>2808</v>
      </c>
      <c r="I964" s="1193" t="s">
        <v>2809</v>
      </c>
      <c r="J964" s="1054" t="s">
        <v>2810</v>
      </c>
      <c r="K964" s="1055">
        <v>1</v>
      </c>
      <c r="L964" s="1008">
        <v>43617</v>
      </c>
      <c r="M964" s="1008">
        <v>43981</v>
      </c>
      <c r="N964" s="1111" t="s">
        <v>2856</v>
      </c>
      <c r="O964" s="75">
        <v>0</v>
      </c>
      <c r="P964" s="1202" t="str">
        <f t="shared" si="40"/>
        <v>PROCESO</v>
      </c>
    </row>
    <row r="965" spans="2:16" ht="135" customHeight="1">
      <c r="B965" s="1283" t="s">
        <v>23</v>
      </c>
      <c r="C965" s="1048" t="s">
        <v>11</v>
      </c>
      <c r="D965" s="1428"/>
      <c r="E965" s="1428"/>
      <c r="F965" s="1433"/>
      <c r="G965" s="1433"/>
      <c r="H965" s="1384"/>
      <c r="I965" s="1193" t="s">
        <v>2812</v>
      </c>
      <c r="J965" s="1054" t="s">
        <v>2219</v>
      </c>
      <c r="K965" s="1055">
        <v>1</v>
      </c>
      <c r="L965" s="1008">
        <v>43983</v>
      </c>
      <c r="M965" s="1008">
        <v>44346</v>
      </c>
      <c r="N965" s="1111" t="s">
        <v>2856</v>
      </c>
      <c r="O965" s="75">
        <v>0</v>
      </c>
      <c r="P965" s="1202" t="str">
        <f t="shared" si="40"/>
        <v>PROCESO</v>
      </c>
    </row>
    <row r="966" spans="2:16" ht="90" customHeight="1">
      <c r="B966" s="1283" t="s">
        <v>23</v>
      </c>
      <c r="C966" s="1048" t="s">
        <v>11</v>
      </c>
      <c r="D966" s="1428"/>
      <c r="E966" s="1428"/>
      <c r="F966" s="1433"/>
      <c r="G966" s="1433"/>
      <c r="H966" s="1384"/>
      <c r="I966" s="1193" t="s">
        <v>2814</v>
      </c>
      <c r="J966" s="1054" t="s">
        <v>1918</v>
      </c>
      <c r="K966" s="1055">
        <v>8</v>
      </c>
      <c r="L966" s="1008">
        <v>44348</v>
      </c>
      <c r="M966" s="1008">
        <v>44711</v>
      </c>
      <c r="N966" s="1111" t="s">
        <v>2856</v>
      </c>
      <c r="O966" s="75">
        <v>0</v>
      </c>
      <c r="P966" s="1202" t="str">
        <f t="shared" si="40"/>
        <v>PROCESO</v>
      </c>
    </row>
    <row r="967" spans="2:16" ht="129.75" customHeight="1">
      <c r="B967" s="1283" t="s">
        <v>23</v>
      </c>
      <c r="C967" s="1048" t="s">
        <v>11</v>
      </c>
      <c r="D967" s="1428" t="s">
        <v>2863</v>
      </c>
      <c r="E967" s="1428" t="s">
        <v>599</v>
      </c>
      <c r="F967" s="1449" t="s">
        <v>2864</v>
      </c>
      <c r="G967" s="1449" t="s">
        <v>2865</v>
      </c>
      <c r="H967" s="1261" t="s">
        <v>2765</v>
      </c>
      <c r="I967" s="1261" t="s">
        <v>2766</v>
      </c>
      <c r="J967" s="1015" t="s">
        <v>2767</v>
      </c>
      <c r="K967" s="1020">
        <v>1</v>
      </c>
      <c r="L967" s="1014">
        <v>43101</v>
      </c>
      <c r="M967" s="1014">
        <v>43190</v>
      </c>
      <c r="N967" s="1115" t="s">
        <v>2768</v>
      </c>
      <c r="O967" s="75">
        <v>1</v>
      </c>
      <c r="P967" s="1202" t="str">
        <f t="shared" si="40"/>
        <v>CUMPLIDA</v>
      </c>
    </row>
    <row r="968" spans="2:16" ht="255" customHeight="1">
      <c r="B968" s="1283" t="s">
        <v>23</v>
      </c>
      <c r="C968" s="1048" t="s">
        <v>11</v>
      </c>
      <c r="D968" s="1428"/>
      <c r="E968" s="1428"/>
      <c r="F968" s="1449"/>
      <c r="G968" s="1449"/>
      <c r="H968" s="1526" t="s">
        <v>2772</v>
      </c>
      <c r="I968" s="1261" t="s">
        <v>2773</v>
      </c>
      <c r="J968" s="1010" t="s">
        <v>2774</v>
      </c>
      <c r="K968" s="1013">
        <v>1</v>
      </c>
      <c r="L968" s="1014">
        <v>43252</v>
      </c>
      <c r="M968" s="1014">
        <v>43343</v>
      </c>
      <c r="N968" s="1105" t="s">
        <v>2866</v>
      </c>
      <c r="O968" s="75">
        <v>1</v>
      </c>
      <c r="P968" s="1202" t="str">
        <f t="shared" si="40"/>
        <v>CUMPLIDA</v>
      </c>
    </row>
    <row r="969" spans="2:16" ht="409.5" customHeight="1">
      <c r="B969" s="1283" t="s">
        <v>23</v>
      </c>
      <c r="C969" s="1048" t="s">
        <v>11</v>
      </c>
      <c r="D969" s="1428"/>
      <c r="E969" s="1428"/>
      <c r="F969" s="1449"/>
      <c r="G969" s="1449"/>
      <c r="H969" s="1526"/>
      <c r="I969" s="1261" t="s">
        <v>2776</v>
      </c>
      <c r="J969" s="1010" t="s">
        <v>1247</v>
      </c>
      <c r="K969" s="1013">
        <v>1</v>
      </c>
      <c r="L969" s="1014">
        <v>43344</v>
      </c>
      <c r="M969" s="1014">
        <v>43465</v>
      </c>
      <c r="N969" s="1105" t="s">
        <v>2867</v>
      </c>
      <c r="O969" s="75">
        <v>1</v>
      </c>
      <c r="P969" s="1202" t="str">
        <f t="shared" ref="P969:P1000" si="41">IF(AND(M969&lt;=$O$11,O969&lt;100%),"INCUMPLIDA",IF(AND(M969&gt;$O$11,O969&lt;100%),"PROCESO",IF(AND(M969&gt;$O$11,O969=100%),"CUMPLIDA","CUMPLIDA")))</f>
        <v>CUMPLIDA</v>
      </c>
    </row>
    <row r="970" spans="2:16" ht="409.5" customHeight="1">
      <c r="B970" s="1283" t="s">
        <v>23</v>
      </c>
      <c r="C970" s="1048" t="s">
        <v>11</v>
      </c>
      <c r="D970" s="1428" t="s">
        <v>2868</v>
      </c>
      <c r="E970" s="1428" t="s">
        <v>599</v>
      </c>
      <c r="F970" s="1428" t="s">
        <v>2869</v>
      </c>
      <c r="G970" s="1428" t="s">
        <v>2870</v>
      </c>
      <c r="H970" s="1532" t="s">
        <v>2871</v>
      </c>
      <c r="I970" s="1185" t="s">
        <v>2872</v>
      </c>
      <c r="J970" s="52" t="s">
        <v>2783</v>
      </c>
      <c r="K970" s="177">
        <v>1</v>
      </c>
      <c r="L970" s="1056">
        <v>43616</v>
      </c>
      <c r="M970" s="1056">
        <v>43738</v>
      </c>
      <c r="N970" s="1106" t="s">
        <v>2873</v>
      </c>
      <c r="O970" s="75">
        <v>0</v>
      </c>
      <c r="P970" s="1202" t="str">
        <f t="shared" si="41"/>
        <v>PROCESO</v>
      </c>
    </row>
    <row r="971" spans="2:16" ht="409.5" customHeight="1">
      <c r="B971" s="1283" t="s">
        <v>23</v>
      </c>
      <c r="C971" s="1048" t="s">
        <v>11</v>
      </c>
      <c r="D971" s="1428"/>
      <c r="E971" s="1428"/>
      <c r="F971" s="1428"/>
      <c r="G971" s="1428"/>
      <c r="H971" s="1532"/>
      <c r="I971" s="1189" t="s">
        <v>2785</v>
      </c>
      <c r="J971" s="52" t="s">
        <v>2786</v>
      </c>
      <c r="K971" s="177">
        <v>1</v>
      </c>
      <c r="L971" s="1056">
        <v>43647</v>
      </c>
      <c r="M971" s="1056">
        <v>43860</v>
      </c>
      <c r="N971" s="1116" t="s">
        <v>2787</v>
      </c>
      <c r="O971" s="75">
        <v>0</v>
      </c>
      <c r="P971" s="1202" t="str">
        <f t="shared" si="41"/>
        <v>PROCESO</v>
      </c>
    </row>
    <row r="972" spans="2:16" ht="298.5" customHeight="1">
      <c r="B972" s="1283" t="s">
        <v>23</v>
      </c>
      <c r="C972" s="1048" t="s">
        <v>11</v>
      </c>
      <c r="D972" s="1216" t="s">
        <v>2874</v>
      </c>
      <c r="E972" s="1216" t="s">
        <v>2762</v>
      </c>
      <c r="F972" s="1221" t="s">
        <v>2875</v>
      </c>
      <c r="G972" s="1221" t="s">
        <v>2876</v>
      </c>
      <c r="H972" s="1021" t="s">
        <v>2877</v>
      </c>
      <c r="I972" s="1221" t="s">
        <v>2878</v>
      </c>
      <c r="J972" s="1228" t="s">
        <v>2879</v>
      </c>
      <c r="K972" s="1022">
        <v>34</v>
      </c>
      <c r="L972" s="1023">
        <v>42551</v>
      </c>
      <c r="M972" s="1023">
        <v>42735</v>
      </c>
      <c r="N972" s="1112" t="s">
        <v>2880</v>
      </c>
      <c r="O972" s="75">
        <v>1</v>
      </c>
      <c r="P972" s="1202" t="str">
        <f t="shared" si="41"/>
        <v>CUMPLIDA</v>
      </c>
    </row>
    <row r="973" spans="2:16" ht="409.5" customHeight="1">
      <c r="B973" s="1283" t="s">
        <v>23</v>
      </c>
      <c r="C973" s="1048" t="s">
        <v>11</v>
      </c>
      <c r="D973" s="1216" t="s">
        <v>2881</v>
      </c>
      <c r="E973" s="1216" t="s">
        <v>2762</v>
      </c>
      <c r="F973" s="1221" t="s">
        <v>2882</v>
      </c>
      <c r="G973" s="1221" t="s">
        <v>2883</v>
      </c>
      <c r="H973" s="1221" t="s">
        <v>2884</v>
      </c>
      <c r="I973" s="1221" t="s">
        <v>2885</v>
      </c>
      <c r="J973" s="1228" t="s">
        <v>2886</v>
      </c>
      <c r="K973" s="1022">
        <v>40</v>
      </c>
      <c r="L973" s="1014">
        <v>42005</v>
      </c>
      <c r="M973" s="1014">
        <v>42124</v>
      </c>
      <c r="N973" s="1112" t="s">
        <v>2887</v>
      </c>
      <c r="O973" s="75">
        <v>1</v>
      </c>
      <c r="P973" s="1202" t="str">
        <f t="shared" si="41"/>
        <v>CUMPLIDA</v>
      </c>
    </row>
    <row r="974" spans="2:16" ht="409.5" customHeight="1">
      <c r="B974" s="1283" t="s">
        <v>23</v>
      </c>
      <c r="C974" s="1048" t="s">
        <v>11</v>
      </c>
      <c r="D974" s="1428" t="s">
        <v>2888</v>
      </c>
      <c r="E974" s="1428" t="s">
        <v>599</v>
      </c>
      <c r="F974" s="1428" t="s">
        <v>2889</v>
      </c>
      <c r="G974" s="1428" t="s">
        <v>2890</v>
      </c>
      <c r="H974" s="1384" t="s">
        <v>2808</v>
      </c>
      <c r="I974" s="1193" t="s">
        <v>2809</v>
      </c>
      <c r="J974" s="1054" t="s">
        <v>2810</v>
      </c>
      <c r="K974" s="1055">
        <v>1</v>
      </c>
      <c r="L974" s="1008">
        <v>43617</v>
      </c>
      <c r="M974" s="1008">
        <v>43981</v>
      </c>
      <c r="N974" s="1111" t="s">
        <v>2891</v>
      </c>
      <c r="O974" s="75">
        <v>0</v>
      </c>
      <c r="P974" s="1202" t="str">
        <f t="shared" si="41"/>
        <v>PROCESO</v>
      </c>
    </row>
    <row r="975" spans="2:16" ht="150" customHeight="1">
      <c r="B975" s="1283" t="s">
        <v>23</v>
      </c>
      <c r="C975" s="1048" t="s">
        <v>11</v>
      </c>
      <c r="D975" s="1428"/>
      <c r="E975" s="1428"/>
      <c r="F975" s="1428"/>
      <c r="G975" s="1428"/>
      <c r="H975" s="1384"/>
      <c r="I975" s="1193" t="s">
        <v>2812</v>
      </c>
      <c r="J975" s="1054" t="s">
        <v>2219</v>
      </c>
      <c r="K975" s="1055">
        <v>1</v>
      </c>
      <c r="L975" s="1008">
        <v>43983</v>
      </c>
      <c r="M975" s="1008">
        <v>44346</v>
      </c>
      <c r="N975" s="1111" t="s">
        <v>2891</v>
      </c>
      <c r="O975" s="75">
        <v>0</v>
      </c>
      <c r="P975" s="1202" t="str">
        <f t="shared" si="41"/>
        <v>PROCESO</v>
      </c>
    </row>
    <row r="976" spans="2:16" ht="409.5" customHeight="1">
      <c r="B976" s="1283" t="s">
        <v>23</v>
      </c>
      <c r="C976" s="1048" t="s">
        <v>11</v>
      </c>
      <c r="D976" s="1428"/>
      <c r="E976" s="1428"/>
      <c r="F976" s="1428"/>
      <c r="G976" s="1428"/>
      <c r="H976" s="1384"/>
      <c r="I976" s="1193" t="s">
        <v>2814</v>
      </c>
      <c r="J976" s="1054" t="s">
        <v>1918</v>
      </c>
      <c r="K976" s="1055">
        <v>8</v>
      </c>
      <c r="L976" s="1008">
        <v>44348</v>
      </c>
      <c r="M976" s="1008">
        <v>44711</v>
      </c>
      <c r="N976" s="1111" t="s">
        <v>2892</v>
      </c>
      <c r="O976" s="75">
        <v>0</v>
      </c>
      <c r="P976" s="1202" t="str">
        <f t="shared" si="41"/>
        <v>PROCESO</v>
      </c>
    </row>
    <row r="977" spans="2:16" ht="240" customHeight="1">
      <c r="B977" s="1283" t="s">
        <v>23</v>
      </c>
      <c r="C977" s="1048" t="s">
        <v>11</v>
      </c>
      <c r="D977" s="1216" t="s">
        <v>2893</v>
      </c>
      <c r="E977" s="1216" t="s">
        <v>599</v>
      </c>
      <c r="F977" s="1221" t="s">
        <v>2894</v>
      </c>
      <c r="G977" s="1221" t="s">
        <v>2895</v>
      </c>
      <c r="H977" s="1024" t="s">
        <v>2896</v>
      </c>
      <c r="I977" s="1057" t="s">
        <v>2897</v>
      </c>
      <c r="J977" s="1057" t="s">
        <v>2898</v>
      </c>
      <c r="K977" s="1058">
        <v>1</v>
      </c>
      <c r="L977" s="1059">
        <v>43617</v>
      </c>
      <c r="M977" s="1059">
        <v>43982</v>
      </c>
      <c r="N977" s="1117" t="s">
        <v>2899</v>
      </c>
      <c r="O977" s="75">
        <v>0</v>
      </c>
      <c r="P977" s="1202" t="str">
        <f t="shared" si="41"/>
        <v>PROCESO</v>
      </c>
    </row>
    <row r="978" spans="2:16" ht="285" customHeight="1">
      <c r="B978" s="1283" t="s">
        <v>23</v>
      </c>
      <c r="C978" s="1048" t="s">
        <v>11</v>
      </c>
      <c r="D978" s="1428" t="s">
        <v>2900</v>
      </c>
      <c r="E978" s="1428" t="s">
        <v>585</v>
      </c>
      <c r="F978" s="1433" t="s">
        <v>2901</v>
      </c>
      <c r="G978" s="1433" t="s">
        <v>2902</v>
      </c>
      <c r="H978" s="1384" t="s">
        <v>2808</v>
      </c>
      <c r="I978" s="1193" t="s">
        <v>2809</v>
      </c>
      <c r="J978" s="1054" t="s">
        <v>2810</v>
      </c>
      <c r="K978" s="1055">
        <v>1</v>
      </c>
      <c r="L978" s="1008">
        <v>43617</v>
      </c>
      <c r="M978" s="1008">
        <v>43981</v>
      </c>
      <c r="N978" s="1111" t="s">
        <v>2856</v>
      </c>
      <c r="O978" s="75">
        <v>0</v>
      </c>
      <c r="P978" s="1202" t="str">
        <f t="shared" si="41"/>
        <v>PROCESO</v>
      </c>
    </row>
    <row r="979" spans="2:16" ht="409.5" customHeight="1">
      <c r="B979" s="1283" t="s">
        <v>23</v>
      </c>
      <c r="C979" s="1048" t="s">
        <v>11</v>
      </c>
      <c r="D979" s="1428"/>
      <c r="E979" s="1428"/>
      <c r="F979" s="1433"/>
      <c r="G979" s="1433"/>
      <c r="H979" s="1384"/>
      <c r="I979" s="1193" t="s">
        <v>2812</v>
      </c>
      <c r="J979" s="1054" t="s">
        <v>2219</v>
      </c>
      <c r="K979" s="1055">
        <v>1</v>
      </c>
      <c r="L979" s="1008">
        <v>43983</v>
      </c>
      <c r="M979" s="1008">
        <v>44346</v>
      </c>
      <c r="N979" s="1111" t="s">
        <v>2856</v>
      </c>
      <c r="O979" s="75">
        <v>0</v>
      </c>
      <c r="P979" s="1202" t="str">
        <f t="shared" si="41"/>
        <v>PROCESO</v>
      </c>
    </row>
    <row r="980" spans="2:16" ht="409.5" customHeight="1">
      <c r="B980" s="1283" t="s">
        <v>23</v>
      </c>
      <c r="C980" s="1048" t="s">
        <v>11</v>
      </c>
      <c r="D980" s="1428"/>
      <c r="E980" s="1428"/>
      <c r="F980" s="1433"/>
      <c r="G980" s="1433"/>
      <c r="H980" s="1384"/>
      <c r="I980" s="1193" t="s">
        <v>2814</v>
      </c>
      <c r="J980" s="1054" t="s">
        <v>1918</v>
      </c>
      <c r="K980" s="1055">
        <v>8</v>
      </c>
      <c r="L980" s="1008">
        <v>44348</v>
      </c>
      <c r="M980" s="1008">
        <v>44711</v>
      </c>
      <c r="N980" s="1111" t="s">
        <v>2858</v>
      </c>
      <c r="O980" s="75">
        <v>0</v>
      </c>
      <c r="P980" s="1202" t="str">
        <f t="shared" si="41"/>
        <v>PROCESO</v>
      </c>
    </row>
    <row r="981" spans="2:16" ht="240" customHeight="1">
      <c r="B981" s="1283" t="s">
        <v>23</v>
      </c>
      <c r="C981" s="1048" t="s">
        <v>11</v>
      </c>
      <c r="D981" s="1216" t="s">
        <v>2903</v>
      </c>
      <c r="E981" s="1216" t="s">
        <v>625</v>
      </c>
      <c r="F981" s="1221" t="s">
        <v>2904</v>
      </c>
      <c r="G981" s="1221" t="s">
        <v>2905</v>
      </c>
      <c r="H981" s="1024" t="s">
        <v>2906</v>
      </c>
      <c r="I981" s="1057" t="s">
        <v>2907</v>
      </c>
      <c r="J981" s="1057" t="s">
        <v>2898</v>
      </c>
      <c r="K981" s="1058">
        <v>1</v>
      </c>
      <c r="L981" s="1059">
        <v>43617</v>
      </c>
      <c r="M981" s="1059">
        <v>43982</v>
      </c>
      <c r="N981" s="1112" t="s">
        <v>2908</v>
      </c>
      <c r="O981" s="75">
        <v>0</v>
      </c>
      <c r="P981" s="1202" t="str">
        <f t="shared" si="41"/>
        <v>PROCESO</v>
      </c>
    </row>
    <row r="982" spans="2:16" ht="409.5" customHeight="1">
      <c r="B982" s="1283" t="s">
        <v>23</v>
      </c>
      <c r="C982" s="1048" t="s">
        <v>11</v>
      </c>
      <c r="D982" s="1216" t="s">
        <v>2909</v>
      </c>
      <c r="E982" s="1216" t="s">
        <v>625</v>
      </c>
      <c r="F982" s="1221" t="s">
        <v>2910</v>
      </c>
      <c r="G982" s="1221" t="s">
        <v>2911</v>
      </c>
      <c r="H982" s="1025" t="s">
        <v>2912</v>
      </c>
      <c r="I982" s="1025" t="s">
        <v>2913</v>
      </c>
      <c r="J982" s="1026" t="s">
        <v>1485</v>
      </c>
      <c r="K982" s="1027">
        <v>2</v>
      </c>
      <c r="L982" s="1018">
        <v>43344</v>
      </c>
      <c r="M982" s="1018">
        <v>43465</v>
      </c>
      <c r="N982" s="1117" t="s">
        <v>2914</v>
      </c>
      <c r="O982" s="75">
        <v>1</v>
      </c>
      <c r="P982" s="1202" t="str">
        <f t="shared" si="41"/>
        <v>CUMPLIDA</v>
      </c>
    </row>
    <row r="983" spans="2:16" ht="225" customHeight="1">
      <c r="B983" s="1283" t="s">
        <v>23</v>
      </c>
      <c r="C983" s="1048" t="s">
        <v>11</v>
      </c>
      <c r="D983" s="1216" t="s">
        <v>2915</v>
      </c>
      <c r="E983" s="1216" t="s">
        <v>2417</v>
      </c>
      <c r="F983" s="1221" t="s">
        <v>2916</v>
      </c>
      <c r="G983" s="1221" t="s">
        <v>2917</v>
      </c>
      <c r="H983" s="1221" t="s">
        <v>2918</v>
      </c>
      <c r="I983" s="1221" t="s">
        <v>2919</v>
      </c>
      <c r="J983" s="1228" t="s">
        <v>220</v>
      </c>
      <c r="K983" s="1022">
        <v>1</v>
      </c>
      <c r="L983" s="1012">
        <v>42036</v>
      </c>
      <c r="M983" s="1012">
        <v>42185</v>
      </c>
      <c r="N983" s="1117" t="s">
        <v>2920</v>
      </c>
      <c r="O983" s="75">
        <v>1</v>
      </c>
      <c r="P983" s="1202" t="str">
        <f t="shared" si="41"/>
        <v>CUMPLIDA</v>
      </c>
    </row>
    <row r="984" spans="2:16" ht="409.5" customHeight="1">
      <c r="B984" s="1283" t="s">
        <v>23</v>
      </c>
      <c r="C984" s="1048" t="s">
        <v>11</v>
      </c>
      <c r="D984" s="1451" t="s">
        <v>2921</v>
      </c>
      <c r="E984" s="1382" t="s">
        <v>545</v>
      </c>
      <c r="F984" s="1531" t="s">
        <v>2922</v>
      </c>
      <c r="G984" s="1457" t="s">
        <v>2923</v>
      </c>
      <c r="H984" s="1454" t="s">
        <v>2214</v>
      </c>
      <c r="I984" s="1189" t="s">
        <v>2924</v>
      </c>
      <c r="J984" s="1060" t="s">
        <v>2219</v>
      </c>
      <c r="K984" s="1186">
        <v>1</v>
      </c>
      <c r="L984" s="1061">
        <v>43617</v>
      </c>
      <c r="M984" s="1061">
        <v>43982</v>
      </c>
      <c r="N984" s="1118" t="s">
        <v>2925</v>
      </c>
      <c r="O984" s="75">
        <v>0</v>
      </c>
      <c r="P984" s="1202" t="str">
        <f t="shared" si="41"/>
        <v>PROCESO</v>
      </c>
    </row>
    <row r="985" spans="2:16" ht="195" customHeight="1">
      <c r="B985" s="1283" t="s">
        <v>23</v>
      </c>
      <c r="C985" s="1048" t="s">
        <v>11</v>
      </c>
      <c r="D985" s="1451"/>
      <c r="E985" s="1382"/>
      <c r="F985" s="1531"/>
      <c r="G985" s="1457"/>
      <c r="H985" s="1454"/>
      <c r="I985" s="1189" t="s">
        <v>2220</v>
      </c>
      <c r="J985" s="1060" t="s">
        <v>1918</v>
      </c>
      <c r="K985" s="1017">
        <v>8</v>
      </c>
      <c r="L985" s="1062">
        <v>43983</v>
      </c>
      <c r="M985" s="1062">
        <v>44347</v>
      </c>
      <c r="N985" s="1118" t="s">
        <v>2926</v>
      </c>
      <c r="O985" s="75">
        <v>0</v>
      </c>
      <c r="P985" s="1202" t="str">
        <f t="shared" si="41"/>
        <v>PROCESO</v>
      </c>
    </row>
    <row r="986" spans="2:16" ht="409.5" customHeight="1">
      <c r="B986" s="1283" t="s">
        <v>23</v>
      </c>
      <c r="C986" s="1048" t="s">
        <v>11</v>
      </c>
      <c r="D986" s="1222" t="s">
        <v>2927</v>
      </c>
      <c r="E986" s="1223" t="s">
        <v>2928</v>
      </c>
      <c r="F986" s="1028" t="s">
        <v>2929</v>
      </c>
      <c r="G986" s="1028" t="s">
        <v>2930</v>
      </c>
      <c r="H986" s="1016" t="s">
        <v>2931</v>
      </c>
      <c r="I986" s="1016" t="s">
        <v>2932</v>
      </c>
      <c r="J986" s="1232" t="s">
        <v>688</v>
      </c>
      <c r="K986" s="1017">
        <v>1</v>
      </c>
      <c r="L986" s="1018">
        <v>43374</v>
      </c>
      <c r="M986" s="1063">
        <v>43738</v>
      </c>
      <c r="N986" s="1115" t="s">
        <v>2933</v>
      </c>
      <c r="O986" s="75">
        <v>0</v>
      </c>
      <c r="P986" s="1202" t="str">
        <f t="shared" si="41"/>
        <v>PROCESO</v>
      </c>
    </row>
    <row r="987" spans="2:16" ht="210">
      <c r="B987" s="1283" t="s">
        <v>23</v>
      </c>
      <c r="C987" s="1048" t="s">
        <v>11</v>
      </c>
      <c r="D987" s="1434" t="s">
        <v>2934</v>
      </c>
      <c r="E987" s="1435" t="s">
        <v>636</v>
      </c>
      <c r="F987" s="1377" t="s">
        <v>2935</v>
      </c>
      <c r="G987" s="1377" t="s">
        <v>2936</v>
      </c>
      <c r="H987" s="1530" t="s">
        <v>2937</v>
      </c>
      <c r="I987" s="1264" t="s">
        <v>2218</v>
      </c>
      <c r="J987" s="1029" t="s">
        <v>1086</v>
      </c>
      <c r="K987" s="1030">
        <v>1</v>
      </c>
      <c r="L987" s="1031">
        <v>43374</v>
      </c>
      <c r="M987" s="1031">
        <v>43738</v>
      </c>
      <c r="N987" s="1119" t="s">
        <v>2938</v>
      </c>
      <c r="O987" s="75">
        <v>0</v>
      </c>
      <c r="P987" s="1202" t="str">
        <f t="shared" si="41"/>
        <v>PROCESO</v>
      </c>
    </row>
    <row r="988" spans="2:16" ht="165" customHeight="1">
      <c r="B988" s="1283" t="s">
        <v>23</v>
      </c>
      <c r="C988" s="1048" t="s">
        <v>11</v>
      </c>
      <c r="D988" s="1434"/>
      <c r="E988" s="1435"/>
      <c r="F988" s="1377"/>
      <c r="G988" s="1377"/>
      <c r="H988" s="1530"/>
      <c r="I988" s="1029" t="s">
        <v>2220</v>
      </c>
      <c r="J988" s="1029" t="s">
        <v>2939</v>
      </c>
      <c r="K988" s="1032">
        <v>1</v>
      </c>
      <c r="L988" s="179">
        <v>43739</v>
      </c>
      <c r="M988" s="179">
        <v>44104</v>
      </c>
      <c r="N988" s="1115" t="s">
        <v>2940</v>
      </c>
      <c r="O988" s="75">
        <v>0</v>
      </c>
      <c r="P988" s="1202" t="str">
        <f t="shared" si="41"/>
        <v>PROCESO</v>
      </c>
    </row>
    <row r="989" spans="2:16" ht="375" customHeight="1">
      <c r="B989" s="1283" t="s">
        <v>23</v>
      </c>
      <c r="C989" s="1048" t="s">
        <v>11</v>
      </c>
      <c r="D989" s="1378" t="s">
        <v>2941</v>
      </c>
      <c r="E989" s="1378" t="s">
        <v>599</v>
      </c>
      <c r="F989" s="1378" t="s">
        <v>2942</v>
      </c>
      <c r="G989" s="1378" t="s">
        <v>2943</v>
      </c>
      <c r="H989" s="1009" t="s">
        <v>2765</v>
      </c>
      <c r="I989" s="1261" t="s">
        <v>2766</v>
      </c>
      <c r="J989" s="1015" t="s">
        <v>2767</v>
      </c>
      <c r="K989" s="1020">
        <v>1</v>
      </c>
      <c r="L989" s="1014">
        <v>43101</v>
      </c>
      <c r="M989" s="1014">
        <v>43190</v>
      </c>
      <c r="N989" s="1120" t="s">
        <v>2944</v>
      </c>
      <c r="O989" s="75">
        <v>1</v>
      </c>
      <c r="P989" s="1202" t="str">
        <f t="shared" si="41"/>
        <v>CUMPLIDA</v>
      </c>
    </row>
    <row r="990" spans="2:16" ht="285" customHeight="1">
      <c r="B990" s="1283" t="s">
        <v>23</v>
      </c>
      <c r="C990" s="1048" t="s">
        <v>11</v>
      </c>
      <c r="D990" s="1378"/>
      <c r="E990" s="1378"/>
      <c r="F990" s="1378"/>
      <c r="G990" s="1378"/>
      <c r="H990" s="1449" t="s">
        <v>2772</v>
      </c>
      <c r="I990" s="1261" t="s">
        <v>2773</v>
      </c>
      <c r="J990" s="1010" t="s">
        <v>2774</v>
      </c>
      <c r="K990" s="1013">
        <v>1</v>
      </c>
      <c r="L990" s="1014">
        <v>43252</v>
      </c>
      <c r="M990" s="1014">
        <v>43343</v>
      </c>
      <c r="N990" s="1105" t="s">
        <v>2866</v>
      </c>
      <c r="O990" s="75">
        <v>1</v>
      </c>
      <c r="P990" s="1202" t="str">
        <f t="shared" si="41"/>
        <v>CUMPLIDA</v>
      </c>
    </row>
    <row r="991" spans="2:16" ht="270" customHeight="1">
      <c r="B991" s="1283" t="s">
        <v>23</v>
      </c>
      <c r="C991" s="1048" t="s">
        <v>11</v>
      </c>
      <c r="D991" s="1378"/>
      <c r="E991" s="1378"/>
      <c r="F991" s="1378"/>
      <c r="G991" s="1378"/>
      <c r="H991" s="1449"/>
      <c r="I991" s="1261" t="s">
        <v>2776</v>
      </c>
      <c r="J991" s="1010" t="s">
        <v>1247</v>
      </c>
      <c r="K991" s="1013">
        <v>1</v>
      </c>
      <c r="L991" s="1014">
        <v>43344</v>
      </c>
      <c r="M991" s="1014">
        <v>43465</v>
      </c>
      <c r="N991" s="1105" t="s">
        <v>2867</v>
      </c>
      <c r="O991" s="75">
        <v>1</v>
      </c>
      <c r="P991" s="1202" t="str">
        <f t="shared" si="41"/>
        <v>CUMPLIDA</v>
      </c>
    </row>
    <row r="992" spans="2:16" ht="150" customHeight="1">
      <c r="B992" s="1283" t="s">
        <v>23</v>
      </c>
      <c r="C992" s="1048" t="s">
        <v>11</v>
      </c>
      <c r="D992" s="1033" t="s">
        <v>2945</v>
      </c>
      <c r="E992" s="1033" t="s">
        <v>599</v>
      </c>
      <c r="F992" s="1033" t="s">
        <v>2946</v>
      </c>
      <c r="G992" s="1033" t="s">
        <v>2947</v>
      </c>
      <c r="H992" s="1009" t="s">
        <v>2765</v>
      </c>
      <c r="I992" s="1261" t="s">
        <v>2766</v>
      </c>
      <c r="J992" s="1010" t="s">
        <v>2767</v>
      </c>
      <c r="K992" s="1011">
        <v>1</v>
      </c>
      <c r="L992" s="1012">
        <v>43101</v>
      </c>
      <c r="M992" s="1012">
        <v>43190</v>
      </c>
      <c r="N992" s="1121" t="s">
        <v>2948</v>
      </c>
      <c r="O992" s="75">
        <v>1</v>
      </c>
      <c r="P992" s="1202" t="str">
        <f t="shared" si="41"/>
        <v>CUMPLIDA</v>
      </c>
    </row>
    <row r="993" spans="2:16" ht="390">
      <c r="B993" s="1283" t="s">
        <v>23</v>
      </c>
      <c r="C993" s="1048" t="s">
        <v>11</v>
      </c>
      <c r="D993" s="1033" t="s">
        <v>2949</v>
      </c>
      <c r="E993" s="1033" t="s">
        <v>599</v>
      </c>
      <c r="F993" s="1033" t="s">
        <v>2950</v>
      </c>
      <c r="G993" s="1033" t="s">
        <v>2951</v>
      </c>
      <c r="H993" s="1009" t="s">
        <v>2765</v>
      </c>
      <c r="I993" s="1261" t="s">
        <v>2766</v>
      </c>
      <c r="J993" s="1010" t="s">
        <v>2767</v>
      </c>
      <c r="K993" s="1011">
        <v>1</v>
      </c>
      <c r="L993" s="1012">
        <v>43101</v>
      </c>
      <c r="M993" s="1012">
        <v>43190</v>
      </c>
      <c r="N993" s="1121" t="s">
        <v>2944</v>
      </c>
      <c r="O993" s="75">
        <v>1</v>
      </c>
      <c r="P993" s="1202" t="str">
        <f t="shared" si="41"/>
        <v>CUMPLIDA</v>
      </c>
    </row>
    <row r="994" spans="2:16" ht="178.5" customHeight="1">
      <c r="B994" s="1283" t="s">
        <v>23</v>
      </c>
      <c r="C994" s="1048" t="s">
        <v>11</v>
      </c>
      <c r="D994" s="1434" t="s">
        <v>2952</v>
      </c>
      <c r="E994" s="1434" t="s">
        <v>599</v>
      </c>
      <c r="F994" s="1450" t="s">
        <v>2953</v>
      </c>
      <c r="G994" s="1434" t="s">
        <v>2954</v>
      </c>
      <c r="H994" s="1378" t="s">
        <v>2955</v>
      </c>
      <c r="I994" s="1185" t="s">
        <v>2956</v>
      </c>
      <c r="J994" s="1311" t="s">
        <v>107</v>
      </c>
      <c r="K994" s="1064">
        <v>1</v>
      </c>
      <c r="L994" s="1034">
        <v>43615</v>
      </c>
      <c r="M994" s="1034">
        <v>43738</v>
      </c>
      <c r="N994" s="1121" t="s">
        <v>2957</v>
      </c>
      <c r="O994" s="75">
        <v>0</v>
      </c>
      <c r="P994" s="1202" t="str">
        <f t="shared" si="41"/>
        <v>PROCESO</v>
      </c>
    </row>
    <row r="995" spans="2:16" ht="229.5" customHeight="1">
      <c r="B995" s="1283" t="s">
        <v>23</v>
      </c>
      <c r="C995" s="1048" t="s">
        <v>11</v>
      </c>
      <c r="D995" s="1434"/>
      <c r="E995" s="1434"/>
      <c r="F995" s="1450"/>
      <c r="G995" s="1434"/>
      <c r="H995" s="1378"/>
      <c r="I995" s="1185" t="s">
        <v>2958</v>
      </c>
      <c r="J995" s="1311" t="s">
        <v>107</v>
      </c>
      <c r="K995" s="1064">
        <v>1</v>
      </c>
      <c r="L995" s="1034">
        <v>43615</v>
      </c>
      <c r="M995" s="1034">
        <v>43738</v>
      </c>
      <c r="N995" s="1122" t="s">
        <v>2959</v>
      </c>
      <c r="O995" s="75">
        <v>0</v>
      </c>
      <c r="P995" s="1202" t="str">
        <f t="shared" si="41"/>
        <v>PROCESO</v>
      </c>
    </row>
    <row r="996" spans="2:16" ht="204" customHeight="1">
      <c r="B996" s="1283" t="s">
        <v>23</v>
      </c>
      <c r="C996" s="1048" t="s">
        <v>11</v>
      </c>
      <c r="D996" s="1434"/>
      <c r="E996" s="1434"/>
      <c r="F996" s="1450"/>
      <c r="G996" s="1434"/>
      <c r="H996" s="1378"/>
      <c r="I996" s="1185" t="s">
        <v>2960</v>
      </c>
      <c r="J996" s="1311" t="s">
        <v>2786</v>
      </c>
      <c r="K996" s="1065">
        <v>1</v>
      </c>
      <c r="L996" s="1034">
        <v>43739</v>
      </c>
      <c r="M996" s="1034">
        <v>43889</v>
      </c>
      <c r="N996" s="1122" t="s">
        <v>2959</v>
      </c>
      <c r="O996" s="75">
        <v>0</v>
      </c>
      <c r="P996" s="1202" t="str">
        <f t="shared" si="41"/>
        <v>PROCESO</v>
      </c>
    </row>
    <row r="997" spans="2:16" ht="135.75" customHeight="1">
      <c r="B997" s="1283" t="s">
        <v>23</v>
      </c>
      <c r="C997" s="1048" t="s">
        <v>11</v>
      </c>
      <c r="D997" s="1378" t="s">
        <v>2961</v>
      </c>
      <c r="E997" s="1378" t="s">
        <v>2962</v>
      </c>
      <c r="F997" s="1375" t="s">
        <v>2963</v>
      </c>
      <c r="G997" s="1374" t="s">
        <v>2964</v>
      </c>
      <c r="H997" s="1384" t="s">
        <v>2808</v>
      </c>
      <c r="I997" s="1193" t="s">
        <v>2809</v>
      </c>
      <c r="J997" s="1054" t="s">
        <v>2810</v>
      </c>
      <c r="K997" s="1055">
        <v>1</v>
      </c>
      <c r="L997" s="1008">
        <v>43617</v>
      </c>
      <c r="M997" s="1008">
        <v>43981</v>
      </c>
      <c r="N997" s="1111" t="s">
        <v>2857</v>
      </c>
      <c r="O997" s="75">
        <v>0</v>
      </c>
      <c r="P997" s="1202" t="str">
        <f t="shared" si="41"/>
        <v>PROCESO</v>
      </c>
    </row>
    <row r="998" spans="2:16" ht="256.5" customHeight="1">
      <c r="B998" s="1283" t="s">
        <v>23</v>
      </c>
      <c r="C998" s="1048" t="s">
        <v>11</v>
      </c>
      <c r="D998" s="1378"/>
      <c r="E998" s="1378"/>
      <c r="F998" s="1375"/>
      <c r="G998" s="1374"/>
      <c r="H998" s="1384"/>
      <c r="I998" s="1193" t="s">
        <v>2812</v>
      </c>
      <c r="J998" s="1054" t="s">
        <v>2219</v>
      </c>
      <c r="K998" s="1055">
        <v>1</v>
      </c>
      <c r="L998" s="1008">
        <v>43983</v>
      </c>
      <c r="M998" s="1008">
        <v>44346</v>
      </c>
      <c r="N998" s="1111" t="s">
        <v>2965</v>
      </c>
      <c r="O998" s="75">
        <v>0</v>
      </c>
      <c r="P998" s="1202" t="str">
        <f t="shared" si="41"/>
        <v>PROCESO</v>
      </c>
    </row>
    <row r="999" spans="2:16" ht="199.5" customHeight="1">
      <c r="B999" s="1283" t="s">
        <v>23</v>
      </c>
      <c r="C999" s="1048" t="s">
        <v>11</v>
      </c>
      <c r="D999" s="1378"/>
      <c r="E999" s="1378"/>
      <c r="F999" s="1375"/>
      <c r="G999" s="1374"/>
      <c r="H999" s="1384"/>
      <c r="I999" s="1193" t="s">
        <v>2814</v>
      </c>
      <c r="J999" s="1054" t="s">
        <v>1918</v>
      </c>
      <c r="K999" s="1055">
        <v>8</v>
      </c>
      <c r="L999" s="1008">
        <v>44348</v>
      </c>
      <c r="M999" s="1008">
        <v>44711</v>
      </c>
      <c r="N999" s="1111" t="s">
        <v>2965</v>
      </c>
      <c r="O999" s="75">
        <v>0</v>
      </c>
      <c r="P999" s="1202" t="str">
        <f t="shared" si="41"/>
        <v>PROCESO</v>
      </c>
    </row>
    <row r="1000" spans="2:16" ht="107.25" customHeight="1">
      <c r="B1000" s="1283" t="s">
        <v>23</v>
      </c>
      <c r="C1000" s="1048" t="s">
        <v>11</v>
      </c>
      <c r="D1000" s="1378" t="s">
        <v>2966</v>
      </c>
      <c r="E1000" s="1378" t="s">
        <v>569</v>
      </c>
      <c r="F1000" s="1375" t="s">
        <v>2967</v>
      </c>
      <c r="G1000" s="1375" t="s">
        <v>2968</v>
      </c>
      <c r="H1000" s="1384" t="s">
        <v>2808</v>
      </c>
      <c r="I1000" s="1193" t="s">
        <v>2809</v>
      </c>
      <c r="J1000" s="1054" t="s">
        <v>2810</v>
      </c>
      <c r="K1000" s="1055">
        <v>1</v>
      </c>
      <c r="L1000" s="1008">
        <v>43617</v>
      </c>
      <c r="M1000" s="1008">
        <v>43981</v>
      </c>
      <c r="N1000" s="1111" t="s">
        <v>2856</v>
      </c>
      <c r="O1000" s="75">
        <v>0</v>
      </c>
      <c r="P1000" s="1202" t="str">
        <f t="shared" si="41"/>
        <v>PROCESO</v>
      </c>
    </row>
    <row r="1001" spans="2:16" ht="242.25" customHeight="1">
      <c r="B1001" s="1283" t="s">
        <v>23</v>
      </c>
      <c r="C1001" s="1048" t="s">
        <v>11</v>
      </c>
      <c r="D1001" s="1378"/>
      <c r="E1001" s="1378"/>
      <c r="F1001" s="1375"/>
      <c r="G1001" s="1375"/>
      <c r="H1001" s="1384"/>
      <c r="I1001" s="1193" t="s">
        <v>2812</v>
      </c>
      <c r="J1001" s="1054" t="s">
        <v>2219</v>
      </c>
      <c r="K1001" s="1055">
        <v>1</v>
      </c>
      <c r="L1001" s="1008">
        <v>43983</v>
      </c>
      <c r="M1001" s="1008">
        <v>44346</v>
      </c>
      <c r="N1001" s="1111" t="s">
        <v>2856</v>
      </c>
      <c r="O1001" s="75">
        <v>0</v>
      </c>
      <c r="P1001" s="1202" t="str">
        <f t="shared" ref="P1001:P1027" si="42">IF(AND(M1001&lt;=$O$11,O1001&lt;100%),"INCUMPLIDA",IF(AND(M1001&gt;$O$11,O1001&lt;100%),"PROCESO",IF(AND(M1001&gt;$O$11,O1001=100%),"CUMPLIDA","CUMPLIDA")))</f>
        <v>PROCESO</v>
      </c>
    </row>
    <row r="1002" spans="2:16" ht="118.5" customHeight="1">
      <c r="B1002" s="1283" t="s">
        <v>23</v>
      </c>
      <c r="C1002" s="1048" t="s">
        <v>11</v>
      </c>
      <c r="D1002" s="1378"/>
      <c r="E1002" s="1378"/>
      <c r="F1002" s="1375"/>
      <c r="G1002" s="1375"/>
      <c r="H1002" s="1384"/>
      <c r="I1002" s="1193" t="s">
        <v>2814</v>
      </c>
      <c r="J1002" s="1054" t="s">
        <v>1918</v>
      </c>
      <c r="K1002" s="1055">
        <v>8</v>
      </c>
      <c r="L1002" s="1008">
        <v>44348</v>
      </c>
      <c r="M1002" s="1008">
        <v>44711</v>
      </c>
      <c r="N1002" s="1111" t="s">
        <v>2892</v>
      </c>
      <c r="O1002" s="75">
        <v>0</v>
      </c>
      <c r="P1002" s="1202" t="str">
        <f t="shared" si="42"/>
        <v>PROCESO</v>
      </c>
    </row>
    <row r="1003" spans="2:16" ht="84.75" customHeight="1">
      <c r="B1003" s="1283" t="s">
        <v>23</v>
      </c>
      <c r="C1003" s="1048" t="s">
        <v>11</v>
      </c>
      <c r="D1003" s="1378" t="s">
        <v>2969</v>
      </c>
      <c r="E1003" s="1382" t="s">
        <v>740</v>
      </c>
      <c r="F1003" s="1375" t="s">
        <v>2970</v>
      </c>
      <c r="G1003" s="1374" t="s">
        <v>2971</v>
      </c>
      <c r="H1003" s="1376" t="s">
        <v>2972</v>
      </c>
      <c r="I1003" s="1191" t="s">
        <v>2809</v>
      </c>
      <c r="J1003" s="1157" t="s">
        <v>2810</v>
      </c>
      <c r="K1003" s="1158">
        <v>1</v>
      </c>
      <c r="L1003" s="1034">
        <v>43617</v>
      </c>
      <c r="M1003" s="1034">
        <v>43981</v>
      </c>
      <c r="N1003" s="1159" t="s">
        <v>2856</v>
      </c>
      <c r="O1003" s="75">
        <v>0</v>
      </c>
      <c r="P1003" s="1202" t="str">
        <f t="shared" si="42"/>
        <v>PROCESO</v>
      </c>
    </row>
    <row r="1004" spans="2:16" ht="180" customHeight="1">
      <c r="B1004" s="1283" t="s">
        <v>23</v>
      </c>
      <c r="C1004" s="1048" t="s">
        <v>11</v>
      </c>
      <c r="D1004" s="1378"/>
      <c r="E1004" s="1382"/>
      <c r="F1004" s="1375"/>
      <c r="G1004" s="1374"/>
      <c r="H1004" s="1376"/>
      <c r="I1004" s="1191" t="s">
        <v>2812</v>
      </c>
      <c r="J1004" s="1157" t="s">
        <v>2219</v>
      </c>
      <c r="K1004" s="1158">
        <v>1</v>
      </c>
      <c r="L1004" s="1034">
        <v>43983</v>
      </c>
      <c r="M1004" s="1034">
        <v>44346</v>
      </c>
      <c r="N1004" s="1159" t="s">
        <v>2973</v>
      </c>
      <c r="O1004" s="75">
        <v>0</v>
      </c>
      <c r="P1004" s="1202" t="str">
        <f t="shared" si="42"/>
        <v>PROCESO</v>
      </c>
    </row>
    <row r="1005" spans="2:16" ht="120" customHeight="1">
      <c r="B1005" s="1283" t="s">
        <v>23</v>
      </c>
      <c r="C1005" s="1048" t="s">
        <v>11</v>
      </c>
      <c r="D1005" s="1378"/>
      <c r="E1005" s="1382"/>
      <c r="F1005" s="1375"/>
      <c r="G1005" s="1374"/>
      <c r="H1005" s="1376"/>
      <c r="I1005" s="1191" t="s">
        <v>2814</v>
      </c>
      <c r="J1005" s="1157" t="s">
        <v>1918</v>
      </c>
      <c r="K1005" s="1158">
        <v>8</v>
      </c>
      <c r="L1005" s="1034">
        <v>44348</v>
      </c>
      <c r="M1005" s="1034">
        <v>44711</v>
      </c>
      <c r="N1005" s="1159" t="s">
        <v>2892</v>
      </c>
      <c r="O1005" s="75">
        <v>0</v>
      </c>
      <c r="P1005" s="1202" t="str">
        <f t="shared" si="42"/>
        <v>PROCESO</v>
      </c>
    </row>
    <row r="1006" spans="2:16" ht="409.5" customHeight="1">
      <c r="B1006" s="1283" t="s">
        <v>23</v>
      </c>
      <c r="C1006" s="1048" t="s">
        <v>11</v>
      </c>
      <c r="D1006" s="1378" t="s">
        <v>2974</v>
      </c>
      <c r="E1006" s="1382" t="s">
        <v>585</v>
      </c>
      <c r="F1006" s="1375" t="s">
        <v>2975</v>
      </c>
      <c r="G1006" s="1378" t="s">
        <v>2976</v>
      </c>
      <c r="H1006" s="1376" t="s">
        <v>2808</v>
      </c>
      <c r="I1006" s="1191" t="s">
        <v>2809</v>
      </c>
      <c r="J1006" s="1157" t="s">
        <v>2810</v>
      </c>
      <c r="K1006" s="1158">
        <v>1</v>
      </c>
      <c r="L1006" s="1034">
        <v>43617</v>
      </c>
      <c r="M1006" s="1034">
        <v>43981</v>
      </c>
      <c r="N1006" s="1159" t="s">
        <v>2857</v>
      </c>
      <c r="O1006" s="75">
        <v>0</v>
      </c>
      <c r="P1006" s="1202" t="str">
        <f t="shared" si="42"/>
        <v>PROCESO</v>
      </c>
    </row>
    <row r="1007" spans="2:16" ht="300" customHeight="1">
      <c r="B1007" s="1283" t="s">
        <v>23</v>
      </c>
      <c r="C1007" s="1048" t="s">
        <v>11</v>
      </c>
      <c r="D1007" s="1378"/>
      <c r="E1007" s="1382"/>
      <c r="F1007" s="1375"/>
      <c r="G1007" s="1378"/>
      <c r="H1007" s="1376"/>
      <c r="I1007" s="1191" t="s">
        <v>2812</v>
      </c>
      <c r="J1007" s="1157" t="s">
        <v>2219</v>
      </c>
      <c r="K1007" s="1158">
        <v>1</v>
      </c>
      <c r="L1007" s="1034">
        <v>43983</v>
      </c>
      <c r="M1007" s="1034">
        <v>44346</v>
      </c>
      <c r="N1007" s="1159" t="s">
        <v>2965</v>
      </c>
      <c r="O1007" s="75">
        <v>0</v>
      </c>
      <c r="P1007" s="1202" t="str">
        <f t="shared" si="42"/>
        <v>PROCESO</v>
      </c>
    </row>
    <row r="1008" spans="2:16" ht="285" customHeight="1">
      <c r="B1008" s="1283" t="s">
        <v>23</v>
      </c>
      <c r="C1008" s="1048" t="s">
        <v>11</v>
      </c>
      <c r="D1008" s="1378"/>
      <c r="E1008" s="1382"/>
      <c r="F1008" s="1375"/>
      <c r="G1008" s="1378"/>
      <c r="H1008" s="1376"/>
      <c r="I1008" s="1191" t="s">
        <v>2814</v>
      </c>
      <c r="J1008" s="1157" t="s">
        <v>1918</v>
      </c>
      <c r="K1008" s="1158">
        <v>8</v>
      </c>
      <c r="L1008" s="1034">
        <v>44348</v>
      </c>
      <c r="M1008" s="1034">
        <v>44711</v>
      </c>
      <c r="N1008" s="1159" t="s">
        <v>2892</v>
      </c>
      <c r="O1008" s="75">
        <v>0</v>
      </c>
      <c r="P1008" s="1202" t="str">
        <f t="shared" si="42"/>
        <v>PROCESO</v>
      </c>
    </row>
    <row r="1009" spans="2:16" ht="147" customHeight="1">
      <c r="B1009" s="1283" t="s">
        <v>23</v>
      </c>
      <c r="C1009" s="1048" t="s">
        <v>11</v>
      </c>
      <c r="D1009" s="1188" t="s">
        <v>2977</v>
      </c>
      <c r="E1009" s="1187" t="s">
        <v>188</v>
      </c>
      <c r="F1009" s="1185" t="s">
        <v>2978</v>
      </c>
      <c r="G1009" s="1185" t="s">
        <v>2979</v>
      </c>
      <c r="H1009" s="1185" t="s">
        <v>2980</v>
      </c>
      <c r="I1009" s="1185" t="s">
        <v>2981</v>
      </c>
      <c r="J1009" s="1188" t="s">
        <v>2982</v>
      </c>
      <c r="K1009" s="279">
        <v>1</v>
      </c>
      <c r="L1009" s="179">
        <v>42736</v>
      </c>
      <c r="M1009" s="179">
        <v>42824</v>
      </c>
      <c r="N1009" s="1120" t="s">
        <v>2983</v>
      </c>
      <c r="O1009" s="75">
        <v>1</v>
      </c>
      <c r="P1009" s="1202" t="str">
        <f t="shared" si="42"/>
        <v>CUMPLIDA</v>
      </c>
    </row>
    <row r="1010" spans="2:16" ht="409.5" customHeight="1">
      <c r="B1010" s="1283" t="s">
        <v>23</v>
      </c>
      <c r="C1010" s="1048" t="s">
        <v>11</v>
      </c>
      <c r="D1010" s="1187" t="s">
        <v>2984</v>
      </c>
      <c r="E1010" s="1186" t="s">
        <v>545</v>
      </c>
      <c r="F1010" s="1311" t="s">
        <v>2985</v>
      </c>
      <c r="G1010" s="1187" t="s">
        <v>2986</v>
      </c>
      <c r="H1010" s="1016" t="s">
        <v>2931</v>
      </c>
      <c r="I1010" s="1016" t="s">
        <v>2932</v>
      </c>
      <c r="J1010" s="1232" t="s">
        <v>688</v>
      </c>
      <c r="K1010" s="1017">
        <v>1</v>
      </c>
      <c r="L1010" s="1018">
        <v>43374</v>
      </c>
      <c r="M1010" s="1160">
        <v>43738</v>
      </c>
      <c r="N1010" s="1120" t="s">
        <v>2987</v>
      </c>
      <c r="O1010" s="75">
        <v>0</v>
      </c>
      <c r="P1010" s="1202" t="str">
        <f t="shared" si="42"/>
        <v>PROCESO</v>
      </c>
    </row>
    <row r="1011" spans="2:16" ht="255" customHeight="1">
      <c r="B1011" s="1283" t="s">
        <v>23</v>
      </c>
      <c r="C1011" s="1048" t="s">
        <v>11</v>
      </c>
      <c r="D1011" s="1378" t="s">
        <v>2988</v>
      </c>
      <c r="E1011" s="1378" t="s">
        <v>625</v>
      </c>
      <c r="F1011" s="1378" t="s">
        <v>2989</v>
      </c>
      <c r="G1011" s="1378" t="s">
        <v>2990</v>
      </c>
      <c r="H1011" s="1187" t="s">
        <v>2991</v>
      </c>
      <c r="I1011" s="1187" t="s">
        <v>2992</v>
      </c>
      <c r="J1011" s="1187" t="s">
        <v>2992</v>
      </c>
      <c r="K1011" s="279">
        <v>34</v>
      </c>
      <c r="L1011" s="179">
        <v>43374</v>
      </c>
      <c r="M1011" s="1034">
        <v>43738</v>
      </c>
      <c r="N1011" s="1123" t="s">
        <v>2993</v>
      </c>
      <c r="O1011" s="75">
        <v>0</v>
      </c>
      <c r="P1011" s="1202" t="str">
        <f t="shared" si="42"/>
        <v>PROCESO</v>
      </c>
    </row>
    <row r="1012" spans="2:16" ht="409.5" customHeight="1">
      <c r="B1012" s="1283" t="s">
        <v>23</v>
      </c>
      <c r="C1012" s="1048" t="s">
        <v>11</v>
      </c>
      <c r="D1012" s="1378"/>
      <c r="E1012" s="1378"/>
      <c r="F1012" s="1378"/>
      <c r="G1012" s="1378"/>
      <c r="H1012" s="1187" t="s">
        <v>2994</v>
      </c>
      <c r="I1012" s="1187" t="s">
        <v>2995</v>
      </c>
      <c r="J1012" s="1187" t="s">
        <v>2996</v>
      </c>
      <c r="K1012" s="1035">
        <v>1</v>
      </c>
      <c r="L1012" s="179">
        <v>43374</v>
      </c>
      <c r="M1012" s="1034">
        <v>43738</v>
      </c>
      <c r="N1012" s="1123" t="s">
        <v>2997</v>
      </c>
      <c r="O1012" s="75">
        <v>0</v>
      </c>
      <c r="P1012" s="1202" t="str">
        <f t="shared" si="42"/>
        <v>PROCESO</v>
      </c>
    </row>
    <row r="1013" spans="2:16" ht="270" customHeight="1">
      <c r="B1013" s="1283" t="s">
        <v>23</v>
      </c>
      <c r="C1013" s="1048" t="s">
        <v>11</v>
      </c>
      <c r="D1013" s="1378"/>
      <c r="E1013" s="1378"/>
      <c r="F1013" s="1378"/>
      <c r="G1013" s="1378"/>
      <c r="H1013" s="1189" t="s">
        <v>2998</v>
      </c>
      <c r="I1013" s="1189" t="s">
        <v>2999</v>
      </c>
      <c r="J1013" s="1187" t="s">
        <v>3000</v>
      </c>
      <c r="K1013" s="1035">
        <v>1</v>
      </c>
      <c r="L1013" s="1034">
        <v>43617</v>
      </c>
      <c r="M1013" s="1034">
        <v>43982</v>
      </c>
      <c r="N1013" s="1124" t="s">
        <v>3001</v>
      </c>
      <c r="O1013" s="75">
        <v>0</v>
      </c>
      <c r="P1013" s="1202" t="str">
        <f t="shared" si="42"/>
        <v>PROCESO</v>
      </c>
    </row>
    <row r="1014" spans="2:16" ht="177.75" customHeight="1">
      <c r="B1014" s="1283" t="s">
        <v>23</v>
      </c>
      <c r="C1014" s="1048" t="s">
        <v>11</v>
      </c>
      <c r="D1014" s="1188" t="s">
        <v>3002</v>
      </c>
      <c r="E1014" s="1188" t="s">
        <v>3003</v>
      </c>
      <c r="F1014" s="1194" t="s">
        <v>3004</v>
      </c>
      <c r="G1014" s="1185" t="s">
        <v>3005</v>
      </c>
      <c r="H1014" s="1185" t="s">
        <v>2765</v>
      </c>
      <c r="I1014" s="50" t="s">
        <v>2766</v>
      </c>
      <c r="J1014" s="1010" t="s">
        <v>2767</v>
      </c>
      <c r="K1014" s="1011">
        <v>1</v>
      </c>
      <c r="L1014" s="1012">
        <v>43101</v>
      </c>
      <c r="M1014" s="1012">
        <v>43190</v>
      </c>
      <c r="N1014" s="1124" t="s">
        <v>3006</v>
      </c>
      <c r="O1014" s="75">
        <v>1</v>
      </c>
      <c r="P1014" s="1202" t="str">
        <f t="shared" si="42"/>
        <v>CUMPLIDA</v>
      </c>
    </row>
    <row r="1015" spans="2:16" ht="409.5" customHeight="1">
      <c r="B1015" s="1283" t="s">
        <v>23</v>
      </c>
      <c r="C1015" s="1048" t="s">
        <v>11</v>
      </c>
      <c r="D1015" s="1383" t="s">
        <v>3007</v>
      </c>
      <c r="E1015" s="1438" t="s">
        <v>3008</v>
      </c>
      <c r="F1015" s="1375" t="s">
        <v>3009</v>
      </c>
      <c r="G1015" s="1381" t="s">
        <v>3010</v>
      </c>
      <c r="H1015" s="1381" t="s">
        <v>3011</v>
      </c>
      <c r="I1015" s="1033" t="s">
        <v>3012</v>
      </c>
      <c r="J1015" s="1187" t="s">
        <v>3013</v>
      </c>
      <c r="K1015" s="279">
        <v>1</v>
      </c>
      <c r="L1015" s="1036">
        <v>42948</v>
      </c>
      <c r="M1015" s="1036">
        <v>43100</v>
      </c>
      <c r="N1015" s="1124" t="s">
        <v>3014</v>
      </c>
      <c r="O1015" s="75">
        <v>1</v>
      </c>
      <c r="P1015" s="1202" t="str">
        <f t="shared" si="42"/>
        <v>CUMPLIDA</v>
      </c>
    </row>
    <row r="1016" spans="2:16" ht="240" customHeight="1">
      <c r="B1016" s="1283" t="s">
        <v>23</v>
      </c>
      <c r="C1016" s="1048" t="s">
        <v>11</v>
      </c>
      <c r="D1016" s="1383"/>
      <c r="E1016" s="1438"/>
      <c r="F1016" s="1375"/>
      <c r="G1016" s="1381"/>
      <c r="H1016" s="1381"/>
      <c r="I1016" s="50" t="s">
        <v>3015</v>
      </c>
      <c r="J1016" s="1187" t="s">
        <v>2886</v>
      </c>
      <c r="K1016" s="279">
        <v>1</v>
      </c>
      <c r="L1016" s="179">
        <v>43101</v>
      </c>
      <c r="M1016" s="179">
        <v>43190</v>
      </c>
      <c r="N1016" s="1124" t="s">
        <v>3016</v>
      </c>
      <c r="O1016" s="75">
        <v>1</v>
      </c>
      <c r="P1016" s="1202" t="str">
        <f t="shared" si="42"/>
        <v>CUMPLIDA</v>
      </c>
    </row>
    <row r="1017" spans="2:16" ht="240" customHeight="1">
      <c r="B1017" s="1283" t="s">
        <v>23</v>
      </c>
      <c r="C1017" s="1048" t="s">
        <v>11</v>
      </c>
      <c r="D1017" s="1188" t="s">
        <v>3017</v>
      </c>
      <c r="E1017" s="1226" t="s">
        <v>3018</v>
      </c>
      <c r="F1017" s="1194" t="s">
        <v>3019</v>
      </c>
      <c r="G1017" s="1185" t="s">
        <v>3020</v>
      </c>
      <c r="H1017" s="50" t="s">
        <v>3021</v>
      </c>
      <c r="I1017" s="50" t="s">
        <v>3022</v>
      </c>
      <c r="J1017" s="1187" t="s">
        <v>3023</v>
      </c>
      <c r="K1017" s="1051">
        <v>1</v>
      </c>
      <c r="L1017" s="179">
        <v>43101</v>
      </c>
      <c r="M1017" s="179">
        <v>43373</v>
      </c>
      <c r="N1017" s="1125" t="s">
        <v>3006</v>
      </c>
      <c r="O1017" s="75">
        <v>1</v>
      </c>
      <c r="P1017" s="1202" t="str">
        <f t="shared" si="42"/>
        <v>CUMPLIDA</v>
      </c>
    </row>
    <row r="1018" spans="2:16" ht="240" customHeight="1">
      <c r="B1018" s="1283" t="s">
        <v>23</v>
      </c>
      <c r="C1018" s="1048" t="s">
        <v>11</v>
      </c>
      <c r="D1018" s="1188" t="s">
        <v>3024</v>
      </c>
      <c r="E1018" s="1052" t="s">
        <v>3025</v>
      </c>
      <c r="F1018" s="1194" t="s">
        <v>3026</v>
      </c>
      <c r="G1018" s="1185" t="s">
        <v>3027</v>
      </c>
      <c r="H1018" s="1185" t="s">
        <v>3028</v>
      </c>
      <c r="I1018" s="1185" t="s">
        <v>3029</v>
      </c>
      <c r="J1018" s="1187" t="s">
        <v>220</v>
      </c>
      <c r="K1018" s="1051">
        <v>1</v>
      </c>
      <c r="L1018" s="179">
        <v>42979</v>
      </c>
      <c r="M1018" s="179">
        <v>43131</v>
      </c>
      <c r="N1018" s="1126" t="s">
        <v>3030</v>
      </c>
      <c r="O1018" s="75">
        <v>1</v>
      </c>
      <c r="P1018" s="1202" t="str">
        <f t="shared" si="42"/>
        <v>CUMPLIDA</v>
      </c>
    </row>
    <row r="1019" spans="2:16" ht="240" customHeight="1">
      <c r="B1019" s="1283" t="s">
        <v>23</v>
      </c>
      <c r="C1019" s="1048" t="s">
        <v>11</v>
      </c>
      <c r="D1019" s="1378" t="s">
        <v>3031</v>
      </c>
      <c r="E1019" s="1378" t="s">
        <v>2853</v>
      </c>
      <c r="F1019" s="1381" t="s">
        <v>3032</v>
      </c>
      <c r="G1019" s="1374" t="s">
        <v>3033</v>
      </c>
      <c r="H1019" s="1029" t="s">
        <v>3034</v>
      </c>
      <c r="I1019" s="1037" t="s">
        <v>3035</v>
      </c>
      <c r="J1019" s="1038" t="s">
        <v>3036</v>
      </c>
      <c r="K1019" s="1038">
        <v>1</v>
      </c>
      <c r="L1019" s="179">
        <v>43313</v>
      </c>
      <c r="M1019" s="1034">
        <v>43676</v>
      </c>
      <c r="N1019" s="1127" t="s">
        <v>3037</v>
      </c>
      <c r="O1019" s="75">
        <v>0</v>
      </c>
      <c r="P1019" s="1202" t="str">
        <f t="shared" si="42"/>
        <v>PROCESO</v>
      </c>
    </row>
    <row r="1020" spans="2:16" ht="240" customHeight="1">
      <c r="B1020" s="1283" t="s">
        <v>23</v>
      </c>
      <c r="C1020" s="1048" t="s">
        <v>11</v>
      </c>
      <c r="D1020" s="1378"/>
      <c r="E1020" s="1378"/>
      <c r="F1020" s="1381"/>
      <c r="G1020" s="1374"/>
      <c r="H1020" s="1029" t="s">
        <v>3038</v>
      </c>
      <c r="I1020" s="1037" t="s">
        <v>3039</v>
      </c>
      <c r="J1020" s="1029" t="s">
        <v>3040</v>
      </c>
      <c r="K1020" s="1038">
        <v>1</v>
      </c>
      <c r="L1020" s="1034">
        <v>43466</v>
      </c>
      <c r="M1020" s="1034">
        <v>43769</v>
      </c>
      <c r="N1020" s="1127" t="s">
        <v>3041</v>
      </c>
      <c r="O1020" s="75">
        <v>0</v>
      </c>
      <c r="P1020" s="1202" t="str">
        <f t="shared" si="42"/>
        <v>PROCESO</v>
      </c>
    </row>
    <row r="1021" spans="2:16" ht="240" customHeight="1">
      <c r="B1021" s="1283" t="s">
        <v>23</v>
      </c>
      <c r="C1021" s="1048" t="s">
        <v>11</v>
      </c>
      <c r="D1021" s="1378"/>
      <c r="E1021" s="1378"/>
      <c r="F1021" s="1381"/>
      <c r="G1021" s="1374"/>
      <c r="H1021" s="1029" t="s">
        <v>3042</v>
      </c>
      <c r="I1021" s="1187" t="s">
        <v>3043</v>
      </c>
      <c r="J1021" s="1029" t="s">
        <v>3000</v>
      </c>
      <c r="K1021" s="1038">
        <v>1</v>
      </c>
      <c r="L1021" s="1034">
        <v>43466</v>
      </c>
      <c r="M1021" s="1034">
        <v>43799</v>
      </c>
      <c r="N1021" s="1127" t="s">
        <v>3044</v>
      </c>
      <c r="O1021" s="75">
        <v>0</v>
      </c>
      <c r="P1021" s="1202" t="str">
        <f t="shared" si="42"/>
        <v>PROCESO</v>
      </c>
    </row>
    <row r="1022" spans="2:16" ht="240" customHeight="1">
      <c r="B1022" s="1283" t="s">
        <v>23</v>
      </c>
      <c r="C1022" s="1048" t="s">
        <v>11</v>
      </c>
      <c r="D1022" s="1378" t="s">
        <v>3045</v>
      </c>
      <c r="E1022" s="1378" t="s">
        <v>599</v>
      </c>
      <c r="F1022" s="1381" t="s">
        <v>3046</v>
      </c>
      <c r="G1022" s="1374" t="s">
        <v>3047</v>
      </c>
      <c r="H1022" s="1029" t="s">
        <v>3048</v>
      </c>
      <c r="I1022" s="1029" t="s">
        <v>3049</v>
      </c>
      <c r="J1022" s="1029" t="s">
        <v>804</v>
      </c>
      <c r="K1022" s="1039">
        <v>1</v>
      </c>
      <c r="L1022" s="1040">
        <v>43282</v>
      </c>
      <c r="M1022" s="1040">
        <v>43465</v>
      </c>
      <c r="N1022" s="1127" t="s">
        <v>3050</v>
      </c>
      <c r="O1022" s="75">
        <v>1</v>
      </c>
      <c r="P1022" s="1202" t="str">
        <f t="shared" si="42"/>
        <v>CUMPLIDA</v>
      </c>
    </row>
    <row r="1023" spans="2:16" ht="240" customHeight="1">
      <c r="B1023" s="1283" t="s">
        <v>23</v>
      </c>
      <c r="C1023" s="1048" t="s">
        <v>11</v>
      </c>
      <c r="D1023" s="1378"/>
      <c r="E1023" s="1378"/>
      <c r="F1023" s="1381"/>
      <c r="G1023" s="1374"/>
      <c r="H1023" s="1029" t="s">
        <v>3051</v>
      </c>
      <c r="I1023" s="1029" t="s">
        <v>3052</v>
      </c>
      <c r="J1023" s="1029" t="s">
        <v>3053</v>
      </c>
      <c r="K1023" s="1039">
        <v>1</v>
      </c>
      <c r="L1023" s="1040">
        <v>43282</v>
      </c>
      <c r="M1023" s="1040">
        <v>43465</v>
      </c>
      <c r="N1023" s="1124" t="s">
        <v>3054</v>
      </c>
      <c r="O1023" s="75">
        <v>1</v>
      </c>
      <c r="P1023" s="1202" t="str">
        <f t="shared" si="42"/>
        <v>CUMPLIDA</v>
      </c>
    </row>
    <row r="1024" spans="2:16" ht="240" customHeight="1">
      <c r="B1024" s="1283" t="s">
        <v>23</v>
      </c>
      <c r="C1024" s="1048" t="s">
        <v>11</v>
      </c>
      <c r="D1024" s="1378"/>
      <c r="E1024" s="1378"/>
      <c r="F1024" s="1381"/>
      <c r="G1024" s="1374"/>
      <c r="H1024" s="1187" t="s">
        <v>3055</v>
      </c>
      <c r="I1024" s="1187" t="s">
        <v>3056</v>
      </c>
      <c r="J1024" s="52" t="s">
        <v>3057</v>
      </c>
      <c r="K1024" s="51">
        <v>1</v>
      </c>
      <c r="L1024" s="1034">
        <v>43617</v>
      </c>
      <c r="M1024" s="1034">
        <v>43982</v>
      </c>
      <c r="N1024" s="1124" t="s">
        <v>3058</v>
      </c>
      <c r="O1024" s="75">
        <v>0</v>
      </c>
      <c r="P1024" s="1202" t="str">
        <f t="shared" si="42"/>
        <v>PROCESO</v>
      </c>
    </row>
    <row r="1025" spans="2:16" ht="240" customHeight="1">
      <c r="B1025" s="1283" t="s">
        <v>23</v>
      </c>
      <c r="C1025" s="1048" t="s">
        <v>11</v>
      </c>
      <c r="D1025" s="1378" t="s">
        <v>3059</v>
      </c>
      <c r="E1025" s="1382" t="s">
        <v>599</v>
      </c>
      <c r="F1025" s="1381" t="s">
        <v>3060</v>
      </c>
      <c r="G1025" s="1374" t="s">
        <v>3061</v>
      </c>
      <c r="H1025" s="1382" t="s">
        <v>3062</v>
      </c>
      <c r="I1025" s="1041" t="s">
        <v>3063</v>
      </c>
      <c r="J1025" s="1041" t="s">
        <v>3064</v>
      </c>
      <c r="K1025" s="1042">
        <v>1</v>
      </c>
      <c r="L1025" s="1040">
        <v>43266</v>
      </c>
      <c r="M1025" s="1040">
        <v>43343</v>
      </c>
      <c r="N1025" s="1127" t="s">
        <v>3065</v>
      </c>
      <c r="O1025" s="75">
        <v>1</v>
      </c>
      <c r="P1025" s="1202" t="str">
        <f t="shared" si="42"/>
        <v>CUMPLIDA</v>
      </c>
    </row>
    <row r="1026" spans="2:16" ht="240" customHeight="1">
      <c r="B1026" s="1283" t="s">
        <v>23</v>
      </c>
      <c r="C1026" s="1048" t="s">
        <v>11</v>
      </c>
      <c r="D1026" s="1378"/>
      <c r="E1026" s="1382"/>
      <c r="F1026" s="1381"/>
      <c r="G1026" s="1374"/>
      <c r="H1026" s="1382"/>
      <c r="I1026" s="1043" t="s">
        <v>3066</v>
      </c>
      <c r="J1026" s="1041" t="s">
        <v>3067</v>
      </c>
      <c r="K1026" s="1042">
        <v>2</v>
      </c>
      <c r="L1026" s="812">
        <v>43344</v>
      </c>
      <c r="M1026" s="1066">
        <v>43677</v>
      </c>
      <c r="N1026" s="1125" t="s">
        <v>3068</v>
      </c>
      <c r="O1026" s="75">
        <v>0</v>
      </c>
      <c r="P1026" s="1202" t="str">
        <f t="shared" si="42"/>
        <v>PROCESO</v>
      </c>
    </row>
    <row r="1027" spans="2:16" ht="240" customHeight="1">
      <c r="B1027" s="1283" t="s">
        <v>23</v>
      </c>
      <c r="C1027" s="1048" t="s">
        <v>11</v>
      </c>
      <c r="D1027" s="1378"/>
      <c r="E1027" s="1382"/>
      <c r="F1027" s="1381"/>
      <c r="G1027" s="1374"/>
      <c r="H1027" s="1382"/>
      <c r="I1027" s="1043" t="s">
        <v>3069</v>
      </c>
      <c r="J1027" s="1041" t="s">
        <v>3070</v>
      </c>
      <c r="K1027" s="1042">
        <v>2</v>
      </c>
      <c r="L1027" s="1066">
        <v>43678</v>
      </c>
      <c r="M1027" s="1066">
        <v>43830</v>
      </c>
      <c r="N1027" s="1127" t="s">
        <v>3071</v>
      </c>
      <c r="O1027" s="75">
        <v>0</v>
      </c>
      <c r="P1027" s="1202" t="str">
        <f t="shared" si="42"/>
        <v>PROCESO</v>
      </c>
    </row>
    <row r="1028" spans="2:16" ht="240" customHeight="1">
      <c r="B1028" s="1283" t="s">
        <v>23</v>
      </c>
      <c r="C1028" s="1048" t="s">
        <v>11</v>
      </c>
      <c r="D1028" s="1378" t="s">
        <v>3072</v>
      </c>
      <c r="E1028" s="1378" t="s">
        <v>599</v>
      </c>
      <c r="F1028" s="1383" t="s">
        <v>3073</v>
      </c>
      <c r="G1028" s="1374" t="s">
        <v>3074</v>
      </c>
      <c r="H1028" s="1029" t="s">
        <v>3075</v>
      </c>
      <c r="I1028" s="1037" t="s">
        <v>3076</v>
      </c>
      <c r="J1028" s="52" t="s">
        <v>3077</v>
      </c>
      <c r="K1028" s="1044">
        <v>1</v>
      </c>
      <c r="L1028" s="179">
        <v>43313</v>
      </c>
      <c r="M1028" s="1034">
        <v>43676</v>
      </c>
      <c r="N1028" s="1127" t="s">
        <v>3037</v>
      </c>
      <c r="O1028" s="75">
        <v>0</v>
      </c>
      <c r="P1028" s="1202" t="str">
        <f t="shared" ref="P1028:P1074" si="43">IF(AND(M1028&lt;=$O$11,O1028&lt;100%),"INCUMPLIDA",IF(AND(M1028&gt;$O$11,O1028&lt;100%),"PROCESO",IF(AND(M1028&gt;$O$11,O1028=100%),"CUMPLIDA","CUMPLIDA")))</f>
        <v>PROCESO</v>
      </c>
    </row>
    <row r="1029" spans="2:16" ht="240" customHeight="1">
      <c r="B1029" s="1283" t="s">
        <v>23</v>
      </c>
      <c r="C1029" s="1048" t="s">
        <v>11</v>
      </c>
      <c r="D1029" s="1378"/>
      <c r="E1029" s="1378"/>
      <c r="F1029" s="1383"/>
      <c r="G1029" s="1374"/>
      <c r="H1029" s="1029" t="s">
        <v>3078</v>
      </c>
      <c r="I1029" s="1037" t="s">
        <v>3079</v>
      </c>
      <c r="J1029" s="52" t="s">
        <v>3080</v>
      </c>
      <c r="K1029" s="1045">
        <v>1</v>
      </c>
      <c r="L1029" s="1034">
        <v>43466</v>
      </c>
      <c r="M1029" s="1034">
        <v>43769</v>
      </c>
      <c r="N1029" s="1127" t="s">
        <v>3081</v>
      </c>
      <c r="O1029" s="75">
        <v>0</v>
      </c>
      <c r="P1029" s="1202" t="str">
        <f t="shared" si="43"/>
        <v>PROCESO</v>
      </c>
    </row>
    <row r="1030" spans="2:16" ht="240" customHeight="1">
      <c r="B1030" s="1283" t="s">
        <v>23</v>
      </c>
      <c r="C1030" s="1048" t="s">
        <v>11</v>
      </c>
      <c r="D1030" s="1378"/>
      <c r="E1030" s="1378"/>
      <c r="F1030" s="1383"/>
      <c r="G1030" s="1374"/>
      <c r="H1030" s="1029" t="s">
        <v>3082</v>
      </c>
      <c r="I1030" s="1187" t="s">
        <v>3083</v>
      </c>
      <c r="J1030" s="52" t="s">
        <v>3084</v>
      </c>
      <c r="K1030" s="1046">
        <v>7</v>
      </c>
      <c r="L1030" s="1034">
        <v>43466</v>
      </c>
      <c r="M1030" s="1034">
        <v>43799</v>
      </c>
      <c r="N1030" s="1127" t="s">
        <v>3037</v>
      </c>
      <c r="O1030" s="75">
        <v>0</v>
      </c>
      <c r="P1030" s="1202" t="str">
        <f t="shared" si="43"/>
        <v>PROCESO</v>
      </c>
    </row>
    <row r="1031" spans="2:16" ht="240" customHeight="1">
      <c r="B1031" s="1283" t="s">
        <v>23</v>
      </c>
      <c r="C1031" s="1048" t="s">
        <v>11</v>
      </c>
      <c r="D1031" s="1378" t="s">
        <v>3085</v>
      </c>
      <c r="E1031" s="1378" t="s">
        <v>599</v>
      </c>
      <c r="F1031" s="1383" t="s">
        <v>3086</v>
      </c>
      <c r="G1031" s="1374" t="s">
        <v>3087</v>
      </c>
      <c r="H1031" s="1029" t="s">
        <v>3088</v>
      </c>
      <c r="I1031" s="1037" t="s">
        <v>3089</v>
      </c>
      <c r="J1031" s="1029" t="s">
        <v>3090</v>
      </c>
      <c r="K1031" s="1045">
        <v>1</v>
      </c>
      <c r="L1031" s="179">
        <v>43344</v>
      </c>
      <c r="M1031" s="1034">
        <v>43677</v>
      </c>
      <c r="N1031" s="1127" t="s">
        <v>3037</v>
      </c>
      <c r="O1031" s="75">
        <v>0</v>
      </c>
      <c r="P1031" s="1202" t="str">
        <f t="shared" si="43"/>
        <v>PROCESO</v>
      </c>
    </row>
    <row r="1032" spans="2:16" ht="240" customHeight="1">
      <c r="B1032" s="1283" t="s">
        <v>23</v>
      </c>
      <c r="C1032" s="1048" t="s">
        <v>11</v>
      </c>
      <c r="D1032" s="1378"/>
      <c r="E1032" s="1378"/>
      <c r="F1032" s="1383"/>
      <c r="G1032" s="1374"/>
      <c r="H1032" s="1187" t="s">
        <v>3091</v>
      </c>
      <c r="I1032" s="52" t="s">
        <v>3092</v>
      </c>
      <c r="J1032" s="52" t="s">
        <v>3093</v>
      </c>
      <c r="K1032" s="53">
        <v>1</v>
      </c>
      <c r="L1032" s="1034">
        <v>43466</v>
      </c>
      <c r="M1032" s="1034">
        <v>43738</v>
      </c>
      <c r="N1032" s="1127" t="s">
        <v>3081</v>
      </c>
      <c r="O1032" s="75">
        <v>0</v>
      </c>
      <c r="P1032" s="1202" t="str">
        <f t="shared" si="43"/>
        <v>PROCESO</v>
      </c>
    </row>
    <row r="1033" spans="2:16" ht="240" customHeight="1">
      <c r="B1033" s="1283" t="s">
        <v>23</v>
      </c>
      <c r="C1033" s="1048" t="s">
        <v>11</v>
      </c>
      <c r="D1033" s="1378" t="s">
        <v>3094</v>
      </c>
      <c r="E1033" s="1382" t="s">
        <v>2853</v>
      </c>
      <c r="F1033" s="1381" t="s">
        <v>3095</v>
      </c>
      <c r="G1033" s="1374" t="s">
        <v>3096</v>
      </c>
      <c r="H1033" s="1029" t="s">
        <v>3097</v>
      </c>
      <c r="I1033" s="1029" t="s">
        <v>3098</v>
      </c>
      <c r="J1033" s="1029" t="s">
        <v>3099</v>
      </c>
      <c r="K1033" s="1046">
        <v>34</v>
      </c>
      <c r="L1033" s="179">
        <v>43374</v>
      </c>
      <c r="M1033" s="1034">
        <v>43708</v>
      </c>
      <c r="N1033" s="1128" t="s">
        <v>3100</v>
      </c>
      <c r="O1033" s="75">
        <v>0</v>
      </c>
      <c r="P1033" s="1202" t="str">
        <f t="shared" si="43"/>
        <v>PROCESO</v>
      </c>
    </row>
    <row r="1034" spans="2:16" ht="240" customHeight="1">
      <c r="B1034" s="1283" t="s">
        <v>23</v>
      </c>
      <c r="C1034" s="1048" t="s">
        <v>11</v>
      </c>
      <c r="D1034" s="1378"/>
      <c r="E1034" s="1382"/>
      <c r="F1034" s="1381"/>
      <c r="G1034" s="1374"/>
      <c r="H1034" s="1029" t="s">
        <v>3101</v>
      </c>
      <c r="I1034" s="1029" t="s">
        <v>3102</v>
      </c>
      <c r="J1034" s="1029" t="s">
        <v>3103</v>
      </c>
      <c r="K1034" s="1045">
        <v>1</v>
      </c>
      <c r="L1034" s="179">
        <v>43374</v>
      </c>
      <c r="M1034" s="1034">
        <v>43738</v>
      </c>
      <c r="N1034" s="1127" t="s">
        <v>3081</v>
      </c>
      <c r="O1034" s="75">
        <v>0</v>
      </c>
      <c r="P1034" s="1202" t="str">
        <f t="shared" si="43"/>
        <v>PROCESO</v>
      </c>
    </row>
    <row r="1035" spans="2:16" ht="240" customHeight="1">
      <c r="B1035" s="1283" t="s">
        <v>23</v>
      </c>
      <c r="C1035" s="1048" t="s">
        <v>11</v>
      </c>
      <c r="D1035" s="1378"/>
      <c r="E1035" s="1382"/>
      <c r="F1035" s="1381"/>
      <c r="G1035" s="1374"/>
      <c r="H1035" s="1187" t="s">
        <v>3082</v>
      </c>
      <c r="I1035" s="52" t="s">
        <v>3104</v>
      </c>
      <c r="J1035" s="52" t="s">
        <v>3000</v>
      </c>
      <c r="K1035" s="1045">
        <v>1</v>
      </c>
      <c r="L1035" s="1034">
        <v>43617</v>
      </c>
      <c r="M1035" s="1034">
        <v>43982</v>
      </c>
      <c r="N1035" s="1124" t="s">
        <v>3037</v>
      </c>
      <c r="O1035" s="75">
        <v>0</v>
      </c>
      <c r="P1035" s="1202" t="str">
        <f t="shared" si="43"/>
        <v>PROCESO</v>
      </c>
    </row>
    <row r="1036" spans="2:16" ht="240" customHeight="1">
      <c r="B1036" s="1283" t="s">
        <v>23</v>
      </c>
      <c r="C1036" s="1048" t="s">
        <v>11</v>
      </c>
      <c r="D1036" s="1378" t="s">
        <v>3105</v>
      </c>
      <c r="E1036" s="1382" t="s">
        <v>3106</v>
      </c>
      <c r="F1036" s="1383" t="s">
        <v>3107</v>
      </c>
      <c r="G1036" s="1387" t="s">
        <v>3108</v>
      </c>
      <c r="H1036" s="1376" t="s">
        <v>3109</v>
      </c>
      <c r="I1036" s="1161" t="s">
        <v>3110</v>
      </c>
      <c r="J1036" s="1162" t="s">
        <v>3111</v>
      </c>
      <c r="K1036" s="1163">
        <v>1</v>
      </c>
      <c r="L1036" s="1034">
        <v>43617</v>
      </c>
      <c r="M1036" s="1156">
        <v>43708</v>
      </c>
      <c r="N1036" s="1164" t="s">
        <v>3112</v>
      </c>
      <c r="O1036" s="75">
        <v>0</v>
      </c>
      <c r="P1036" s="1202" t="str">
        <f t="shared" si="43"/>
        <v>PROCESO</v>
      </c>
    </row>
    <row r="1037" spans="2:16" ht="240" customHeight="1">
      <c r="B1037" s="1283" t="s">
        <v>23</v>
      </c>
      <c r="C1037" s="1048" t="s">
        <v>11</v>
      </c>
      <c r="D1037" s="1378"/>
      <c r="E1037" s="1382"/>
      <c r="F1037" s="1383"/>
      <c r="G1037" s="1387"/>
      <c r="H1037" s="1376"/>
      <c r="I1037" s="1165" t="s">
        <v>3113</v>
      </c>
      <c r="J1037" s="1166" t="s">
        <v>607</v>
      </c>
      <c r="K1037" s="1167">
        <v>1</v>
      </c>
      <c r="L1037" s="1034">
        <v>43709</v>
      </c>
      <c r="M1037" s="1156">
        <v>43799</v>
      </c>
      <c r="N1037" s="1168" t="s">
        <v>3114</v>
      </c>
      <c r="O1037" s="75">
        <v>0</v>
      </c>
      <c r="P1037" s="1202" t="str">
        <f t="shared" si="43"/>
        <v>PROCESO</v>
      </c>
    </row>
    <row r="1038" spans="2:16" ht="240" customHeight="1">
      <c r="B1038" s="1283" t="s">
        <v>23</v>
      </c>
      <c r="C1038" s="1048" t="s">
        <v>11</v>
      </c>
      <c r="D1038" s="1378"/>
      <c r="E1038" s="1382"/>
      <c r="F1038" s="1383"/>
      <c r="G1038" s="1387"/>
      <c r="H1038" s="1376"/>
      <c r="I1038" s="1169" t="s">
        <v>3115</v>
      </c>
      <c r="J1038" s="1170" t="s">
        <v>3116</v>
      </c>
      <c r="K1038" s="1167">
        <v>1</v>
      </c>
      <c r="L1038" s="1034">
        <v>43800</v>
      </c>
      <c r="M1038" s="1156">
        <v>43921</v>
      </c>
      <c r="N1038" s="1168" t="s">
        <v>3117</v>
      </c>
      <c r="O1038" s="75">
        <v>0</v>
      </c>
      <c r="P1038" s="1202" t="str">
        <f t="shared" si="43"/>
        <v>PROCESO</v>
      </c>
    </row>
    <row r="1039" spans="2:16" ht="240" customHeight="1">
      <c r="B1039" s="1283" t="s">
        <v>23</v>
      </c>
      <c r="C1039" s="1048" t="s">
        <v>11</v>
      </c>
      <c r="D1039" s="1378"/>
      <c r="E1039" s="1382"/>
      <c r="F1039" s="1383"/>
      <c r="G1039" s="1387"/>
      <c r="H1039" s="1376"/>
      <c r="I1039" s="1162" t="s">
        <v>3118</v>
      </c>
      <c r="J1039" s="1166" t="s">
        <v>3119</v>
      </c>
      <c r="K1039" s="1167">
        <v>2</v>
      </c>
      <c r="L1039" s="1034">
        <v>43922</v>
      </c>
      <c r="M1039" s="1156">
        <v>44286</v>
      </c>
      <c r="N1039" s="1168" t="s">
        <v>3120</v>
      </c>
      <c r="O1039" s="75">
        <v>0</v>
      </c>
      <c r="P1039" s="1202" t="str">
        <f t="shared" si="43"/>
        <v>PROCESO</v>
      </c>
    </row>
    <row r="1040" spans="2:16" ht="240" customHeight="1">
      <c r="B1040" s="1283" t="s">
        <v>23</v>
      </c>
      <c r="C1040" s="1048" t="s">
        <v>11</v>
      </c>
      <c r="D1040" s="1378" t="s">
        <v>3121</v>
      </c>
      <c r="E1040" s="1382" t="s">
        <v>585</v>
      </c>
      <c r="F1040" s="1383" t="s">
        <v>3122</v>
      </c>
      <c r="G1040" s="1378" t="s">
        <v>3123</v>
      </c>
      <c r="H1040" s="1029" t="s">
        <v>3124</v>
      </c>
      <c r="I1040" s="1037" t="s">
        <v>3125</v>
      </c>
      <c r="J1040" s="1187" t="s">
        <v>3126</v>
      </c>
      <c r="K1040" s="1047">
        <v>1</v>
      </c>
      <c r="L1040" s="87">
        <v>43344</v>
      </c>
      <c r="M1040" s="1156">
        <v>43677</v>
      </c>
      <c r="N1040" s="1127" t="s">
        <v>3100</v>
      </c>
      <c r="O1040" s="75">
        <v>0</v>
      </c>
      <c r="P1040" s="1202" t="str">
        <f t="shared" si="43"/>
        <v>PROCESO</v>
      </c>
    </row>
    <row r="1041" spans="2:16" ht="240" customHeight="1">
      <c r="B1041" s="1283" t="s">
        <v>23</v>
      </c>
      <c r="C1041" s="1048" t="s">
        <v>11</v>
      </c>
      <c r="D1041" s="1378"/>
      <c r="E1041" s="1382"/>
      <c r="F1041" s="1383"/>
      <c r="G1041" s="1378"/>
      <c r="H1041" s="1187" t="s">
        <v>3127</v>
      </c>
      <c r="I1041" s="1187" t="s">
        <v>3128</v>
      </c>
      <c r="J1041" s="1187" t="s">
        <v>3129</v>
      </c>
      <c r="K1041" s="177">
        <v>1</v>
      </c>
      <c r="L1041" s="1034">
        <v>43466</v>
      </c>
      <c r="M1041" s="1156">
        <v>43830</v>
      </c>
      <c r="N1041" s="1129" t="s">
        <v>3130</v>
      </c>
      <c r="O1041" s="75">
        <v>0</v>
      </c>
      <c r="P1041" s="1202" t="str">
        <f t="shared" si="43"/>
        <v>PROCESO</v>
      </c>
    </row>
    <row r="1042" spans="2:16" ht="191.25" customHeight="1">
      <c r="B1042" s="1283" t="s">
        <v>23</v>
      </c>
      <c r="C1042" s="1048" t="s">
        <v>11</v>
      </c>
      <c r="D1042" s="1359" t="s">
        <v>3131</v>
      </c>
      <c r="E1042" s="1362" t="s">
        <v>3132</v>
      </c>
      <c r="F1042" s="1365" t="s">
        <v>3133</v>
      </c>
      <c r="G1042" s="1368" t="s">
        <v>3134</v>
      </c>
      <c r="H1042" s="1359" t="s">
        <v>2808</v>
      </c>
      <c r="I1042" s="1181" t="s">
        <v>2809</v>
      </c>
      <c r="J1042" s="1235" t="s">
        <v>2810</v>
      </c>
      <c r="K1042" s="789">
        <v>1</v>
      </c>
      <c r="L1042" s="87">
        <v>43617</v>
      </c>
      <c r="M1042" s="87">
        <v>43981</v>
      </c>
      <c r="N1042" s="792" t="s">
        <v>2858</v>
      </c>
      <c r="O1042" s="75">
        <v>0</v>
      </c>
      <c r="P1042" s="1202" t="str">
        <f t="shared" si="43"/>
        <v>PROCESO</v>
      </c>
    </row>
    <row r="1043" spans="2:16" ht="330">
      <c r="B1043" s="1283" t="s">
        <v>23</v>
      </c>
      <c r="C1043" s="1048" t="s">
        <v>11</v>
      </c>
      <c r="D1043" s="1360"/>
      <c r="E1043" s="1363"/>
      <c r="F1043" s="1366"/>
      <c r="G1043" s="1369"/>
      <c r="H1043" s="1360"/>
      <c r="I1043" s="1181" t="s">
        <v>2812</v>
      </c>
      <c r="J1043" s="1235" t="s">
        <v>2219</v>
      </c>
      <c r="K1043" s="789">
        <v>1</v>
      </c>
      <c r="L1043" s="87">
        <v>43983</v>
      </c>
      <c r="M1043" s="87">
        <v>44346</v>
      </c>
      <c r="N1043" s="792" t="s">
        <v>2858</v>
      </c>
      <c r="O1043" s="75">
        <v>0</v>
      </c>
      <c r="P1043" s="1202" t="str">
        <f t="shared" si="43"/>
        <v>PROCESO</v>
      </c>
    </row>
    <row r="1044" spans="2:16" ht="165">
      <c r="B1044" s="1283" t="s">
        <v>23</v>
      </c>
      <c r="C1044" s="1048" t="s">
        <v>11</v>
      </c>
      <c r="D1044" s="1361"/>
      <c r="E1044" s="1364"/>
      <c r="F1044" s="1367"/>
      <c r="G1044" s="1370"/>
      <c r="H1044" s="1361"/>
      <c r="I1044" s="1181" t="s">
        <v>2814</v>
      </c>
      <c r="J1044" s="1235" t="s">
        <v>1918</v>
      </c>
      <c r="K1044" s="789">
        <v>8</v>
      </c>
      <c r="L1044" s="87">
        <v>44348</v>
      </c>
      <c r="M1044" s="87">
        <v>44711</v>
      </c>
      <c r="N1044" s="792" t="s">
        <v>2829</v>
      </c>
      <c r="O1044" s="75">
        <v>0</v>
      </c>
      <c r="P1044" s="1202" t="str">
        <f t="shared" si="43"/>
        <v>PROCESO</v>
      </c>
    </row>
    <row r="1045" spans="2:16" ht="135" customHeight="1">
      <c r="B1045" s="1283" t="s">
        <v>23</v>
      </c>
      <c r="C1045" s="1048" t="s">
        <v>11</v>
      </c>
      <c r="D1045" s="1359" t="s">
        <v>3135</v>
      </c>
      <c r="E1045" s="1362" t="s">
        <v>3136</v>
      </c>
      <c r="F1045" s="1365" t="s">
        <v>3137</v>
      </c>
      <c r="G1045" s="1389" t="s">
        <v>3138</v>
      </c>
      <c r="H1045" s="1359" t="s">
        <v>2808</v>
      </c>
      <c r="I1045" s="1181" t="s">
        <v>2809</v>
      </c>
      <c r="J1045" s="1235" t="s">
        <v>2810</v>
      </c>
      <c r="K1045" s="789">
        <v>1</v>
      </c>
      <c r="L1045" s="87">
        <v>43617</v>
      </c>
      <c r="M1045" s="87">
        <v>43981</v>
      </c>
      <c r="N1045" s="792" t="s">
        <v>2858</v>
      </c>
      <c r="O1045" s="75">
        <v>0</v>
      </c>
      <c r="P1045" s="1202" t="str">
        <f t="shared" si="43"/>
        <v>PROCESO</v>
      </c>
    </row>
    <row r="1046" spans="2:16" ht="330">
      <c r="B1046" s="1283" t="s">
        <v>23</v>
      </c>
      <c r="C1046" s="1048" t="s">
        <v>11</v>
      </c>
      <c r="D1046" s="1360"/>
      <c r="E1046" s="1363"/>
      <c r="F1046" s="1366"/>
      <c r="G1046" s="1390"/>
      <c r="H1046" s="1360"/>
      <c r="I1046" s="1181" t="s">
        <v>2812</v>
      </c>
      <c r="J1046" s="1235" t="s">
        <v>2219</v>
      </c>
      <c r="K1046" s="789">
        <v>1</v>
      </c>
      <c r="L1046" s="87">
        <v>43983</v>
      </c>
      <c r="M1046" s="87">
        <v>44346</v>
      </c>
      <c r="N1046" s="792" t="s">
        <v>2858</v>
      </c>
      <c r="O1046" s="75">
        <v>0</v>
      </c>
      <c r="P1046" s="1202" t="str">
        <f t="shared" si="43"/>
        <v>PROCESO</v>
      </c>
    </row>
    <row r="1047" spans="2:16" ht="165">
      <c r="B1047" s="1283" t="s">
        <v>23</v>
      </c>
      <c r="C1047" s="1048" t="s">
        <v>11</v>
      </c>
      <c r="D1047" s="1361"/>
      <c r="E1047" s="1364"/>
      <c r="F1047" s="1367"/>
      <c r="G1047" s="1391"/>
      <c r="H1047" s="1361"/>
      <c r="I1047" s="1181" t="s">
        <v>2814</v>
      </c>
      <c r="J1047" s="1235" t="s">
        <v>1918</v>
      </c>
      <c r="K1047" s="789">
        <v>8</v>
      </c>
      <c r="L1047" s="87">
        <v>44348</v>
      </c>
      <c r="M1047" s="87">
        <v>44711</v>
      </c>
      <c r="N1047" s="792" t="s">
        <v>2829</v>
      </c>
      <c r="O1047" s="75">
        <v>0</v>
      </c>
      <c r="P1047" s="1202" t="str">
        <f t="shared" si="43"/>
        <v>PROCESO</v>
      </c>
    </row>
    <row r="1048" spans="2:16" ht="360">
      <c r="B1048" s="1283" t="s">
        <v>23</v>
      </c>
      <c r="C1048" s="1048" t="s">
        <v>11</v>
      </c>
      <c r="D1048" s="1177" t="s">
        <v>3139</v>
      </c>
      <c r="E1048" s="1179" t="s">
        <v>3140</v>
      </c>
      <c r="F1048" s="1298" t="s">
        <v>3141</v>
      </c>
      <c r="G1048" s="1180" t="s">
        <v>3142</v>
      </c>
      <c r="H1048" s="1177" t="s">
        <v>3143</v>
      </c>
      <c r="I1048" s="1171" t="s">
        <v>3144</v>
      </c>
      <c r="J1048" s="1171" t="s">
        <v>3145</v>
      </c>
      <c r="K1048" s="1172">
        <v>1</v>
      </c>
      <c r="L1048" s="461">
        <v>43647</v>
      </c>
      <c r="M1048" s="461">
        <v>43707</v>
      </c>
      <c r="N1048" s="1171" t="s">
        <v>3146</v>
      </c>
      <c r="O1048" s="75">
        <v>0</v>
      </c>
      <c r="P1048" s="1202" t="str">
        <f t="shared" si="43"/>
        <v>PROCESO</v>
      </c>
    </row>
    <row r="1049" spans="2:16" ht="90" customHeight="1">
      <c r="B1049" s="1283" t="s">
        <v>23</v>
      </c>
      <c r="C1049" s="1048" t="s">
        <v>11</v>
      </c>
      <c r="D1049" s="1359" t="s">
        <v>3147</v>
      </c>
      <c r="E1049" s="1362" t="s">
        <v>3140</v>
      </c>
      <c r="F1049" s="1365" t="s">
        <v>3148</v>
      </c>
      <c r="G1049" s="1368" t="s">
        <v>3149</v>
      </c>
      <c r="H1049" s="1359" t="s">
        <v>3150</v>
      </c>
      <c r="I1049" s="1229" t="s">
        <v>3151</v>
      </c>
      <c r="J1049" s="1235" t="s">
        <v>2216</v>
      </c>
      <c r="K1049" s="789">
        <v>1</v>
      </c>
      <c r="L1049" s="816">
        <v>43647</v>
      </c>
      <c r="M1049" s="816">
        <v>43708</v>
      </c>
      <c r="N1049" s="792" t="s">
        <v>2829</v>
      </c>
      <c r="O1049" s="75">
        <v>0</v>
      </c>
      <c r="P1049" s="1202" t="str">
        <f t="shared" si="43"/>
        <v>PROCESO</v>
      </c>
    </row>
    <row r="1050" spans="2:16" ht="90">
      <c r="B1050" s="1283" t="s">
        <v>23</v>
      </c>
      <c r="C1050" s="1048" t="s">
        <v>11</v>
      </c>
      <c r="D1050" s="1360"/>
      <c r="E1050" s="1363"/>
      <c r="F1050" s="1366"/>
      <c r="G1050" s="1369"/>
      <c r="H1050" s="1360"/>
      <c r="I1050" s="1229" t="s">
        <v>3152</v>
      </c>
      <c r="J1050" s="1235" t="s">
        <v>3153</v>
      </c>
      <c r="K1050" s="789">
        <v>1</v>
      </c>
      <c r="L1050" s="816">
        <v>43709</v>
      </c>
      <c r="M1050" s="816">
        <v>43799</v>
      </c>
      <c r="N1050" s="792" t="s">
        <v>3154</v>
      </c>
      <c r="O1050" s="75">
        <v>0</v>
      </c>
      <c r="P1050" s="1202" t="str">
        <f t="shared" si="43"/>
        <v>PROCESO</v>
      </c>
    </row>
    <row r="1051" spans="2:16" ht="210">
      <c r="B1051" s="1283" t="s">
        <v>23</v>
      </c>
      <c r="C1051" s="1048" t="s">
        <v>11</v>
      </c>
      <c r="D1051" s="1360"/>
      <c r="E1051" s="1363"/>
      <c r="F1051" s="1366"/>
      <c r="G1051" s="1369"/>
      <c r="H1051" s="1360"/>
      <c r="I1051" s="1229" t="s">
        <v>3155</v>
      </c>
      <c r="J1051" s="1235" t="s">
        <v>3156</v>
      </c>
      <c r="K1051" s="789">
        <v>1</v>
      </c>
      <c r="L1051" s="816">
        <v>43800</v>
      </c>
      <c r="M1051" s="816">
        <v>43889</v>
      </c>
      <c r="N1051" s="792" t="s">
        <v>3157</v>
      </c>
      <c r="O1051" s="75">
        <v>0</v>
      </c>
      <c r="P1051" s="1202" t="str">
        <f t="shared" si="43"/>
        <v>PROCESO</v>
      </c>
    </row>
    <row r="1052" spans="2:16" ht="210">
      <c r="B1052" s="1283" t="s">
        <v>23</v>
      </c>
      <c r="C1052" s="1048" t="s">
        <v>11</v>
      </c>
      <c r="D1052" s="1361"/>
      <c r="E1052" s="1364"/>
      <c r="F1052" s="1367"/>
      <c r="G1052" s="1370"/>
      <c r="H1052" s="1361"/>
      <c r="I1052" s="1173" t="s">
        <v>3158</v>
      </c>
      <c r="J1052" s="1235" t="s">
        <v>3159</v>
      </c>
      <c r="K1052" s="789">
        <v>1</v>
      </c>
      <c r="L1052" s="816">
        <v>43891</v>
      </c>
      <c r="M1052" s="816">
        <v>43921</v>
      </c>
      <c r="N1052" s="792" t="s">
        <v>3157</v>
      </c>
      <c r="O1052" s="75">
        <v>0</v>
      </c>
      <c r="P1052" s="1202" t="str">
        <f t="shared" si="43"/>
        <v>PROCESO</v>
      </c>
    </row>
    <row r="1053" spans="2:16" ht="75" customHeight="1">
      <c r="B1053" s="1283" t="s">
        <v>23</v>
      </c>
      <c r="C1053" s="1048" t="s">
        <v>11</v>
      </c>
      <c r="D1053" s="1359" t="s">
        <v>3160</v>
      </c>
      <c r="E1053" s="1362" t="s">
        <v>2853</v>
      </c>
      <c r="F1053" s="1365" t="s">
        <v>3161</v>
      </c>
      <c r="G1053" s="1368" t="s">
        <v>3162</v>
      </c>
      <c r="H1053" s="1359" t="s">
        <v>3163</v>
      </c>
      <c r="I1053" s="1181" t="s">
        <v>3164</v>
      </c>
      <c r="J1053" s="1181" t="s">
        <v>3165</v>
      </c>
      <c r="K1053" s="1181">
        <v>1</v>
      </c>
      <c r="L1053" s="87">
        <v>43647</v>
      </c>
      <c r="M1053" s="87">
        <v>43708</v>
      </c>
      <c r="N1053" s="792" t="s">
        <v>3166</v>
      </c>
      <c r="O1053" s="75">
        <v>0</v>
      </c>
      <c r="P1053" s="1202" t="str">
        <f t="shared" si="43"/>
        <v>PROCESO</v>
      </c>
    </row>
    <row r="1054" spans="2:16" ht="105">
      <c r="B1054" s="1283" t="s">
        <v>23</v>
      </c>
      <c r="C1054" s="1048" t="s">
        <v>11</v>
      </c>
      <c r="D1054" s="1360"/>
      <c r="E1054" s="1363"/>
      <c r="F1054" s="1366"/>
      <c r="G1054" s="1369"/>
      <c r="H1054" s="1360"/>
      <c r="I1054" s="1173" t="s">
        <v>3167</v>
      </c>
      <c r="J1054" s="829" t="s">
        <v>3168</v>
      </c>
      <c r="K1054" s="1174">
        <v>1</v>
      </c>
      <c r="L1054" s="87">
        <v>43647</v>
      </c>
      <c r="M1054" s="87">
        <v>43708</v>
      </c>
      <c r="N1054" s="792" t="s">
        <v>3169</v>
      </c>
      <c r="O1054" s="75">
        <v>0</v>
      </c>
      <c r="P1054" s="1202" t="str">
        <f t="shared" si="43"/>
        <v>PROCESO</v>
      </c>
    </row>
    <row r="1055" spans="2:16" ht="75">
      <c r="B1055" s="1283" t="s">
        <v>23</v>
      </c>
      <c r="C1055" s="1048" t="s">
        <v>11</v>
      </c>
      <c r="D1055" s="1360"/>
      <c r="E1055" s="1363"/>
      <c r="F1055" s="1366"/>
      <c r="G1055" s="1369"/>
      <c r="H1055" s="1360"/>
      <c r="I1055" s="1173" t="s">
        <v>3170</v>
      </c>
      <c r="J1055" s="829" t="s">
        <v>1485</v>
      </c>
      <c r="K1055" s="1174">
        <v>1</v>
      </c>
      <c r="L1055" s="87">
        <v>43709</v>
      </c>
      <c r="M1055" s="87">
        <v>43830</v>
      </c>
      <c r="N1055" s="792" t="s">
        <v>3171</v>
      </c>
      <c r="O1055" s="75">
        <v>0</v>
      </c>
      <c r="P1055" s="1202" t="str">
        <f t="shared" si="43"/>
        <v>PROCESO</v>
      </c>
    </row>
    <row r="1056" spans="2:16" ht="105">
      <c r="B1056" s="1283" t="s">
        <v>23</v>
      </c>
      <c r="C1056" s="1048" t="s">
        <v>11</v>
      </c>
      <c r="D1056" s="1361"/>
      <c r="E1056" s="1364"/>
      <c r="F1056" s="1367"/>
      <c r="G1056" s="1370"/>
      <c r="H1056" s="1361"/>
      <c r="I1056" s="1173" t="s">
        <v>3172</v>
      </c>
      <c r="J1056" s="829" t="s">
        <v>3173</v>
      </c>
      <c r="K1056" s="1174">
        <v>1</v>
      </c>
      <c r="L1056" s="87">
        <v>43831</v>
      </c>
      <c r="M1056" s="87">
        <v>43951</v>
      </c>
      <c r="N1056" s="792" t="s">
        <v>3169</v>
      </c>
      <c r="O1056" s="75">
        <v>0</v>
      </c>
      <c r="P1056" s="1202" t="str">
        <f t="shared" si="43"/>
        <v>PROCESO</v>
      </c>
    </row>
    <row r="1057" spans="2:16" ht="240" customHeight="1">
      <c r="B1057" s="1283" t="s">
        <v>23</v>
      </c>
      <c r="C1057" s="1246" t="s">
        <v>11</v>
      </c>
      <c r="D1057" s="1399" t="s">
        <v>3174</v>
      </c>
      <c r="E1057" s="1413" t="s">
        <v>659</v>
      </c>
      <c r="F1057" s="1401" t="s">
        <v>3175</v>
      </c>
      <c r="G1057" s="1413" t="s">
        <v>3176</v>
      </c>
      <c r="H1057" s="1399" t="s">
        <v>3177</v>
      </c>
      <c r="I1057" s="1202" t="s">
        <v>3178</v>
      </c>
      <c r="J1057" s="1199" t="s">
        <v>220</v>
      </c>
      <c r="K1057" s="1210">
        <v>1</v>
      </c>
      <c r="L1057" s="87">
        <v>42737</v>
      </c>
      <c r="M1057" s="87">
        <v>43100</v>
      </c>
      <c r="N1057" s="495" t="s">
        <v>3179</v>
      </c>
      <c r="O1057" s="75">
        <v>1</v>
      </c>
      <c r="P1057" s="1202" t="str">
        <f t="shared" si="43"/>
        <v>CUMPLIDA</v>
      </c>
    </row>
    <row r="1058" spans="2:16" ht="270" customHeight="1">
      <c r="B1058" s="1283" t="s">
        <v>23</v>
      </c>
      <c r="C1058" s="1246" t="s">
        <v>11</v>
      </c>
      <c r="D1058" s="1399"/>
      <c r="E1058" s="1413"/>
      <c r="F1058" s="1401"/>
      <c r="G1058" s="1413"/>
      <c r="H1058" s="1399"/>
      <c r="I1058" s="1202" t="s">
        <v>3180</v>
      </c>
      <c r="J1058" s="1181" t="s">
        <v>3181</v>
      </c>
      <c r="K1058" s="1304">
        <v>6</v>
      </c>
      <c r="L1058" s="87">
        <v>42979</v>
      </c>
      <c r="M1058" s="87">
        <v>43159</v>
      </c>
      <c r="N1058" s="495" t="s">
        <v>3182</v>
      </c>
      <c r="O1058" s="75">
        <v>1</v>
      </c>
      <c r="P1058" s="1202" t="str">
        <f t="shared" si="43"/>
        <v>CUMPLIDA</v>
      </c>
    </row>
    <row r="1059" spans="2:16" ht="240" customHeight="1">
      <c r="B1059" s="1283" t="s">
        <v>23</v>
      </c>
      <c r="C1059" s="1246" t="s">
        <v>11</v>
      </c>
      <c r="D1059" s="1399" t="s">
        <v>3183</v>
      </c>
      <c r="E1059" s="1399" t="s">
        <v>1863</v>
      </c>
      <c r="F1059" s="1401" t="s">
        <v>3184</v>
      </c>
      <c r="G1059" s="1399" t="s">
        <v>3185</v>
      </c>
      <c r="H1059" s="763" t="s">
        <v>3186</v>
      </c>
      <c r="I1059" s="763" t="s">
        <v>3187</v>
      </c>
      <c r="J1059" s="763" t="s">
        <v>3188</v>
      </c>
      <c r="K1059" s="796">
        <v>4</v>
      </c>
      <c r="L1059" s="752">
        <v>42736</v>
      </c>
      <c r="M1059" s="752">
        <v>43100</v>
      </c>
      <c r="N1059" s="1097" t="s">
        <v>3189</v>
      </c>
      <c r="O1059" s="75">
        <v>1</v>
      </c>
      <c r="P1059" s="1202" t="str">
        <f t="shared" si="43"/>
        <v>CUMPLIDA</v>
      </c>
    </row>
    <row r="1060" spans="2:16" ht="90" customHeight="1">
      <c r="B1060" s="1283" t="s">
        <v>23</v>
      </c>
      <c r="C1060" s="1246" t="s">
        <v>11</v>
      </c>
      <c r="D1060" s="1399"/>
      <c r="E1060" s="1399"/>
      <c r="F1060" s="1401"/>
      <c r="G1060" s="1399"/>
      <c r="H1060" s="1399" t="s">
        <v>3190</v>
      </c>
      <c r="I1060" s="1199" t="s">
        <v>3191</v>
      </c>
      <c r="J1060" s="1199" t="s">
        <v>3192</v>
      </c>
      <c r="K1060" s="1238">
        <v>1</v>
      </c>
      <c r="L1060" s="87">
        <v>42705</v>
      </c>
      <c r="M1060" s="87">
        <v>42766</v>
      </c>
      <c r="N1060" s="534" t="s">
        <v>3193</v>
      </c>
      <c r="O1060" s="75">
        <v>1</v>
      </c>
      <c r="P1060" s="1202" t="str">
        <f t="shared" si="43"/>
        <v>CUMPLIDA</v>
      </c>
    </row>
    <row r="1061" spans="2:16" ht="90" customHeight="1">
      <c r="B1061" s="1283" t="s">
        <v>23</v>
      </c>
      <c r="C1061" s="1246" t="s">
        <v>11</v>
      </c>
      <c r="D1061" s="1399"/>
      <c r="E1061" s="1399"/>
      <c r="F1061" s="1401"/>
      <c r="G1061" s="1399"/>
      <c r="H1061" s="1399"/>
      <c r="I1061" s="1199" t="s">
        <v>3194</v>
      </c>
      <c r="J1061" s="1199" t="s">
        <v>3195</v>
      </c>
      <c r="K1061" s="1238">
        <v>1</v>
      </c>
      <c r="L1061" s="87">
        <v>42736</v>
      </c>
      <c r="M1061" s="87">
        <v>42794</v>
      </c>
      <c r="N1061" s="534" t="s">
        <v>3193</v>
      </c>
      <c r="O1061" s="75">
        <v>1</v>
      </c>
      <c r="P1061" s="1202" t="str">
        <f t="shared" si="43"/>
        <v>CUMPLIDA</v>
      </c>
    </row>
    <row r="1062" spans="2:16" ht="90" customHeight="1">
      <c r="B1062" s="1283" t="s">
        <v>23</v>
      </c>
      <c r="C1062" s="1246" t="s">
        <v>11</v>
      </c>
      <c r="D1062" s="1399"/>
      <c r="E1062" s="1399"/>
      <c r="F1062" s="1401"/>
      <c r="G1062" s="1399"/>
      <c r="H1062" s="1399"/>
      <c r="I1062" s="1199" t="s">
        <v>3196</v>
      </c>
      <c r="J1062" s="1210" t="s">
        <v>3197</v>
      </c>
      <c r="K1062" s="1238">
        <v>2</v>
      </c>
      <c r="L1062" s="87">
        <v>42794</v>
      </c>
      <c r="M1062" s="87">
        <v>42856</v>
      </c>
      <c r="N1062" s="534" t="s">
        <v>3198</v>
      </c>
      <c r="O1062" s="75">
        <v>1</v>
      </c>
      <c r="P1062" s="1202" t="str">
        <f t="shared" si="43"/>
        <v>CUMPLIDA</v>
      </c>
    </row>
    <row r="1063" spans="2:16" ht="75" customHeight="1">
      <c r="B1063" s="1283" t="s">
        <v>23</v>
      </c>
      <c r="C1063" s="1246" t="s">
        <v>11</v>
      </c>
      <c r="D1063" s="1399" t="s">
        <v>3199</v>
      </c>
      <c r="E1063" s="1399" t="s">
        <v>1353</v>
      </c>
      <c r="F1063" s="1415" t="s">
        <v>3200</v>
      </c>
      <c r="G1063" s="1413" t="s">
        <v>3201</v>
      </c>
      <c r="H1063" s="1199" t="s">
        <v>3202</v>
      </c>
      <c r="I1063" s="1202" t="s">
        <v>3203</v>
      </c>
      <c r="J1063" s="1199" t="s">
        <v>3204</v>
      </c>
      <c r="K1063" s="1210">
        <v>1053</v>
      </c>
      <c r="L1063" s="87">
        <v>42644</v>
      </c>
      <c r="M1063" s="87">
        <v>42916</v>
      </c>
      <c r="N1063" s="534" t="s">
        <v>3205</v>
      </c>
      <c r="O1063" s="75">
        <v>1</v>
      </c>
      <c r="P1063" s="1202" t="str">
        <f t="shared" si="43"/>
        <v>CUMPLIDA</v>
      </c>
    </row>
    <row r="1064" spans="2:16" ht="105" customHeight="1">
      <c r="B1064" s="1283" t="s">
        <v>23</v>
      </c>
      <c r="C1064" s="1246" t="s">
        <v>11</v>
      </c>
      <c r="D1064" s="1399"/>
      <c r="E1064" s="1399"/>
      <c r="F1064" s="1415"/>
      <c r="G1064" s="1413"/>
      <c r="H1064" s="1199" t="s">
        <v>3206</v>
      </c>
      <c r="I1064" s="1199" t="s">
        <v>3207</v>
      </c>
      <c r="J1064" s="1199" t="s">
        <v>3208</v>
      </c>
      <c r="K1064" s="1210">
        <v>1</v>
      </c>
      <c r="L1064" s="87">
        <v>42736</v>
      </c>
      <c r="M1064" s="87">
        <v>42824</v>
      </c>
      <c r="N1064" s="534" t="s">
        <v>3205</v>
      </c>
      <c r="O1064" s="75">
        <v>1</v>
      </c>
      <c r="P1064" s="1202" t="str">
        <f t="shared" si="43"/>
        <v>CUMPLIDA</v>
      </c>
    </row>
    <row r="1065" spans="2:16" ht="210" customHeight="1">
      <c r="B1065" s="1283" t="s">
        <v>23</v>
      </c>
      <c r="C1065" s="1246" t="s">
        <v>11</v>
      </c>
      <c r="D1065" s="1283" t="s">
        <v>3209</v>
      </c>
      <c r="E1065" s="1283" t="s">
        <v>3210</v>
      </c>
      <c r="F1065" s="1231" t="s">
        <v>3211</v>
      </c>
      <c r="G1065" s="1283" t="s">
        <v>3212</v>
      </c>
      <c r="H1065" s="1199" t="s">
        <v>3213</v>
      </c>
      <c r="I1065" s="1199" t="s">
        <v>3214</v>
      </c>
      <c r="J1065" s="1199" t="s">
        <v>3215</v>
      </c>
      <c r="K1065" s="751">
        <v>1</v>
      </c>
      <c r="L1065" s="87">
        <v>42705</v>
      </c>
      <c r="M1065" s="87">
        <v>42916</v>
      </c>
      <c r="N1065" s="534" t="s">
        <v>3216</v>
      </c>
      <c r="O1065" s="75">
        <v>1</v>
      </c>
      <c r="P1065" s="1202" t="str">
        <f t="shared" si="43"/>
        <v>CUMPLIDA</v>
      </c>
    </row>
    <row r="1066" spans="2:16" ht="210" customHeight="1">
      <c r="B1066" s="1283" t="s">
        <v>23</v>
      </c>
      <c r="C1066" s="1246" t="s">
        <v>11</v>
      </c>
      <c r="D1066" s="1199" t="s">
        <v>3217</v>
      </c>
      <c r="E1066" s="1202" t="s">
        <v>1353</v>
      </c>
      <c r="F1066" s="1209" t="s">
        <v>3218</v>
      </c>
      <c r="G1066" s="1208" t="s">
        <v>3219</v>
      </c>
      <c r="H1066" s="1199" t="s">
        <v>3220</v>
      </c>
      <c r="I1066" s="1199" t="s">
        <v>3221</v>
      </c>
      <c r="J1066" s="1199" t="s">
        <v>3222</v>
      </c>
      <c r="K1066" s="797">
        <v>5</v>
      </c>
      <c r="L1066" s="450">
        <v>42977</v>
      </c>
      <c r="M1066" s="450">
        <v>43100</v>
      </c>
      <c r="N1066" s="495" t="s">
        <v>3223</v>
      </c>
      <c r="O1066" s="75">
        <v>1</v>
      </c>
      <c r="P1066" s="1202" t="str">
        <f t="shared" si="43"/>
        <v>CUMPLIDA</v>
      </c>
    </row>
    <row r="1067" spans="2:16" ht="210" customHeight="1">
      <c r="B1067" s="1283" t="s">
        <v>23</v>
      </c>
      <c r="C1067" s="1246" t="s">
        <v>11</v>
      </c>
      <c r="D1067" s="1399" t="s">
        <v>3224</v>
      </c>
      <c r="E1067" s="1402" t="s">
        <v>1353</v>
      </c>
      <c r="F1067" s="1406" t="s">
        <v>3225</v>
      </c>
      <c r="G1067" s="1406" t="s">
        <v>3226</v>
      </c>
      <c r="H1067" s="1199" t="s">
        <v>3227</v>
      </c>
      <c r="I1067" s="1199" t="s">
        <v>3228</v>
      </c>
      <c r="J1067" s="1199" t="s">
        <v>3229</v>
      </c>
      <c r="K1067" s="1303">
        <v>1</v>
      </c>
      <c r="L1067" s="89">
        <v>42736</v>
      </c>
      <c r="M1067" s="89">
        <v>42794</v>
      </c>
      <c r="N1067" s="495" t="s">
        <v>3230</v>
      </c>
      <c r="O1067" s="75">
        <v>1</v>
      </c>
      <c r="P1067" s="1202" t="str">
        <f t="shared" si="43"/>
        <v>CUMPLIDA</v>
      </c>
    </row>
    <row r="1068" spans="2:16" ht="240" customHeight="1">
      <c r="B1068" s="1283" t="s">
        <v>23</v>
      </c>
      <c r="C1068" s="1246" t="s">
        <v>11</v>
      </c>
      <c r="D1068" s="1399"/>
      <c r="E1068" s="1402"/>
      <c r="F1068" s="1406"/>
      <c r="G1068" s="1406"/>
      <c r="H1068" s="1199" t="s">
        <v>3231</v>
      </c>
      <c r="I1068" s="1199" t="s">
        <v>3232</v>
      </c>
      <c r="J1068" s="1199" t="s">
        <v>3233</v>
      </c>
      <c r="K1068" s="1303">
        <v>1</v>
      </c>
      <c r="L1068" s="89">
        <v>42736</v>
      </c>
      <c r="M1068" s="89">
        <v>42794</v>
      </c>
      <c r="N1068" s="495" t="s">
        <v>3230</v>
      </c>
      <c r="O1068" s="75">
        <v>1</v>
      </c>
      <c r="P1068" s="1202" t="str">
        <f t="shared" si="43"/>
        <v>CUMPLIDA</v>
      </c>
    </row>
    <row r="1069" spans="2:16" ht="240" customHeight="1">
      <c r="B1069" s="1283" t="s">
        <v>23</v>
      </c>
      <c r="C1069" s="1246" t="s">
        <v>11</v>
      </c>
      <c r="D1069" s="1399"/>
      <c r="E1069" s="1402"/>
      <c r="F1069" s="1406"/>
      <c r="G1069" s="1406"/>
      <c r="H1069" s="1199" t="s">
        <v>3234</v>
      </c>
      <c r="I1069" s="1199" t="s">
        <v>3235</v>
      </c>
      <c r="J1069" s="1199" t="s">
        <v>3222</v>
      </c>
      <c r="K1069" s="797">
        <v>5</v>
      </c>
      <c r="L1069" s="450">
        <v>42977</v>
      </c>
      <c r="M1069" s="450">
        <v>43100</v>
      </c>
      <c r="N1069" s="495" t="s">
        <v>3236</v>
      </c>
      <c r="O1069" s="75">
        <v>1</v>
      </c>
      <c r="P1069" s="1202" t="str">
        <f t="shared" si="43"/>
        <v>CUMPLIDA</v>
      </c>
    </row>
    <row r="1070" spans="2:16" ht="90" customHeight="1">
      <c r="B1070" s="1283" t="s">
        <v>23</v>
      </c>
      <c r="C1070" s="1246" t="s">
        <v>11</v>
      </c>
      <c r="D1070" s="1399"/>
      <c r="E1070" s="1402"/>
      <c r="F1070" s="1406"/>
      <c r="G1070" s="1406"/>
      <c r="H1070" s="1199" t="s">
        <v>3237</v>
      </c>
      <c r="I1070" s="1199" t="s">
        <v>3238</v>
      </c>
      <c r="J1070" s="1199" t="s">
        <v>3222</v>
      </c>
      <c r="K1070" s="797">
        <v>5</v>
      </c>
      <c r="L1070" s="450">
        <v>42977</v>
      </c>
      <c r="M1070" s="450">
        <v>43100</v>
      </c>
      <c r="N1070" s="495" t="s">
        <v>3236</v>
      </c>
      <c r="O1070" s="75">
        <v>1</v>
      </c>
      <c r="P1070" s="1202" t="str">
        <f t="shared" si="43"/>
        <v>CUMPLIDA</v>
      </c>
    </row>
    <row r="1071" spans="2:16" ht="240" customHeight="1">
      <c r="B1071" s="1283" t="s">
        <v>23</v>
      </c>
      <c r="C1071" s="1246" t="s">
        <v>11</v>
      </c>
      <c r="D1071" s="1406" t="s">
        <v>3239</v>
      </c>
      <c r="E1071" s="1399" t="s">
        <v>102</v>
      </c>
      <c r="F1071" s="1406" t="s">
        <v>3240</v>
      </c>
      <c r="G1071" s="1406" t="s">
        <v>3241</v>
      </c>
      <c r="H1071" s="1199" t="s">
        <v>3242</v>
      </c>
      <c r="I1071" s="1199" t="s">
        <v>3243</v>
      </c>
      <c r="J1071" s="1199" t="s">
        <v>3244</v>
      </c>
      <c r="K1071" s="1210">
        <v>1</v>
      </c>
      <c r="L1071" s="87">
        <v>42737</v>
      </c>
      <c r="M1071" s="87">
        <v>43100</v>
      </c>
      <c r="N1071" s="495" t="s">
        <v>3245</v>
      </c>
      <c r="O1071" s="75">
        <v>1</v>
      </c>
      <c r="P1071" s="1202" t="str">
        <f t="shared" si="43"/>
        <v>CUMPLIDA</v>
      </c>
    </row>
    <row r="1072" spans="2:16" ht="240" customHeight="1">
      <c r="B1072" s="1283" t="s">
        <v>23</v>
      </c>
      <c r="C1072" s="1246" t="s">
        <v>11</v>
      </c>
      <c r="D1072" s="1406"/>
      <c r="E1072" s="1399"/>
      <c r="F1072" s="1406"/>
      <c r="G1072" s="1406"/>
      <c r="H1072" s="1199" t="s">
        <v>3246</v>
      </c>
      <c r="I1072" s="1199" t="s">
        <v>3247</v>
      </c>
      <c r="J1072" s="1199" t="s">
        <v>3248</v>
      </c>
      <c r="K1072" s="1210">
        <v>1</v>
      </c>
      <c r="L1072" s="87">
        <v>42750</v>
      </c>
      <c r="M1072" s="87">
        <v>42825</v>
      </c>
      <c r="N1072" s="534" t="s">
        <v>3249</v>
      </c>
      <c r="O1072" s="75">
        <v>1</v>
      </c>
      <c r="P1072" s="1202" t="str">
        <f t="shared" si="43"/>
        <v>CUMPLIDA</v>
      </c>
    </row>
    <row r="1073" spans="2:16" ht="240" customHeight="1">
      <c r="B1073" s="1283" t="s">
        <v>23</v>
      </c>
      <c r="C1073" s="1246" t="s">
        <v>11</v>
      </c>
      <c r="D1073" s="1406"/>
      <c r="E1073" s="1399"/>
      <c r="F1073" s="1406"/>
      <c r="G1073" s="1406"/>
      <c r="H1073" s="1202" t="s">
        <v>3250</v>
      </c>
      <c r="I1073" s="1199" t="s">
        <v>3251</v>
      </c>
      <c r="J1073" s="1199" t="s">
        <v>3252</v>
      </c>
      <c r="K1073" s="1210">
        <v>4</v>
      </c>
      <c r="L1073" s="87">
        <v>42737</v>
      </c>
      <c r="M1073" s="87">
        <v>43100</v>
      </c>
      <c r="N1073" s="534" t="s">
        <v>3253</v>
      </c>
      <c r="O1073" s="75">
        <v>1</v>
      </c>
      <c r="P1073" s="1202" t="str">
        <f t="shared" si="43"/>
        <v>CUMPLIDA</v>
      </c>
    </row>
    <row r="1074" spans="2:16" ht="240" customHeight="1">
      <c r="B1074" s="1283" t="s">
        <v>23</v>
      </c>
      <c r="C1074" s="1246" t="s">
        <v>11</v>
      </c>
      <c r="D1074" s="1206" t="s">
        <v>3254</v>
      </c>
      <c r="E1074" s="1202" t="s">
        <v>1863</v>
      </c>
      <c r="F1074" s="1209" t="s">
        <v>3255</v>
      </c>
      <c r="G1074" s="778" t="s">
        <v>3256</v>
      </c>
      <c r="H1074" s="763" t="s">
        <v>3186</v>
      </c>
      <c r="I1074" s="763" t="s">
        <v>3187</v>
      </c>
      <c r="J1074" s="763" t="s">
        <v>3188</v>
      </c>
      <c r="K1074" s="1238">
        <v>4</v>
      </c>
      <c r="L1074" s="87">
        <v>42736</v>
      </c>
      <c r="M1074" s="87">
        <v>43100</v>
      </c>
      <c r="N1074" s="534" t="s">
        <v>3257</v>
      </c>
      <c r="O1074" s="75">
        <v>1</v>
      </c>
      <c r="P1074" s="1202" t="str">
        <f t="shared" si="43"/>
        <v>CUMPLIDA</v>
      </c>
    </row>
    <row r="1075" spans="2:16" ht="210" customHeight="1">
      <c r="B1075" s="1260" t="s">
        <v>23</v>
      </c>
      <c r="C1075" s="878" t="s">
        <v>16</v>
      </c>
      <c r="D1075" s="1388" t="s">
        <v>3258</v>
      </c>
      <c r="E1075" s="1388" t="s">
        <v>1525</v>
      </c>
      <c r="F1075" s="1447" t="s">
        <v>3259</v>
      </c>
      <c r="G1075" s="1388" t="s">
        <v>3260</v>
      </c>
      <c r="H1075" s="1386" t="s">
        <v>3110</v>
      </c>
      <c r="I1075" s="1386" t="s">
        <v>3261</v>
      </c>
      <c r="J1075" s="1190" t="s">
        <v>3262</v>
      </c>
      <c r="K1075" s="1240">
        <v>1</v>
      </c>
      <c r="L1075" s="813">
        <v>43480</v>
      </c>
      <c r="M1075" s="813">
        <v>43495</v>
      </c>
      <c r="N1075" s="907" t="s">
        <v>3263</v>
      </c>
      <c r="O1075" s="1143">
        <v>1</v>
      </c>
      <c r="P1075" s="1220" t="str">
        <f t="shared" ref="P1075:P1105" si="44">IF(AND(M1075&lt;=$O$12,O1075&lt;100%),"INCUMPLIDA",IF(AND(M1075&gt;$O$12,O1075&lt;100%),"PROCESO",IF(AND(M1075&gt;$O$12,O1075=100%),"CUMPLIDA","CUMPLIDA")))</f>
        <v>CUMPLIDA</v>
      </c>
    </row>
    <row r="1076" spans="2:16" ht="90" customHeight="1">
      <c r="B1076" s="1260" t="s">
        <v>23</v>
      </c>
      <c r="C1076" s="878" t="s">
        <v>16</v>
      </c>
      <c r="D1076" s="1388"/>
      <c r="E1076" s="1388"/>
      <c r="F1076" s="1447"/>
      <c r="G1076" s="1388"/>
      <c r="H1076" s="1386"/>
      <c r="I1076" s="1386"/>
      <c r="J1076" s="1144" t="s">
        <v>3264</v>
      </c>
      <c r="K1076" s="1240">
        <v>1</v>
      </c>
      <c r="L1076" s="813">
        <v>43497</v>
      </c>
      <c r="M1076" s="813">
        <v>43555</v>
      </c>
      <c r="N1076" s="907" t="s">
        <v>3263</v>
      </c>
      <c r="O1076" s="1143">
        <v>1</v>
      </c>
      <c r="P1076" s="1220" t="str">
        <f t="shared" si="44"/>
        <v>CUMPLIDA</v>
      </c>
    </row>
    <row r="1077" spans="2:16" ht="345" customHeight="1">
      <c r="B1077" s="1260" t="s">
        <v>23</v>
      </c>
      <c r="C1077" s="878" t="s">
        <v>16</v>
      </c>
      <c r="D1077" s="1388"/>
      <c r="E1077" s="1388"/>
      <c r="F1077" s="1447"/>
      <c r="G1077" s="1388"/>
      <c r="H1077" s="1386"/>
      <c r="I1077" s="1386"/>
      <c r="J1077" s="1144" t="s">
        <v>3265</v>
      </c>
      <c r="K1077" s="1240">
        <v>1</v>
      </c>
      <c r="L1077" s="813">
        <v>43556</v>
      </c>
      <c r="M1077" s="813">
        <v>43616</v>
      </c>
      <c r="N1077" s="907" t="s">
        <v>3263</v>
      </c>
      <c r="O1077" s="1143">
        <v>1</v>
      </c>
      <c r="P1077" s="1220" t="str">
        <f t="shared" si="44"/>
        <v>CUMPLIDA</v>
      </c>
    </row>
    <row r="1078" spans="2:16" ht="60" customHeight="1">
      <c r="B1078" s="1260" t="s">
        <v>23</v>
      </c>
      <c r="C1078" s="878" t="s">
        <v>16</v>
      </c>
      <c r="D1078" s="1388"/>
      <c r="E1078" s="1388"/>
      <c r="F1078" s="1447"/>
      <c r="G1078" s="1388"/>
      <c r="H1078" s="1386"/>
      <c r="I1078" s="1386"/>
      <c r="J1078" s="1144" t="s">
        <v>3266</v>
      </c>
      <c r="K1078" s="1240">
        <v>1</v>
      </c>
      <c r="L1078" s="1147">
        <v>43617</v>
      </c>
      <c r="M1078" s="1147">
        <v>43646</v>
      </c>
      <c r="N1078" s="907" t="s">
        <v>3263</v>
      </c>
      <c r="O1078" s="1143">
        <v>0</v>
      </c>
      <c r="P1078" s="1220" t="str">
        <f t="shared" si="44"/>
        <v>PROCESO</v>
      </c>
    </row>
    <row r="1079" spans="2:16" ht="330" customHeight="1">
      <c r="B1079" s="1260" t="s">
        <v>23</v>
      </c>
      <c r="C1079" s="878" t="s">
        <v>16</v>
      </c>
      <c r="D1079" s="1388"/>
      <c r="E1079" s="1388"/>
      <c r="F1079" s="1447"/>
      <c r="G1079" s="1388"/>
      <c r="H1079" s="1386" t="s">
        <v>3115</v>
      </c>
      <c r="I1079" s="1386" t="s">
        <v>3267</v>
      </c>
      <c r="J1079" s="906" t="s">
        <v>3268</v>
      </c>
      <c r="K1079" s="1240">
        <v>1</v>
      </c>
      <c r="L1079" s="1150">
        <v>42401</v>
      </c>
      <c r="M1079" s="1150">
        <v>42521</v>
      </c>
      <c r="N1079" s="907" t="s">
        <v>3269</v>
      </c>
      <c r="O1079" s="1143">
        <v>1</v>
      </c>
      <c r="P1079" s="1220" t="str">
        <f t="shared" si="44"/>
        <v>CUMPLIDA</v>
      </c>
    </row>
    <row r="1080" spans="2:16" ht="255" customHeight="1">
      <c r="B1080" s="1260" t="s">
        <v>23</v>
      </c>
      <c r="C1080" s="878" t="s">
        <v>16</v>
      </c>
      <c r="D1080" s="1388"/>
      <c r="E1080" s="1388"/>
      <c r="F1080" s="1447"/>
      <c r="G1080" s="1388"/>
      <c r="H1080" s="1386"/>
      <c r="I1080" s="1386"/>
      <c r="J1080" s="906" t="s">
        <v>3270</v>
      </c>
      <c r="K1080" s="900">
        <v>1</v>
      </c>
      <c r="L1080" s="1150">
        <v>42401</v>
      </c>
      <c r="M1080" s="1150">
        <v>42521</v>
      </c>
      <c r="N1080" s="907" t="s">
        <v>3269</v>
      </c>
      <c r="O1080" s="1143">
        <v>1</v>
      </c>
      <c r="P1080" s="1220" t="str">
        <f t="shared" si="44"/>
        <v>CUMPLIDA</v>
      </c>
    </row>
    <row r="1081" spans="2:16" ht="409.5" customHeight="1">
      <c r="B1081" s="1260" t="s">
        <v>23</v>
      </c>
      <c r="C1081" s="878" t="s">
        <v>16</v>
      </c>
      <c r="D1081" s="1388"/>
      <c r="E1081" s="1388"/>
      <c r="F1081" s="1447"/>
      <c r="G1081" s="1388"/>
      <c r="H1081" s="1385" t="s">
        <v>3271</v>
      </c>
      <c r="I1081" s="1386" t="s">
        <v>3272</v>
      </c>
      <c r="J1081" s="1145" t="s">
        <v>3119</v>
      </c>
      <c r="K1081" s="1240">
        <v>2</v>
      </c>
      <c r="L1081" s="832">
        <v>43739</v>
      </c>
      <c r="M1081" s="832">
        <v>43921</v>
      </c>
      <c r="N1081" s="1190" t="s">
        <v>3273</v>
      </c>
      <c r="O1081" s="1143">
        <v>0</v>
      </c>
      <c r="P1081" s="1220" t="str">
        <f t="shared" si="44"/>
        <v>PROCESO</v>
      </c>
    </row>
    <row r="1082" spans="2:16" ht="90" customHeight="1">
      <c r="B1082" s="1260" t="s">
        <v>23</v>
      </c>
      <c r="C1082" s="878" t="s">
        <v>16</v>
      </c>
      <c r="D1082" s="1388"/>
      <c r="E1082" s="1388"/>
      <c r="F1082" s="1447"/>
      <c r="G1082" s="1388"/>
      <c r="H1082" s="1385"/>
      <c r="I1082" s="1386"/>
      <c r="J1082" s="1145" t="s">
        <v>3274</v>
      </c>
      <c r="K1082" s="1190">
        <v>2</v>
      </c>
      <c r="L1082" s="832">
        <v>43739</v>
      </c>
      <c r="M1082" s="832">
        <v>43921</v>
      </c>
      <c r="N1082" s="1190" t="s">
        <v>3273</v>
      </c>
      <c r="O1082" s="1143">
        <v>0</v>
      </c>
      <c r="P1082" s="1220" t="str">
        <f t="shared" si="44"/>
        <v>PROCESO</v>
      </c>
    </row>
    <row r="1083" spans="2:16" ht="105" customHeight="1">
      <c r="B1083" s="1260" t="s">
        <v>23</v>
      </c>
      <c r="C1083" s="878" t="s">
        <v>16</v>
      </c>
      <c r="D1083" s="1388"/>
      <c r="E1083" s="1388"/>
      <c r="F1083" s="1447"/>
      <c r="G1083" s="1388"/>
      <c r="H1083" s="1386" t="s">
        <v>3275</v>
      </c>
      <c r="I1083" s="1386" t="s">
        <v>3276</v>
      </c>
      <c r="J1083" s="1146" t="s">
        <v>3277</v>
      </c>
      <c r="K1083" s="1190">
        <v>1</v>
      </c>
      <c r="L1083" s="813">
        <v>42430</v>
      </c>
      <c r="M1083" s="813">
        <v>42735</v>
      </c>
      <c r="N1083" s="1190" t="s">
        <v>3278</v>
      </c>
      <c r="O1083" s="1143">
        <v>1</v>
      </c>
      <c r="P1083" s="1220" t="str">
        <f t="shared" si="44"/>
        <v>CUMPLIDA</v>
      </c>
    </row>
    <row r="1084" spans="2:16" ht="240" customHeight="1">
      <c r="B1084" s="1260" t="s">
        <v>23</v>
      </c>
      <c r="C1084" s="878" t="s">
        <v>16</v>
      </c>
      <c r="D1084" s="1388"/>
      <c r="E1084" s="1388"/>
      <c r="F1084" s="1447"/>
      <c r="G1084" s="1388"/>
      <c r="H1084" s="1386"/>
      <c r="I1084" s="1386"/>
      <c r="J1084" s="1146" t="s">
        <v>3279</v>
      </c>
      <c r="K1084" s="1190">
        <v>3</v>
      </c>
      <c r="L1084" s="813">
        <v>42430</v>
      </c>
      <c r="M1084" s="813">
        <v>42735</v>
      </c>
      <c r="N1084" s="1190" t="s">
        <v>3278</v>
      </c>
      <c r="O1084" s="1143">
        <v>1</v>
      </c>
      <c r="P1084" s="1220" t="str">
        <f t="shared" si="44"/>
        <v>CUMPLIDA</v>
      </c>
    </row>
    <row r="1085" spans="2:16" ht="90" customHeight="1">
      <c r="B1085" s="1260" t="s">
        <v>23</v>
      </c>
      <c r="C1085" s="878" t="s">
        <v>16</v>
      </c>
      <c r="D1085" s="1388"/>
      <c r="E1085" s="1388"/>
      <c r="F1085" s="1447"/>
      <c r="G1085" s="1388"/>
      <c r="H1085" s="1386"/>
      <c r="I1085" s="1386"/>
      <c r="J1085" s="1146" t="s">
        <v>3280</v>
      </c>
      <c r="K1085" s="1190">
        <v>1</v>
      </c>
      <c r="L1085" s="813">
        <v>42430</v>
      </c>
      <c r="M1085" s="813">
        <v>42735</v>
      </c>
      <c r="N1085" s="1190" t="s">
        <v>3278</v>
      </c>
      <c r="O1085" s="1143">
        <v>1</v>
      </c>
      <c r="P1085" s="1220" t="str">
        <f t="shared" si="44"/>
        <v>CUMPLIDA</v>
      </c>
    </row>
    <row r="1086" spans="2:16" ht="90" customHeight="1">
      <c r="B1086" s="1260" t="s">
        <v>23</v>
      </c>
      <c r="C1086" s="878" t="s">
        <v>16</v>
      </c>
      <c r="D1086" s="1388"/>
      <c r="E1086" s="1388"/>
      <c r="F1086" s="1447"/>
      <c r="G1086" s="1388"/>
      <c r="H1086" s="1386"/>
      <c r="I1086" s="1386"/>
      <c r="J1086" s="1144" t="s">
        <v>3281</v>
      </c>
      <c r="K1086" s="1190">
        <v>1</v>
      </c>
      <c r="L1086" s="813">
        <v>42430</v>
      </c>
      <c r="M1086" s="813">
        <v>42735</v>
      </c>
      <c r="N1086" s="1190" t="s">
        <v>3278</v>
      </c>
      <c r="O1086" s="1143">
        <v>1</v>
      </c>
      <c r="P1086" s="1220" t="str">
        <f t="shared" si="44"/>
        <v>CUMPLIDA</v>
      </c>
    </row>
    <row r="1087" spans="2:16" ht="375" customHeight="1">
      <c r="B1087" s="1260" t="s">
        <v>23</v>
      </c>
      <c r="C1087" s="878" t="s">
        <v>16</v>
      </c>
      <c r="D1087" s="1388" t="s">
        <v>3282</v>
      </c>
      <c r="E1087" s="1388" t="s">
        <v>1583</v>
      </c>
      <c r="F1087" s="1447" t="s">
        <v>3283</v>
      </c>
      <c r="G1087" s="1388" t="s">
        <v>3284</v>
      </c>
      <c r="H1087" s="1386" t="s">
        <v>3285</v>
      </c>
      <c r="I1087" s="1190" t="s">
        <v>3286</v>
      </c>
      <c r="J1087" s="1190" t="s">
        <v>3287</v>
      </c>
      <c r="K1087" s="1190">
        <v>1</v>
      </c>
      <c r="L1087" s="813">
        <v>42430</v>
      </c>
      <c r="M1087" s="813">
        <v>42521</v>
      </c>
      <c r="N1087" s="1190" t="s">
        <v>3288</v>
      </c>
      <c r="O1087" s="1143">
        <v>1</v>
      </c>
      <c r="P1087" s="1220" t="str">
        <f t="shared" si="44"/>
        <v>CUMPLIDA</v>
      </c>
    </row>
    <row r="1088" spans="2:16" ht="90" customHeight="1">
      <c r="B1088" s="1260" t="s">
        <v>23</v>
      </c>
      <c r="C1088" s="878" t="s">
        <v>16</v>
      </c>
      <c r="D1088" s="1388"/>
      <c r="E1088" s="1388"/>
      <c r="F1088" s="1447"/>
      <c r="G1088" s="1388"/>
      <c r="H1088" s="1386"/>
      <c r="I1088" s="1190" t="s">
        <v>3289</v>
      </c>
      <c r="J1088" s="1190" t="s">
        <v>3290</v>
      </c>
      <c r="K1088" s="1190">
        <v>1</v>
      </c>
      <c r="L1088" s="813" t="s">
        <v>3291</v>
      </c>
      <c r="M1088" s="813" t="s">
        <v>3291</v>
      </c>
      <c r="N1088" s="1190" t="s">
        <v>3292</v>
      </c>
      <c r="O1088" s="1143">
        <v>1</v>
      </c>
      <c r="P1088" s="1220" t="str">
        <f t="shared" si="44"/>
        <v>CUMPLIDA</v>
      </c>
    </row>
    <row r="1089" spans="2:16" ht="105" customHeight="1">
      <c r="B1089" s="1260" t="s">
        <v>23</v>
      </c>
      <c r="C1089" s="878" t="s">
        <v>16</v>
      </c>
      <c r="D1089" s="1388"/>
      <c r="E1089" s="1388"/>
      <c r="F1089" s="1447"/>
      <c r="G1089" s="1388"/>
      <c r="H1089" s="1386"/>
      <c r="I1089" s="1190" t="s">
        <v>3293</v>
      </c>
      <c r="J1089" s="1190" t="s">
        <v>3294</v>
      </c>
      <c r="K1089" s="1190">
        <v>1</v>
      </c>
      <c r="L1089" s="813" t="s">
        <v>3295</v>
      </c>
      <c r="M1089" s="813" t="s">
        <v>3295</v>
      </c>
      <c r="N1089" s="1190" t="s">
        <v>3296</v>
      </c>
      <c r="O1089" s="1143">
        <v>1</v>
      </c>
      <c r="P1089" s="1220" t="str">
        <f t="shared" si="44"/>
        <v>CUMPLIDA</v>
      </c>
    </row>
    <row r="1090" spans="2:16" ht="240" customHeight="1">
      <c r="B1090" s="1260" t="s">
        <v>23</v>
      </c>
      <c r="C1090" s="878" t="s">
        <v>16</v>
      </c>
      <c r="D1090" s="1388"/>
      <c r="E1090" s="1388"/>
      <c r="F1090" s="1447"/>
      <c r="G1090" s="1388"/>
      <c r="H1090" s="1386"/>
      <c r="I1090" s="1190" t="s">
        <v>3297</v>
      </c>
      <c r="J1090" s="1190" t="s">
        <v>3298</v>
      </c>
      <c r="K1090" s="1190">
        <v>1</v>
      </c>
      <c r="L1090" s="813" t="s">
        <v>3295</v>
      </c>
      <c r="M1090" s="813" t="s">
        <v>3295</v>
      </c>
      <c r="N1090" s="1190" t="s">
        <v>3292</v>
      </c>
      <c r="O1090" s="1143">
        <v>1</v>
      </c>
      <c r="P1090" s="1220" t="str">
        <f t="shared" si="44"/>
        <v>CUMPLIDA</v>
      </c>
    </row>
    <row r="1091" spans="2:16" ht="90" customHeight="1">
      <c r="B1091" s="1260" t="s">
        <v>23</v>
      </c>
      <c r="C1091" s="878" t="s">
        <v>16</v>
      </c>
      <c r="D1091" s="1388"/>
      <c r="E1091" s="1388"/>
      <c r="F1091" s="1447"/>
      <c r="G1091" s="1388"/>
      <c r="H1091" s="1386"/>
      <c r="I1091" s="1190" t="s">
        <v>3299</v>
      </c>
      <c r="J1091" s="1190" t="s">
        <v>3300</v>
      </c>
      <c r="K1091" s="1190">
        <v>1</v>
      </c>
      <c r="L1091" s="813" t="s">
        <v>3295</v>
      </c>
      <c r="M1091" s="813" t="s">
        <v>3295</v>
      </c>
      <c r="N1091" s="1190" t="s">
        <v>3292</v>
      </c>
      <c r="O1091" s="1143">
        <v>1</v>
      </c>
      <c r="P1091" s="1220" t="str">
        <f t="shared" si="44"/>
        <v>CUMPLIDA</v>
      </c>
    </row>
    <row r="1092" spans="2:16" ht="90" customHeight="1">
      <c r="B1092" s="1260" t="s">
        <v>23</v>
      </c>
      <c r="C1092" s="878" t="s">
        <v>16</v>
      </c>
      <c r="D1092" s="1388"/>
      <c r="E1092" s="1388"/>
      <c r="F1092" s="1447"/>
      <c r="G1092" s="1388"/>
      <c r="H1092" s="1386"/>
      <c r="I1092" s="1190" t="s">
        <v>3301</v>
      </c>
      <c r="J1092" s="1190" t="s">
        <v>3302</v>
      </c>
      <c r="K1092" s="1190">
        <v>1</v>
      </c>
      <c r="L1092" s="813" t="s">
        <v>3295</v>
      </c>
      <c r="M1092" s="813" t="s">
        <v>3295</v>
      </c>
      <c r="N1092" s="1190" t="s">
        <v>3292</v>
      </c>
      <c r="O1092" s="1143">
        <v>1</v>
      </c>
      <c r="P1092" s="1220" t="str">
        <f t="shared" si="44"/>
        <v>CUMPLIDA</v>
      </c>
    </row>
    <row r="1093" spans="2:16" ht="210" customHeight="1">
      <c r="B1093" s="1260" t="s">
        <v>23</v>
      </c>
      <c r="C1093" s="878" t="s">
        <v>16</v>
      </c>
      <c r="D1093" s="1388"/>
      <c r="E1093" s="1388"/>
      <c r="F1093" s="1447"/>
      <c r="G1093" s="1388"/>
      <c r="H1093" s="1190" t="s">
        <v>3303</v>
      </c>
      <c r="I1093" s="1190" t="s">
        <v>3304</v>
      </c>
      <c r="J1093" s="1190" t="s">
        <v>3305</v>
      </c>
      <c r="K1093" s="1190">
        <v>4</v>
      </c>
      <c r="L1093" s="813">
        <v>42430</v>
      </c>
      <c r="M1093" s="813">
        <v>42766</v>
      </c>
      <c r="N1093" s="1190" t="s">
        <v>3306</v>
      </c>
      <c r="O1093" s="1143">
        <v>1</v>
      </c>
      <c r="P1093" s="1220" t="str">
        <f t="shared" si="44"/>
        <v>CUMPLIDA</v>
      </c>
    </row>
    <row r="1094" spans="2:16" ht="255" customHeight="1">
      <c r="B1094" s="1260" t="s">
        <v>23</v>
      </c>
      <c r="C1094" s="878" t="s">
        <v>16</v>
      </c>
      <c r="D1094" s="1388"/>
      <c r="E1094" s="1388"/>
      <c r="F1094" s="1447"/>
      <c r="G1094" s="1388"/>
      <c r="H1094" s="1190" t="s">
        <v>3307</v>
      </c>
      <c r="I1094" s="1190" t="s">
        <v>1577</v>
      </c>
      <c r="J1094" s="1190" t="s">
        <v>3308</v>
      </c>
      <c r="K1094" s="1190">
        <v>1</v>
      </c>
      <c r="L1094" s="813">
        <v>42369</v>
      </c>
      <c r="M1094" s="813">
        <v>42490</v>
      </c>
      <c r="N1094" s="1190" t="s">
        <v>3309</v>
      </c>
      <c r="O1094" s="1143">
        <v>1</v>
      </c>
      <c r="P1094" s="1220" t="str">
        <f t="shared" si="44"/>
        <v>CUMPLIDA</v>
      </c>
    </row>
    <row r="1095" spans="2:16" ht="210" customHeight="1">
      <c r="B1095" s="1260" t="s">
        <v>23</v>
      </c>
      <c r="C1095" s="878" t="s">
        <v>16</v>
      </c>
      <c r="D1095" s="1388"/>
      <c r="E1095" s="1388"/>
      <c r="F1095" s="1447"/>
      <c r="G1095" s="1388"/>
      <c r="H1095" s="1190" t="s">
        <v>3310</v>
      </c>
      <c r="I1095" s="1190" t="s">
        <v>3311</v>
      </c>
      <c r="J1095" s="1190" t="s">
        <v>3312</v>
      </c>
      <c r="K1095" s="1190">
        <v>1</v>
      </c>
      <c r="L1095" s="813">
        <v>42430</v>
      </c>
      <c r="M1095" s="813" t="s">
        <v>3313</v>
      </c>
      <c r="N1095" s="1190" t="s">
        <v>3314</v>
      </c>
      <c r="O1095" s="1143">
        <v>1</v>
      </c>
      <c r="P1095" s="1220" t="str">
        <f t="shared" si="44"/>
        <v>CUMPLIDA</v>
      </c>
    </row>
    <row r="1096" spans="2:16" ht="255" customHeight="1">
      <c r="B1096" s="1260" t="s">
        <v>23</v>
      </c>
      <c r="C1096" s="878" t="s">
        <v>16</v>
      </c>
      <c r="D1096" s="1388"/>
      <c r="E1096" s="1388"/>
      <c r="F1096" s="1447"/>
      <c r="G1096" s="1388"/>
      <c r="H1096" s="1386" t="s">
        <v>3110</v>
      </c>
      <c r="I1096" s="1386" t="s">
        <v>3261</v>
      </c>
      <c r="J1096" s="1190" t="s">
        <v>3262</v>
      </c>
      <c r="K1096" s="1240">
        <v>1</v>
      </c>
      <c r="L1096" s="813">
        <v>43480</v>
      </c>
      <c r="M1096" s="813">
        <v>43495</v>
      </c>
      <c r="N1096" s="1190" t="s">
        <v>3263</v>
      </c>
      <c r="O1096" s="1143">
        <v>1</v>
      </c>
      <c r="P1096" s="1220" t="str">
        <f t="shared" si="44"/>
        <v>CUMPLIDA</v>
      </c>
    </row>
    <row r="1097" spans="2:16" ht="120" customHeight="1">
      <c r="B1097" s="1260" t="s">
        <v>23</v>
      </c>
      <c r="C1097" s="878" t="s">
        <v>16</v>
      </c>
      <c r="D1097" s="1388"/>
      <c r="E1097" s="1388"/>
      <c r="F1097" s="1447"/>
      <c r="G1097" s="1388"/>
      <c r="H1097" s="1386"/>
      <c r="I1097" s="1386"/>
      <c r="J1097" s="1190" t="s">
        <v>3264</v>
      </c>
      <c r="K1097" s="1240">
        <v>1</v>
      </c>
      <c r="L1097" s="813">
        <v>43497</v>
      </c>
      <c r="M1097" s="813">
        <v>43555</v>
      </c>
      <c r="N1097" s="1190" t="s">
        <v>3263</v>
      </c>
      <c r="O1097" s="1143">
        <v>1</v>
      </c>
      <c r="P1097" s="1220" t="str">
        <f t="shared" si="44"/>
        <v>CUMPLIDA</v>
      </c>
    </row>
    <row r="1098" spans="2:16" ht="210" customHeight="1">
      <c r="B1098" s="1260" t="s">
        <v>23</v>
      </c>
      <c r="C1098" s="878" t="s">
        <v>16</v>
      </c>
      <c r="D1098" s="1388"/>
      <c r="E1098" s="1388"/>
      <c r="F1098" s="1447"/>
      <c r="G1098" s="1388"/>
      <c r="H1098" s="1386"/>
      <c r="I1098" s="1386"/>
      <c r="J1098" s="1190" t="s">
        <v>3265</v>
      </c>
      <c r="K1098" s="1240">
        <v>1</v>
      </c>
      <c r="L1098" s="813">
        <v>43556</v>
      </c>
      <c r="M1098" s="813">
        <v>43616</v>
      </c>
      <c r="N1098" s="1190" t="s">
        <v>3263</v>
      </c>
      <c r="O1098" s="1143">
        <v>1</v>
      </c>
      <c r="P1098" s="1220" t="str">
        <f t="shared" si="44"/>
        <v>CUMPLIDA</v>
      </c>
    </row>
    <row r="1099" spans="2:16" ht="90" customHeight="1">
      <c r="B1099" s="1260" t="s">
        <v>23</v>
      </c>
      <c r="C1099" s="878" t="s">
        <v>16</v>
      </c>
      <c r="D1099" s="1388"/>
      <c r="E1099" s="1388"/>
      <c r="F1099" s="1447"/>
      <c r="G1099" s="1388"/>
      <c r="H1099" s="1386"/>
      <c r="I1099" s="1386"/>
      <c r="J1099" s="1190" t="s">
        <v>3266</v>
      </c>
      <c r="K1099" s="1240">
        <v>1</v>
      </c>
      <c r="L1099" s="813">
        <v>43617</v>
      </c>
      <c r="M1099" s="813">
        <v>43646</v>
      </c>
      <c r="N1099" s="1190" t="s">
        <v>3263</v>
      </c>
      <c r="O1099" s="1143">
        <v>0</v>
      </c>
      <c r="P1099" s="1220" t="str">
        <f t="shared" si="44"/>
        <v>PROCESO</v>
      </c>
    </row>
    <row r="1100" spans="2:16" ht="210" customHeight="1">
      <c r="B1100" s="1260" t="s">
        <v>23</v>
      </c>
      <c r="C1100" s="878" t="s">
        <v>16</v>
      </c>
      <c r="D1100" s="1388" t="s">
        <v>3315</v>
      </c>
      <c r="E1100" s="1388" t="s">
        <v>2123</v>
      </c>
      <c r="F1100" s="1447" t="s">
        <v>3316</v>
      </c>
      <c r="G1100" s="1388" t="s">
        <v>3317</v>
      </c>
      <c r="H1100" s="1190" t="s">
        <v>3303</v>
      </c>
      <c r="I1100" s="1190" t="s">
        <v>3304</v>
      </c>
      <c r="J1100" s="1190" t="s">
        <v>3318</v>
      </c>
      <c r="K1100" s="1190">
        <v>4</v>
      </c>
      <c r="L1100" s="813">
        <v>42430</v>
      </c>
      <c r="M1100" s="813">
        <v>42766</v>
      </c>
      <c r="N1100" s="1190" t="s">
        <v>3306</v>
      </c>
      <c r="O1100" s="1143">
        <v>1</v>
      </c>
      <c r="P1100" s="1220" t="str">
        <f t="shared" si="44"/>
        <v>CUMPLIDA</v>
      </c>
    </row>
    <row r="1101" spans="2:16" ht="105" customHeight="1">
      <c r="B1101" s="1260" t="s">
        <v>23</v>
      </c>
      <c r="C1101" s="878" t="s">
        <v>16</v>
      </c>
      <c r="D1101" s="1388"/>
      <c r="E1101" s="1388"/>
      <c r="F1101" s="1447"/>
      <c r="G1101" s="1388"/>
      <c r="H1101" s="1386" t="s">
        <v>3319</v>
      </c>
      <c r="I1101" s="1190" t="s">
        <v>3286</v>
      </c>
      <c r="J1101" s="1190" t="s">
        <v>3287</v>
      </c>
      <c r="K1101" s="1190">
        <v>1</v>
      </c>
      <c r="L1101" s="813">
        <v>42430</v>
      </c>
      <c r="M1101" s="813">
        <v>42521</v>
      </c>
      <c r="N1101" s="1190" t="s">
        <v>3288</v>
      </c>
      <c r="O1101" s="1143">
        <v>1</v>
      </c>
      <c r="P1101" s="1220" t="str">
        <f t="shared" si="44"/>
        <v>CUMPLIDA</v>
      </c>
    </row>
    <row r="1102" spans="2:16" ht="345.75" customHeight="1">
      <c r="B1102" s="1260" t="s">
        <v>23</v>
      </c>
      <c r="C1102" s="878" t="s">
        <v>16</v>
      </c>
      <c r="D1102" s="1388"/>
      <c r="E1102" s="1388"/>
      <c r="F1102" s="1447"/>
      <c r="G1102" s="1388"/>
      <c r="H1102" s="1386"/>
      <c r="I1102" s="1190" t="s">
        <v>3320</v>
      </c>
      <c r="J1102" s="1190" t="s">
        <v>3290</v>
      </c>
      <c r="K1102" s="1190">
        <v>1</v>
      </c>
      <c r="L1102" s="813" t="s">
        <v>3291</v>
      </c>
      <c r="M1102" s="813" t="s">
        <v>3291</v>
      </c>
      <c r="N1102" s="1190" t="s">
        <v>3292</v>
      </c>
      <c r="O1102" s="1143">
        <v>1</v>
      </c>
      <c r="P1102" s="1220" t="str">
        <f t="shared" si="44"/>
        <v>CUMPLIDA</v>
      </c>
    </row>
    <row r="1103" spans="2:16" ht="409.6" customHeight="1">
      <c r="B1103" s="1260" t="s">
        <v>23</v>
      </c>
      <c r="C1103" s="878" t="s">
        <v>16</v>
      </c>
      <c r="D1103" s="1388"/>
      <c r="E1103" s="1388"/>
      <c r="F1103" s="1447"/>
      <c r="G1103" s="1388"/>
      <c r="H1103" s="1386"/>
      <c r="I1103" s="1190" t="s">
        <v>3293</v>
      </c>
      <c r="J1103" s="1190" t="s">
        <v>3294</v>
      </c>
      <c r="K1103" s="1190">
        <v>1</v>
      </c>
      <c r="L1103" s="813" t="s">
        <v>3295</v>
      </c>
      <c r="M1103" s="813" t="s">
        <v>3295</v>
      </c>
      <c r="N1103" s="1190" t="s">
        <v>3296</v>
      </c>
      <c r="O1103" s="1143">
        <v>1</v>
      </c>
      <c r="P1103" s="1220" t="str">
        <f t="shared" si="44"/>
        <v>CUMPLIDA</v>
      </c>
    </row>
    <row r="1104" spans="2:16" ht="330" customHeight="1">
      <c r="B1104" s="1260" t="s">
        <v>23</v>
      </c>
      <c r="C1104" s="878" t="s">
        <v>16</v>
      </c>
      <c r="D1104" s="1388"/>
      <c r="E1104" s="1388"/>
      <c r="F1104" s="1447"/>
      <c r="G1104" s="1388"/>
      <c r="H1104" s="1386"/>
      <c r="I1104" s="1190" t="s">
        <v>3297</v>
      </c>
      <c r="J1104" s="1190" t="s">
        <v>3298</v>
      </c>
      <c r="K1104" s="1190">
        <v>1</v>
      </c>
      <c r="L1104" s="813" t="s">
        <v>3295</v>
      </c>
      <c r="M1104" s="813" t="s">
        <v>3295</v>
      </c>
      <c r="N1104" s="1190" t="s">
        <v>3292</v>
      </c>
      <c r="O1104" s="1143">
        <v>1</v>
      </c>
      <c r="P1104" s="1220" t="str">
        <f t="shared" si="44"/>
        <v>CUMPLIDA</v>
      </c>
    </row>
    <row r="1105" spans="2:16" ht="90">
      <c r="B1105" s="1260" t="s">
        <v>23</v>
      </c>
      <c r="C1105" s="878" t="s">
        <v>16</v>
      </c>
      <c r="D1105" s="1388"/>
      <c r="E1105" s="1388"/>
      <c r="F1105" s="1447"/>
      <c r="G1105" s="1388"/>
      <c r="H1105" s="1386"/>
      <c r="I1105" s="1190" t="s">
        <v>3299</v>
      </c>
      <c r="J1105" s="1190" t="s">
        <v>3300</v>
      </c>
      <c r="K1105" s="1190">
        <v>1</v>
      </c>
      <c r="L1105" s="813" t="s">
        <v>3295</v>
      </c>
      <c r="M1105" s="813" t="s">
        <v>3295</v>
      </c>
      <c r="N1105" s="1190" t="s">
        <v>3292</v>
      </c>
      <c r="O1105" s="1143">
        <v>1</v>
      </c>
      <c r="P1105" s="1220" t="str">
        <f t="shared" si="44"/>
        <v>CUMPLIDA</v>
      </c>
    </row>
    <row r="1106" spans="2:16" ht="409.6" customHeight="1">
      <c r="B1106" s="1260" t="s">
        <v>23</v>
      </c>
      <c r="C1106" s="878" t="s">
        <v>16</v>
      </c>
      <c r="D1106" s="1388"/>
      <c r="E1106" s="1388"/>
      <c r="F1106" s="1447"/>
      <c r="G1106" s="1388"/>
      <c r="H1106" s="1386"/>
      <c r="I1106" s="1190" t="s">
        <v>3301</v>
      </c>
      <c r="J1106" s="1190" t="s">
        <v>3302</v>
      </c>
      <c r="K1106" s="1190">
        <v>1</v>
      </c>
      <c r="L1106" s="813" t="s">
        <v>3295</v>
      </c>
      <c r="M1106" s="813" t="s">
        <v>3295</v>
      </c>
      <c r="N1106" s="1190" t="s">
        <v>3292</v>
      </c>
      <c r="O1106" s="1143">
        <v>1</v>
      </c>
      <c r="P1106" s="1220" t="str">
        <f t="shared" ref="P1106:P1151" si="45">IF(AND(M1106&lt;=$O$12,O1106&lt;100%),"INCUMPLIDA",IF(AND(M1106&gt;$O$12,O1106&lt;100%),"PROCESO",IF(AND(M1106&gt;$O$12,O1106=100%),"CUMPLIDA","CUMPLIDA")))</f>
        <v>CUMPLIDA</v>
      </c>
    </row>
    <row r="1107" spans="2:16" ht="409.6" customHeight="1">
      <c r="B1107" s="1260" t="s">
        <v>23</v>
      </c>
      <c r="C1107" s="878" t="s">
        <v>16</v>
      </c>
      <c r="D1107" s="1388"/>
      <c r="E1107" s="1388"/>
      <c r="F1107" s="1447"/>
      <c r="G1107" s="1388"/>
      <c r="H1107" s="1386" t="s">
        <v>3321</v>
      </c>
      <c r="I1107" s="1190" t="s">
        <v>3286</v>
      </c>
      <c r="J1107" s="1190" t="s">
        <v>3287</v>
      </c>
      <c r="K1107" s="1190">
        <v>1</v>
      </c>
      <c r="L1107" s="813">
        <v>42430</v>
      </c>
      <c r="M1107" s="813">
        <v>42521</v>
      </c>
      <c r="N1107" s="1190" t="s">
        <v>3288</v>
      </c>
      <c r="O1107" s="1143">
        <v>1</v>
      </c>
      <c r="P1107" s="1220" t="str">
        <f t="shared" si="45"/>
        <v>CUMPLIDA</v>
      </c>
    </row>
    <row r="1108" spans="2:16" ht="409.6" customHeight="1">
      <c r="B1108" s="1260" t="s">
        <v>23</v>
      </c>
      <c r="C1108" s="878" t="s">
        <v>16</v>
      </c>
      <c r="D1108" s="1388"/>
      <c r="E1108" s="1388"/>
      <c r="F1108" s="1447"/>
      <c r="G1108" s="1388"/>
      <c r="H1108" s="1386"/>
      <c r="I1108" s="1190" t="s">
        <v>3320</v>
      </c>
      <c r="J1108" s="1190" t="s">
        <v>3290</v>
      </c>
      <c r="K1108" s="1190">
        <v>1</v>
      </c>
      <c r="L1108" s="813" t="s">
        <v>3291</v>
      </c>
      <c r="M1108" s="813" t="s">
        <v>3291</v>
      </c>
      <c r="N1108" s="1190" t="s">
        <v>3292</v>
      </c>
      <c r="O1108" s="1143">
        <v>1</v>
      </c>
      <c r="P1108" s="1220" t="str">
        <f t="shared" si="45"/>
        <v>CUMPLIDA</v>
      </c>
    </row>
    <row r="1109" spans="2:16" ht="409.6" customHeight="1">
      <c r="B1109" s="1260" t="s">
        <v>23</v>
      </c>
      <c r="C1109" s="878" t="s">
        <v>16</v>
      </c>
      <c r="D1109" s="1388"/>
      <c r="E1109" s="1388"/>
      <c r="F1109" s="1447"/>
      <c r="G1109" s="1388"/>
      <c r="H1109" s="1386"/>
      <c r="I1109" s="1190" t="s">
        <v>3293</v>
      </c>
      <c r="J1109" s="1190" t="s">
        <v>3294</v>
      </c>
      <c r="K1109" s="1190">
        <v>1</v>
      </c>
      <c r="L1109" s="813" t="s">
        <v>3295</v>
      </c>
      <c r="M1109" s="813" t="s">
        <v>3295</v>
      </c>
      <c r="N1109" s="1190" t="s">
        <v>3296</v>
      </c>
      <c r="O1109" s="1143">
        <v>1</v>
      </c>
      <c r="P1109" s="1220" t="str">
        <f t="shared" si="45"/>
        <v>CUMPLIDA</v>
      </c>
    </row>
    <row r="1110" spans="2:16" ht="409.6" customHeight="1">
      <c r="B1110" s="1260" t="s">
        <v>23</v>
      </c>
      <c r="C1110" s="878" t="s">
        <v>16</v>
      </c>
      <c r="D1110" s="1388"/>
      <c r="E1110" s="1388"/>
      <c r="F1110" s="1447"/>
      <c r="G1110" s="1388"/>
      <c r="H1110" s="1386"/>
      <c r="I1110" s="1190" t="s">
        <v>3297</v>
      </c>
      <c r="J1110" s="1190" t="s">
        <v>3298</v>
      </c>
      <c r="K1110" s="1190">
        <v>1</v>
      </c>
      <c r="L1110" s="813" t="s">
        <v>3295</v>
      </c>
      <c r="M1110" s="813" t="s">
        <v>3295</v>
      </c>
      <c r="N1110" s="1190" t="s">
        <v>3292</v>
      </c>
      <c r="O1110" s="1143">
        <v>1</v>
      </c>
      <c r="P1110" s="1220" t="str">
        <f t="shared" si="45"/>
        <v>CUMPLIDA</v>
      </c>
    </row>
    <row r="1111" spans="2:16" ht="409.6" customHeight="1">
      <c r="B1111" s="1260" t="s">
        <v>23</v>
      </c>
      <c r="C1111" s="878" t="s">
        <v>16</v>
      </c>
      <c r="D1111" s="1388"/>
      <c r="E1111" s="1388"/>
      <c r="F1111" s="1447"/>
      <c r="G1111" s="1388"/>
      <c r="H1111" s="1386"/>
      <c r="I1111" s="1190" t="s">
        <v>3299</v>
      </c>
      <c r="J1111" s="1190" t="s">
        <v>3300</v>
      </c>
      <c r="K1111" s="1190">
        <v>1</v>
      </c>
      <c r="L1111" s="813" t="s">
        <v>3295</v>
      </c>
      <c r="M1111" s="813" t="s">
        <v>3295</v>
      </c>
      <c r="N1111" s="1190" t="s">
        <v>3292</v>
      </c>
      <c r="O1111" s="1143">
        <v>1</v>
      </c>
      <c r="P1111" s="1220" t="str">
        <f t="shared" si="45"/>
        <v>CUMPLIDA</v>
      </c>
    </row>
    <row r="1112" spans="2:16" ht="409.6" customHeight="1">
      <c r="B1112" s="1260" t="s">
        <v>23</v>
      </c>
      <c r="C1112" s="878" t="s">
        <v>16</v>
      </c>
      <c r="D1112" s="1388"/>
      <c r="E1112" s="1388"/>
      <c r="F1112" s="1447"/>
      <c r="G1112" s="1388"/>
      <c r="H1112" s="1386"/>
      <c r="I1112" s="1190" t="s">
        <v>3301</v>
      </c>
      <c r="J1112" s="1190" t="s">
        <v>3302</v>
      </c>
      <c r="K1112" s="1190">
        <v>1</v>
      </c>
      <c r="L1112" s="813" t="s">
        <v>3295</v>
      </c>
      <c r="M1112" s="813" t="s">
        <v>3295</v>
      </c>
      <c r="N1112" s="1190" t="s">
        <v>3292</v>
      </c>
      <c r="O1112" s="1143">
        <v>1</v>
      </c>
      <c r="P1112" s="1220" t="str">
        <f t="shared" si="45"/>
        <v>CUMPLIDA</v>
      </c>
    </row>
    <row r="1113" spans="2:16" ht="409.6" customHeight="1">
      <c r="B1113" s="1260" t="s">
        <v>23</v>
      </c>
      <c r="C1113" s="878" t="s">
        <v>16</v>
      </c>
      <c r="D1113" s="1388" t="s">
        <v>3322</v>
      </c>
      <c r="E1113" s="1388" t="s">
        <v>1525</v>
      </c>
      <c r="F1113" s="1447" t="s">
        <v>3323</v>
      </c>
      <c r="G1113" s="1388" t="s">
        <v>3324</v>
      </c>
      <c r="H1113" s="1190" t="s">
        <v>3325</v>
      </c>
      <c r="I1113" s="1190" t="s">
        <v>3326</v>
      </c>
      <c r="J1113" s="1190" t="s">
        <v>3327</v>
      </c>
      <c r="K1113" s="1190">
        <v>1</v>
      </c>
      <c r="L1113" s="813">
        <v>42795</v>
      </c>
      <c r="M1113" s="813">
        <v>43616</v>
      </c>
      <c r="N1113" s="1190" t="s">
        <v>3328</v>
      </c>
      <c r="O1113" s="1143">
        <v>0.9</v>
      </c>
      <c r="P1113" s="1220" t="str">
        <f t="shared" si="45"/>
        <v>PROCESO</v>
      </c>
    </row>
    <row r="1114" spans="2:16" ht="409.6" customHeight="1">
      <c r="B1114" s="1260" t="s">
        <v>23</v>
      </c>
      <c r="C1114" s="878" t="s">
        <v>16</v>
      </c>
      <c r="D1114" s="1388"/>
      <c r="E1114" s="1388"/>
      <c r="F1114" s="1447"/>
      <c r="G1114" s="1388"/>
      <c r="H1114" s="1190" t="s">
        <v>3329</v>
      </c>
      <c r="I1114" s="1190" t="s">
        <v>3330</v>
      </c>
      <c r="J1114" s="1190" t="s">
        <v>3331</v>
      </c>
      <c r="K1114" s="1190">
        <v>2</v>
      </c>
      <c r="L1114" s="813">
        <v>42979</v>
      </c>
      <c r="M1114" s="813">
        <v>43465</v>
      </c>
      <c r="N1114" s="1190" t="s">
        <v>3332</v>
      </c>
      <c r="O1114" s="1143">
        <v>1</v>
      </c>
      <c r="P1114" s="1220" t="str">
        <f t="shared" si="45"/>
        <v>CUMPLIDA</v>
      </c>
    </row>
    <row r="1115" spans="2:16" ht="409.6" customHeight="1">
      <c r="B1115" s="1260" t="s">
        <v>23</v>
      </c>
      <c r="C1115" s="878" t="s">
        <v>16</v>
      </c>
      <c r="D1115" s="1388"/>
      <c r="E1115" s="1388"/>
      <c r="F1115" s="1447"/>
      <c r="G1115" s="1388"/>
      <c r="H1115" s="1386" t="s">
        <v>3333</v>
      </c>
      <c r="I1115" s="1190" t="s">
        <v>3334</v>
      </c>
      <c r="J1115" s="1190" t="s">
        <v>3335</v>
      </c>
      <c r="K1115" s="1190">
        <v>1</v>
      </c>
      <c r="L1115" s="813">
        <v>42795</v>
      </c>
      <c r="M1115" s="813">
        <v>43008</v>
      </c>
      <c r="N1115" s="1190" t="s">
        <v>3336</v>
      </c>
      <c r="O1115" s="1143">
        <v>1</v>
      </c>
      <c r="P1115" s="1220" t="str">
        <f t="shared" si="45"/>
        <v>CUMPLIDA</v>
      </c>
    </row>
    <row r="1116" spans="2:16" ht="409.6" customHeight="1">
      <c r="B1116" s="1260" t="s">
        <v>23</v>
      </c>
      <c r="C1116" s="878" t="s">
        <v>16</v>
      </c>
      <c r="D1116" s="1388"/>
      <c r="E1116" s="1388"/>
      <c r="F1116" s="1447"/>
      <c r="G1116" s="1388"/>
      <c r="H1116" s="1386"/>
      <c r="I1116" s="1190" t="s">
        <v>3293</v>
      </c>
      <c r="J1116" s="1190" t="s">
        <v>3337</v>
      </c>
      <c r="K1116" s="1190">
        <v>1</v>
      </c>
      <c r="L1116" s="813">
        <v>42795</v>
      </c>
      <c r="M1116" s="813">
        <v>43100</v>
      </c>
      <c r="N1116" s="1190" t="s">
        <v>3296</v>
      </c>
      <c r="O1116" s="1143">
        <v>1</v>
      </c>
      <c r="P1116" s="1220" t="str">
        <f t="shared" si="45"/>
        <v>CUMPLIDA</v>
      </c>
    </row>
    <row r="1117" spans="2:16" ht="409.6" customHeight="1">
      <c r="B1117" s="1260" t="s">
        <v>23</v>
      </c>
      <c r="C1117" s="878" t="s">
        <v>16</v>
      </c>
      <c r="D1117" s="1388"/>
      <c r="E1117" s="1388"/>
      <c r="F1117" s="1447"/>
      <c r="G1117" s="1388"/>
      <c r="H1117" s="1386"/>
      <c r="I1117" s="1190" t="s">
        <v>3338</v>
      </c>
      <c r="J1117" s="1190" t="s">
        <v>3339</v>
      </c>
      <c r="K1117" s="1190">
        <v>2</v>
      </c>
      <c r="L1117" s="813" t="s">
        <v>3295</v>
      </c>
      <c r="M1117" s="813" t="s">
        <v>3295</v>
      </c>
      <c r="N1117" s="1190" t="s">
        <v>3296</v>
      </c>
      <c r="O1117" s="1143">
        <v>1</v>
      </c>
      <c r="P1117" s="1220" t="str">
        <f t="shared" si="45"/>
        <v>CUMPLIDA</v>
      </c>
    </row>
    <row r="1118" spans="2:16" ht="409.6" customHeight="1">
      <c r="B1118" s="1260" t="s">
        <v>23</v>
      </c>
      <c r="C1118" s="878" t="s">
        <v>16</v>
      </c>
      <c r="D1118" s="1388"/>
      <c r="E1118" s="1388"/>
      <c r="F1118" s="1447"/>
      <c r="G1118" s="1388"/>
      <c r="H1118" s="1386"/>
      <c r="I1118" s="1190" t="s">
        <v>3297</v>
      </c>
      <c r="J1118" s="1190" t="s">
        <v>3298</v>
      </c>
      <c r="K1118" s="1190">
        <v>1</v>
      </c>
      <c r="L1118" s="813" t="s">
        <v>3295</v>
      </c>
      <c r="M1118" s="813" t="s">
        <v>3295</v>
      </c>
      <c r="N1118" s="1190" t="s">
        <v>3292</v>
      </c>
      <c r="O1118" s="1143">
        <v>0</v>
      </c>
      <c r="P1118" s="1220" t="str">
        <f t="shared" si="45"/>
        <v>PROCESO</v>
      </c>
    </row>
    <row r="1119" spans="2:16" ht="409.6" customHeight="1">
      <c r="B1119" s="1260" t="s">
        <v>23</v>
      </c>
      <c r="C1119" s="878" t="s">
        <v>16</v>
      </c>
      <c r="D1119" s="1388"/>
      <c r="E1119" s="1388"/>
      <c r="F1119" s="1447"/>
      <c r="G1119" s="1388"/>
      <c r="H1119" s="1386"/>
      <c r="I1119" s="1190" t="s">
        <v>3299</v>
      </c>
      <c r="J1119" s="1190" t="s">
        <v>3300</v>
      </c>
      <c r="K1119" s="1190">
        <v>1</v>
      </c>
      <c r="L1119" s="813" t="s">
        <v>3295</v>
      </c>
      <c r="M1119" s="813" t="s">
        <v>3295</v>
      </c>
      <c r="N1119" s="1190" t="s">
        <v>3340</v>
      </c>
      <c r="O1119" s="1143">
        <v>0</v>
      </c>
      <c r="P1119" s="1220" t="str">
        <f t="shared" si="45"/>
        <v>PROCESO</v>
      </c>
    </row>
    <row r="1120" spans="2:16" ht="409.6" customHeight="1">
      <c r="B1120" s="1260" t="s">
        <v>23</v>
      </c>
      <c r="C1120" s="878" t="s">
        <v>16</v>
      </c>
      <c r="D1120" s="1388"/>
      <c r="E1120" s="1388"/>
      <c r="F1120" s="1447"/>
      <c r="G1120" s="1388"/>
      <c r="H1120" s="1386"/>
      <c r="I1120" s="1190" t="s">
        <v>3341</v>
      </c>
      <c r="J1120" s="1190" t="s">
        <v>3342</v>
      </c>
      <c r="K1120" s="833">
        <v>1</v>
      </c>
      <c r="L1120" s="813" t="s">
        <v>3295</v>
      </c>
      <c r="M1120" s="813" t="s">
        <v>3295</v>
      </c>
      <c r="N1120" s="1190" t="s">
        <v>3343</v>
      </c>
      <c r="O1120" s="1143">
        <v>0</v>
      </c>
      <c r="P1120" s="1220" t="str">
        <f t="shared" si="45"/>
        <v>PROCESO</v>
      </c>
    </row>
    <row r="1121" spans="2:16" ht="409.6" customHeight="1">
      <c r="B1121" s="1260" t="s">
        <v>23</v>
      </c>
      <c r="C1121" s="878" t="s">
        <v>16</v>
      </c>
      <c r="D1121" s="1388"/>
      <c r="E1121" s="1388"/>
      <c r="F1121" s="1447"/>
      <c r="G1121" s="1388"/>
      <c r="H1121" s="1386"/>
      <c r="I1121" s="1190" t="s">
        <v>3301</v>
      </c>
      <c r="J1121" s="1190" t="s">
        <v>3302</v>
      </c>
      <c r="K1121" s="1190">
        <v>1</v>
      </c>
      <c r="L1121" s="813" t="s">
        <v>3295</v>
      </c>
      <c r="M1121" s="813" t="s">
        <v>3295</v>
      </c>
      <c r="N1121" s="1190" t="s">
        <v>3344</v>
      </c>
      <c r="O1121" s="1143">
        <v>0</v>
      </c>
      <c r="P1121" s="1220" t="str">
        <f t="shared" si="45"/>
        <v>PROCESO</v>
      </c>
    </row>
    <row r="1122" spans="2:16" ht="409.6" customHeight="1">
      <c r="B1122" s="1260" t="s">
        <v>23</v>
      </c>
      <c r="C1122" s="878" t="s">
        <v>16</v>
      </c>
      <c r="D1122" s="1388"/>
      <c r="E1122" s="1388"/>
      <c r="F1122" s="1447"/>
      <c r="G1122" s="1388"/>
      <c r="H1122" s="1190" t="s">
        <v>3345</v>
      </c>
      <c r="I1122" s="1190" t="s">
        <v>3346</v>
      </c>
      <c r="J1122" s="1190" t="s">
        <v>3347</v>
      </c>
      <c r="K1122" s="1190">
        <v>1</v>
      </c>
      <c r="L1122" s="813">
        <v>42809</v>
      </c>
      <c r="M1122" s="813">
        <v>43100</v>
      </c>
      <c r="N1122" s="1190" t="s">
        <v>3348</v>
      </c>
      <c r="O1122" s="833">
        <v>1</v>
      </c>
      <c r="P1122" s="1220" t="str">
        <f t="shared" si="45"/>
        <v>CUMPLIDA</v>
      </c>
    </row>
    <row r="1123" spans="2:16" ht="409.6" customHeight="1">
      <c r="B1123" s="1260" t="s">
        <v>23</v>
      </c>
      <c r="C1123" s="878" t="s">
        <v>16</v>
      </c>
      <c r="D1123" s="1388" t="s">
        <v>3349</v>
      </c>
      <c r="E1123" s="1388" t="s">
        <v>1525</v>
      </c>
      <c r="F1123" s="1447" t="s">
        <v>3350</v>
      </c>
      <c r="G1123" s="1388" t="s">
        <v>3351</v>
      </c>
      <c r="H1123" s="1190" t="s">
        <v>3352</v>
      </c>
      <c r="I1123" s="1190" t="s">
        <v>3353</v>
      </c>
      <c r="J1123" s="903" t="s">
        <v>3354</v>
      </c>
      <c r="K1123" s="1190">
        <v>6</v>
      </c>
      <c r="L1123" s="813">
        <v>43235</v>
      </c>
      <c r="M1123" s="813">
        <v>43388</v>
      </c>
      <c r="N1123" s="1190" t="s">
        <v>3355</v>
      </c>
      <c r="O1123" s="833">
        <v>1</v>
      </c>
      <c r="P1123" s="1220" t="str">
        <f t="shared" si="45"/>
        <v>CUMPLIDA</v>
      </c>
    </row>
    <row r="1124" spans="2:16" ht="409.6" customHeight="1">
      <c r="B1124" s="1260" t="s">
        <v>23</v>
      </c>
      <c r="C1124" s="878" t="s">
        <v>16</v>
      </c>
      <c r="D1124" s="1388"/>
      <c r="E1124" s="1388"/>
      <c r="F1124" s="1447"/>
      <c r="G1124" s="1388"/>
      <c r="H1124" s="1190" t="s">
        <v>3356</v>
      </c>
      <c r="I1124" s="1190" t="s">
        <v>3357</v>
      </c>
      <c r="J1124" s="903" t="s">
        <v>3358</v>
      </c>
      <c r="K1124" s="1190">
        <v>23</v>
      </c>
      <c r="L1124" s="813">
        <v>43235</v>
      </c>
      <c r="M1124" s="813">
        <v>43388</v>
      </c>
      <c r="N1124" s="1190" t="s">
        <v>3359</v>
      </c>
      <c r="O1124" s="833">
        <v>0.7</v>
      </c>
      <c r="P1124" s="1220" t="str">
        <f t="shared" si="45"/>
        <v>INCUMPLIDA</v>
      </c>
    </row>
    <row r="1125" spans="2:16" ht="409.5" customHeight="1">
      <c r="B1125" s="1260" t="s">
        <v>23</v>
      </c>
      <c r="C1125" s="878" t="s">
        <v>16</v>
      </c>
      <c r="D1125" s="1388" t="s">
        <v>3360</v>
      </c>
      <c r="E1125" s="1388" t="s">
        <v>1525</v>
      </c>
      <c r="F1125" s="1388" t="s">
        <v>3361</v>
      </c>
      <c r="G1125" s="1388" t="s">
        <v>3362</v>
      </c>
      <c r="H1125" s="1190" t="s">
        <v>3363</v>
      </c>
      <c r="I1125" s="1190" t="s">
        <v>3364</v>
      </c>
      <c r="J1125" s="1190" t="s">
        <v>3365</v>
      </c>
      <c r="K1125" s="1190">
        <v>1</v>
      </c>
      <c r="L1125" s="813">
        <v>43514</v>
      </c>
      <c r="M1125" s="813">
        <v>43535</v>
      </c>
      <c r="N1125" s="1190" t="s">
        <v>3366</v>
      </c>
      <c r="O1125" s="833">
        <v>0</v>
      </c>
      <c r="P1125" s="1220" t="str">
        <f t="shared" si="45"/>
        <v>INCUMPLIDA</v>
      </c>
    </row>
    <row r="1126" spans="2:16" ht="195">
      <c r="B1126" s="1260" t="s">
        <v>23</v>
      </c>
      <c r="C1126" s="878" t="s">
        <v>16</v>
      </c>
      <c r="D1126" s="1388"/>
      <c r="E1126" s="1388"/>
      <c r="F1126" s="1388"/>
      <c r="G1126" s="1388"/>
      <c r="H1126" s="1190" t="s">
        <v>3367</v>
      </c>
      <c r="I1126" s="1190" t="s">
        <v>3368</v>
      </c>
      <c r="J1126" s="1190" t="s">
        <v>3369</v>
      </c>
      <c r="K1126" s="1190">
        <v>1</v>
      </c>
      <c r="L1126" s="813">
        <v>43536</v>
      </c>
      <c r="M1126" s="813">
        <v>43738</v>
      </c>
      <c r="N1126" s="1190" t="s">
        <v>3370</v>
      </c>
      <c r="O1126" s="833">
        <v>0</v>
      </c>
      <c r="P1126" s="1220" t="str">
        <f t="shared" si="45"/>
        <v>PROCESO</v>
      </c>
    </row>
    <row r="1127" spans="2:16" ht="180">
      <c r="B1127" s="1260" t="s">
        <v>23</v>
      </c>
      <c r="C1127" s="878" t="s">
        <v>16</v>
      </c>
      <c r="D1127" s="1388"/>
      <c r="E1127" s="1388"/>
      <c r="F1127" s="1388"/>
      <c r="G1127" s="1388"/>
      <c r="H1127" s="1190" t="s">
        <v>3371</v>
      </c>
      <c r="I1127" s="1190" t="s">
        <v>3372</v>
      </c>
      <c r="J1127" s="1190" t="s">
        <v>3373</v>
      </c>
      <c r="K1127" s="1190">
        <v>1</v>
      </c>
      <c r="L1127" s="813">
        <v>43514</v>
      </c>
      <c r="M1127" s="813">
        <v>43585</v>
      </c>
      <c r="N1127" s="1190" t="s">
        <v>3366</v>
      </c>
      <c r="O1127" s="833">
        <v>0</v>
      </c>
      <c r="P1127" s="1220" t="str">
        <f t="shared" si="45"/>
        <v>INCUMPLIDA</v>
      </c>
    </row>
    <row r="1128" spans="2:16" ht="105">
      <c r="B1128" s="1260" t="s">
        <v>23</v>
      </c>
      <c r="C1128" s="878" t="s">
        <v>16</v>
      </c>
      <c r="D1128" s="1388"/>
      <c r="E1128" s="1388"/>
      <c r="F1128" s="1388"/>
      <c r="G1128" s="1388"/>
      <c r="H1128" s="1190" t="s">
        <v>3374</v>
      </c>
      <c r="I1128" s="1190" t="s">
        <v>3375</v>
      </c>
      <c r="J1128" s="1190" t="s">
        <v>3376</v>
      </c>
      <c r="K1128" s="1190">
        <v>1</v>
      </c>
      <c r="L1128" s="813">
        <v>43514</v>
      </c>
      <c r="M1128" s="813">
        <v>43555</v>
      </c>
      <c r="N1128" s="1190" t="s">
        <v>3366</v>
      </c>
      <c r="O1128" s="833">
        <v>1</v>
      </c>
      <c r="P1128" s="1220" t="str">
        <f t="shared" si="45"/>
        <v>CUMPLIDA</v>
      </c>
    </row>
    <row r="1129" spans="2:16" ht="60">
      <c r="B1129" s="1260" t="s">
        <v>23</v>
      </c>
      <c r="C1129" s="878" t="s">
        <v>16</v>
      </c>
      <c r="D1129" s="1388"/>
      <c r="E1129" s="1388"/>
      <c r="F1129" s="1388"/>
      <c r="G1129" s="1388"/>
      <c r="H1129" s="1190" t="s">
        <v>3377</v>
      </c>
      <c r="I1129" s="1190" t="s">
        <v>3378</v>
      </c>
      <c r="J1129" s="1190" t="s">
        <v>3379</v>
      </c>
      <c r="K1129" s="1190">
        <v>12</v>
      </c>
      <c r="L1129" s="813">
        <v>43556</v>
      </c>
      <c r="M1129" s="813">
        <v>43921</v>
      </c>
      <c r="N1129" s="1190" t="s">
        <v>3366</v>
      </c>
      <c r="O1129" s="833">
        <f>0.0833333333333333*100%</f>
        <v>8.3333333333333301E-2</v>
      </c>
      <c r="P1129" s="1220" t="str">
        <f t="shared" si="45"/>
        <v>PROCESO</v>
      </c>
    </row>
    <row r="1130" spans="2:16" ht="180">
      <c r="B1130" s="1260" t="s">
        <v>23</v>
      </c>
      <c r="C1130" s="878" t="s">
        <v>16</v>
      </c>
      <c r="D1130" s="1388"/>
      <c r="E1130" s="1388"/>
      <c r="F1130" s="1388"/>
      <c r="G1130" s="1388"/>
      <c r="H1130" s="1190" t="s">
        <v>3380</v>
      </c>
      <c r="I1130" s="1190" t="s">
        <v>3381</v>
      </c>
      <c r="J1130" s="1190" t="s">
        <v>3382</v>
      </c>
      <c r="K1130" s="1190">
        <v>238</v>
      </c>
      <c r="L1130" s="813">
        <v>43514</v>
      </c>
      <c r="M1130" s="813">
        <v>43616</v>
      </c>
      <c r="N1130" s="1190" t="s">
        <v>3383</v>
      </c>
      <c r="O1130" s="833">
        <v>0.5</v>
      </c>
      <c r="P1130" s="1220" t="str">
        <f t="shared" si="45"/>
        <v>PROCESO</v>
      </c>
    </row>
    <row r="1131" spans="2:16" ht="195">
      <c r="B1131" s="1260" t="s">
        <v>23</v>
      </c>
      <c r="C1131" s="878" t="s">
        <v>16</v>
      </c>
      <c r="D1131" s="1388"/>
      <c r="E1131" s="1388"/>
      <c r="F1131" s="1388"/>
      <c r="G1131" s="1388"/>
      <c r="H1131" s="1190" t="s">
        <v>3384</v>
      </c>
      <c r="I1131" s="1190" t="s">
        <v>3385</v>
      </c>
      <c r="J1131" s="1190" t="s">
        <v>3386</v>
      </c>
      <c r="K1131" s="1190">
        <v>1</v>
      </c>
      <c r="L1131" s="813">
        <v>43514</v>
      </c>
      <c r="M1131" s="813">
        <v>43616</v>
      </c>
      <c r="N1131" s="1190" t="s">
        <v>3366</v>
      </c>
      <c r="O1131" s="833">
        <v>0.2</v>
      </c>
      <c r="P1131" s="1220" t="str">
        <f t="shared" si="45"/>
        <v>PROCESO</v>
      </c>
    </row>
    <row r="1132" spans="2:16" ht="90">
      <c r="B1132" s="1260" t="s">
        <v>23</v>
      </c>
      <c r="C1132" s="878" t="s">
        <v>16</v>
      </c>
      <c r="D1132" s="1388"/>
      <c r="E1132" s="1388"/>
      <c r="F1132" s="1388"/>
      <c r="G1132" s="1388"/>
      <c r="H1132" s="1190" t="s">
        <v>3387</v>
      </c>
      <c r="I1132" s="1190" t="s">
        <v>3388</v>
      </c>
      <c r="J1132" s="1190" t="s">
        <v>3389</v>
      </c>
      <c r="K1132" s="833">
        <v>1</v>
      </c>
      <c r="L1132" s="813">
        <v>43525</v>
      </c>
      <c r="M1132" s="813">
        <v>43569</v>
      </c>
      <c r="N1132" s="1190" t="s">
        <v>3390</v>
      </c>
      <c r="O1132" s="833">
        <v>1</v>
      </c>
      <c r="P1132" s="1220" t="str">
        <f t="shared" si="45"/>
        <v>CUMPLIDA</v>
      </c>
    </row>
    <row r="1133" spans="2:16" ht="120">
      <c r="B1133" s="1260" t="s">
        <v>23</v>
      </c>
      <c r="C1133" s="878" t="s">
        <v>16</v>
      </c>
      <c r="D1133" s="1388"/>
      <c r="E1133" s="1388"/>
      <c r="F1133" s="1388"/>
      <c r="G1133" s="1388"/>
      <c r="H1133" s="1190" t="s">
        <v>3391</v>
      </c>
      <c r="I1133" s="1190" t="s">
        <v>3392</v>
      </c>
      <c r="J1133" s="1190" t="s">
        <v>3393</v>
      </c>
      <c r="K1133" s="833">
        <v>1</v>
      </c>
      <c r="L1133" s="813">
        <v>43570</v>
      </c>
      <c r="M1133" s="813">
        <v>43753</v>
      </c>
      <c r="N1133" s="1190" t="s">
        <v>3394</v>
      </c>
      <c r="O1133" s="833">
        <v>0</v>
      </c>
      <c r="P1133" s="1220" t="str">
        <f t="shared" si="45"/>
        <v>PROCESO</v>
      </c>
    </row>
    <row r="1134" spans="2:16" ht="60">
      <c r="B1134" s="1260" t="s">
        <v>23</v>
      </c>
      <c r="C1134" s="878" t="s">
        <v>16</v>
      </c>
      <c r="D1134" s="1388"/>
      <c r="E1134" s="1388"/>
      <c r="F1134" s="1388"/>
      <c r="G1134" s="1388"/>
      <c r="H1134" s="1190"/>
      <c r="I1134" s="1190" t="s">
        <v>3395</v>
      </c>
      <c r="J1134" s="1190" t="s">
        <v>3396</v>
      </c>
      <c r="K1134" s="833">
        <v>1</v>
      </c>
      <c r="L1134" s="813">
        <v>43768</v>
      </c>
      <c r="M1134" s="813">
        <v>43829</v>
      </c>
      <c r="N1134" s="1190" t="s">
        <v>3397</v>
      </c>
      <c r="O1134" s="833">
        <v>0</v>
      </c>
      <c r="P1134" s="1220" t="str">
        <f t="shared" si="45"/>
        <v>PROCESO</v>
      </c>
    </row>
    <row r="1135" spans="2:16" ht="270">
      <c r="B1135" s="1260" t="s">
        <v>23</v>
      </c>
      <c r="C1135" s="878" t="s">
        <v>16</v>
      </c>
      <c r="D1135" s="1388"/>
      <c r="E1135" s="1388"/>
      <c r="F1135" s="1388"/>
      <c r="G1135" s="1388"/>
      <c r="H1135" s="1190" t="s">
        <v>3398</v>
      </c>
      <c r="I1135" s="1190" t="s">
        <v>3398</v>
      </c>
      <c r="J1135" s="1190" t="s">
        <v>3399</v>
      </c>
      <c r="K1135" s="1190">
        <v>4</v>
      </c>
      <c r="L1135" s="813">
        <v>43560</v>
      </c>
      <c r="M1135" s="813">
        <v>43926</v>
      </c>
      <c r="N1135" s="1190" t="s">
        <v>3366</v>
      </c>
      <c r="O1135" s="833">
        <v>0</v>
      </c>
      <c r="P1135" s="1220" t="str">
        <f t="shared" si="45"/>
        <v>PROCESO</v>
      </c>
    </row>
    <row r="1136" spans="2:16" ht="120">
      <c r="B1136" s="1260" t="s">
        <v>23</v>
      </c>
      <c r="C1136" s="878" t="s">
        <v>16</v>
      </c>
      <c r="D1136" s="1388"/>
      <c r="E1136" s="1388"/>
      <c r="F1136" s="1388"/>
      <c r="G1136" s="1388"/>
      <c r="H1136" s="1190" t="s">
        <v>3400</v>
      </c>
      <c r="I1136" s="1190" t="s">
        <v>3401</v>
      </c>
      <c r="J1136" s="1190" t="s">
        <v>3402</v>
      </c>
      <c r="K1136" s="1190">
        <v>1</v>
      </c>
      <c r="L1136" s="813">
        <v>43514</v>
      </c>
      <c r="M1136" s="813">
        <v>43646</v>
      </c>
      <c r="N1136" s="1190" t="s">
        <v>3403</v>
      </c>
      <c r="O1136" s="833">
        <v>0</v>
      </c>
      <c r="P1136" s="1220" t="str">
        <f t="shared" si="45"/>
        <v>PROCESO</v>
      </c>
    </row>
    <row r="1137" spans="2:16" ht="105">
      <c r="B1137" s="1260" t="s">
        <v>23</v>
      </c>
      <c r="C1137" s="878" t="s">
        <v>16</v>
      </c>
      <c r="D1137" s="1388"/>
      <c r="E1137" s="1388"/>
      <c r="F1137" s="1388"/>
      <c r="G1137" s="1388"/>
      <c r="H1137" s="1190" t="s">
        <v>3404</v>
      </c>
      <c r="I1137" s="1190" t="s">
        <v>3405</v>
      </c>
      <c r="J1137" s="1190" t="s">
        <v>3406</v>
      </c>
      <c r="K1137" s="1190">
        <v>1</v>
      </c>
      <c r="L1137" s="813">
        <v>43514</v>
      </c>
      <c r="M1137" s="813">
        <v>43524</v>
      </c>
      <c r="N1137" s="1190" t="s">
        <v>3407</v>
      </c>
      <c r="O1137" s="833">
        <v>1</v>
      </c>
      <c r="P1137" s="1220" t="str">
        <f t="shared" si="45"/>
        <v>CUMPLIDA</v>
      </c>
    </row>
    <row r="1138" spans="2:16" ht="165">
      <c r="B1138" s="1260" t="s">
        <v>23</v>
      </c>
      <c r="C1138" s="878" t="s">
        <v>16</v>
      </c>
      <c r="D1138" s="1388"/>
      <c r="E1138" s="1388"/>
      <c r="F1138" s="1388"/>
      <c r="G1138" s="1388"/>
      <c r="H1138" s="1190" t="s">
        <v>3408</v>
      </c>
      <c r="I1138" s="1190" t="s">
        <v>3409</v>
      </c>
      <c r="J1138" s="1190" t="s">
        <v>3410</v>
      </c>
      <c r="K1138" s="1190">
        <v>4</v>
      </c>
      <c r="L1138" s="813">
        <v>43528</v>
      </c>
      <c r="M1138" s="813">
        <v>43585</v>
      </c>
      <c r="N1138" s="1190" t="s">
        <v>3411</v>
      </c>
      <c r="O1138" s="833">
        <v>1</v>
      </c>
      <c r="P1138" s="1220" t="str">
        <f t="shared" si="45"/>
        <v>CUMPLIDA</v>
      </c>
    </row>
    <row r="1139" spans="2:16" ht="105">
      <c r="B1139" s="1260" t="s">
        <v>23</v>
      </c>
      <c r="C1139" s="878" t="s">
        <v>16</v>
      </c>
      <c r="D1139" s="1388"/>
      <c r="E1139" s="1388"/>
      <c r="F1139" s="1388"/>
      <c r="G1139" s="1388"/>
      <c r="H1139" s="1190" t="s">
        <v>3412</v>
      </c>
      <c r="I1139" s="1190" t="s">
        <v>3412</v>
      </c>
      <c r="J1139" s="1190" t="s">
        <v>3413</v>
      </c>
      <c r="K1139" s="1190">
        <v>1</v>
      </c>
      <c r="L1139" s="813">
        <v>43556</v>
      </c>
      <c r="M1139" s="813">
        <v>44196</v>
      </c>
      <c r="N1139" s="1190" t="s">
        <v>3414</v>
      </c>
      <c r="O1139" s="833">
        <v>0.6</v>
      </c>
      <c r="P1139" s="1220" t="str">
        <f t="shared" si="45"/>
        <v>PROCESO</v>
      </c>
    </row>
    <row r="1140" spans="2:16" ht="150">
      <c r="B1140" s="1260" t="s">
        <v>23</v>
      </c>
      <c r="C1140" s="878" t="s">
        <v>16</v>
      </c>
      <c r="D1140" s="1388"/>
      <c r="E1140" s="1388"/>
      <c r="F1140" s="1388"/>
      <c r="G1140" s="1388"/>
      <c r="H1140" s="1190" t="s">
        <v>3415</v>
      </c>
      <c r="I1140" s="1190" t="s">
        <v>3415</v>
      </c>
      <c r="J1140" s="1190" t="s">
        <v>3416</v>
      </c>
      <c r="K1140" s="1190">
        <v>1</v>
      </c>
      <c r="L1140" s="813">
        <v>43514</v>
      </c>
      <c r="M1140" s="813">
        <v>43677</v>
      </c>
      <c r="N1140" s="1190" t="s">
        <v>3417</v>
      </c>
      <c r="O1140" s="833">
        <v>0</v>
      </c>
      <c r="P1140" s="1220" t="str">
        <f t="shared" si="45"/>
        <v>PROCESO</v>
      </c>
    </row>
    <row r="1141" spans="2:16" ht="105">
      <c r="B1141" s="1260" t="s">
        <v>23</v>
      </c>
      <c r="C1141" s="878" t="s">
        <v>16</v>
      </c>
      <c r="D1141" s="1388"/>
      <c r="E1141" s="1388"/>
      <c r="F1141" s="1388"/>
      <c r="G1141" s="1388"/>
      <c r="H1141" s="1190" t="s">
        <v>3418</v>
      </c>
      <c r="I1141" s="1190" t="s">
        <v>3418</v>
      </c>
      <c r="J1141" s="1190" t="s">
        <v>3419</v>
      </c>
      <c r="K1141" s="1190">
        <v>12</v>
      </c>
      <c r="L1141" s="813">
        <v>43529</v>
      </c>
      <c r="M1141" s="813">
        <v>43895</v>
      </c>
      <c r="N1141" s="1190" t="s">
        <v>3417</v>
      </c>
      <c r="O1141" s="833">
        <v>0.08</v>
      </c>
      <c r="P1141" s="1220" t="str">
        <f t="shared" si="45"/>
        <v>PROCESO</v>
      </c>
    </row>
    <row r="1142" spans="2:16" ht="120">
      <c r="B1142" s="1260" t="s">
        <v>23</v>
      </c>
      <c r="C1142" s="878" t="s">
        <v>16</v>
      </c>
      <c r="D1142" s="1388"/>
      <c r="E1142" s="1388"/>
      <c r="F1142" s="1388"/>
      <c r="G1142" s="1388"/>
      <c r="H1142" s="1190" t="s">
        <v>3420</v>
      </c>
      <c r="I1142" s="1190" t="s">
        <v>3421</v>
      </c>
      <c r="J1142" s="1190" t="s">
        <v>3422</v>
      </c>
      <c r="K1142" s="833">
        <v>1</v>
      </c>
      <c r="L1142" s="813">
        <v>43631</v>
      </c>
      <c r="M1142" s="813">
        <v>43997</v>
      </c>
      <c r="N1142" s="1190" t="s">
        <v>3423</v>
      </c>
      <c r="O1142" s="833">
        <v>0</v>
      </c>
      <c r="P1142" s="1220" t="str">
        <f t="shared" si="45"/>
        <v>PROCESO</v>
      </c>
    </row>
    <row r="1143" spans="2:16" ht="120">
      <c r="B1143" s="1260" t="s">
        <v>23</v>
      </c>
      <c r="C1143" s="878" t="s">
        <v>16</v>
      </c>
      <c r="D1143" s="1388"/>
      <c r="E1143" s="1388"/>
      <c r="F1143" s="1388"/>
      <c r="G1143" s="1388"/>
      <c r="H1143" s="1190" t="s">
        <v>3424</v>
      </c>
      <c r="I1143" s="1190" t="s">
        <v>3425</v>
      </c>
      <c r="J1143" s="1190" t="s">
        <v>3426</v>
      </c>
      <c r="K1143" s="833">
        <v>1</v>
      </c>
      <c r="L1143" s="813">
        <v>43952</v>
      </c>
      <c r="M1143" s="813">
        <v>44075</v>
      </c>
      <c r="N1143" s="1190" t="s">
        <v>3423</v>
      </c>
      <c r="O1143" s="833">
        <v>0</v>
      </c>
      <c r="P1143" s="1220" t="str">
        <f t="shared" si="45"/>
        <v>PROCESO</v>
      </c>
    </row>
    <row r="1144" spans="2:16" ht="120">
      <c r="B1144" s="1260" t="s">
        <v>23</v>
      </c>
      <c r="C1144" s="878" t="s">
        <v>16</v>
      </c>
      <c r="D1144" s="1388"/>
      <c r="E1144" s="1388"/>
      <c r="F1144" s="1388"/>
      <c r="G1144" s="1388"/>
      <c r="H1144" s="1190" t="s">
        <v>3427</v>
      </c>
      <c r="I1144" s="1190" t="s">
        <v>3428</v>
      </c>
      <c r="J1144" s="1190" t="s">
        <v>3429</v>
      </c>
      <c r="K1144" s="833">
        <v>1</v>
      </c>
      <c r="L1144" s="813" t="s">
        <v>3430</v>
      </c>
      <c r="M1144" s="813" t="s">
        <v>3430</v>
      </c>
      <c r="N1144" s="1190" t="s">
        <v>3423</v>
      </c>
      <c r="O1144" s="833">
        <v>0</v>
      </c>
      <c r="P1144" s="1220" t="str">
        <f t="shared" si="45"/>
        <v>PROCESO</v>
      </c>
    </row>
    <row r="1145" spans="2:16" ht="120">
      <c r="B1145" s="1260" t="s">
        <v>23</v>
      </c>
      <c r="C1145" s="878" t="s">
        <v>16</v>
      </c>
      <c r="D1145" s="1388"/>
      <c r="E1145" s="1388"/>
      <c r="F1145" s="1388"/>
      <c r="G1145" s="1388"/>
      <c r="H1145" s="1190" t="s">
        <v>3431</v>
      </c>
      <c r="I1145" s="1190" t="s">
        <v>3421</v>
      </c>
      <c r="J1145" s="1190" t="s">
        <v>3422</v>
      </c>
      <c r="K1145" s="833">
        <v>1</v>
      </c>
      <c r="L1145" s="813">
        <v>43631</v>
      </c>
      <c r="M1145" s="813">
        <v>43997</v>
      </c>
      <c r="N1145" s="1190" t="s">
        <v>3423</v>
      </c>
      <c r="O1145" s="833">
        <v>0</v>
      </c>
      <c r="P1145" s="1220" t="str">
        <f t="shared" si="45"/>
        <v>PROCESO</v>
      </c>
    </row>
    <row r="1146" spans="2:16" ht="120">
      <c r="B1146" s="1260" t="s">
        <v>23</v>
      </c>
      <c r="C1146" s="878" t="s">
        <v>16</v>
      </c>
      <c r="D1146" s="1388"/>
      <c r="E1146" s="1388"/>
      <c r="F1146" s="1388"/>
      <c r="G1146" s="1388"/>
      <c r="H1146" s="1190" t="s">
        <v>3432</v>
      </c>
      <c r="I1146" s="1190" t="s">
        <v>3425</v>
      </c>
      <c r="J1146" s="1190" t="s">
        <v>3426</v>
      </c>
      <c r="K1146" s="833">
        <v>1</v>
      </c>
      <c r="L1146" s="813">
        <v>43952</v>
      </c>
      <c r="M1146" s="813">
        <v>44075</v>
      </c>
      <c r="N1146" s="1190" t="s">
        <v>3423</v>
      </c>
      <c r="O1146" s="833">
        <v>0</v>
      </c>
      <c r="P1146" s="1220" t="str">
        <f t="shared" si="45"/>
        <v>PROCESO</v>
      </c>
    </row>
    <row r="1147" spans="2:16" ht="99.75" customHeight="1">
      <c r="B1147" s="1260" t="s">
        <v>23</v>
      </c>
      <c r="C1147" s="878" t="s">
        <v>16</v>
      </c>
      <c r="D1147" s="1388"/>
      <c r="E1147" s="1388"/>
      <c r="F1147" s="1388"/>
      <c r="G1147" s="1388"/>
      <c r="H1147" s="1190" t="s">
        <v>3427</v>
      </c>
      <c r="I1147" s="1190" t="s">
        <v>3433</v>
      </c>
      <c r="J1147" s="1190" t="s">
        <v>3429</v>
      </c>
      <c r="K1147" s="833">
        <v>1</v>
      </c>
      <c r="L1147" s="813" t="s">
        <v>3430</v>
      </c>
      <c r="M1147" s="813" t="s">
        <v>3430</v>
      </c>
      <c r="N1147" s="1190" t="s">
        <v>3423</v>
      </c>
      <c r="O1147" s="833">
        <v>0</v>
      </c>
      <c r="P1147" s="1220" t="str">
        <f t="shared" si="45"/>
        <v>PROCESO</v>
      </c>
    </row>
    <row r="1148" spans="2:16" ht="42.75" customHeight="1">
      <c r="B1148" s="1260" t="s">
        <v>23</v>
      </c>
      <c r="C1148" s="878" t="s">
        <v>16</v>
      </c>
      <c r="D1148" s="1388"/>
      <c r="E1148" s="1388"/>
      <c r="F1148" s="1388"/>
      <c r="G1148" s="1388"/>
      <c r="H1148" s="1386" t="s">
        <v>3434</v>
      </c>
      <c r="I1148" s="1190" t="s">
        <v>3435</v>
      </c>
      <c r="J1148" s="1190" t="s">
        <v>2645</v>
      </c>
      <c r="K1148" s="833">
        <v>1</v>
      </c>
      <c r="L1148" s="813">
        <v>43525</v>
      </c>
      <c r="M1148" s="813">
        <v>43585</v>
      </c>
      <c r="N1148" s="907" t="s">
        <v>3436</v>
      </c>
      <c r="O1148" s="833">
        <v>0</v>
      </c>
      <c r="P1148" s="1220" t="str">
        <f t="shared" si="45"/>
        <v>INCUMPLIDA</v>
      </c>
    </row>
    <row r="1149" spans="2:16" ht="150">
      <c r="B1149" s="1260" t="s">
        <v>23</v>
      </c>
      <c r="C1149" s="878" t="s">
        <v>16</v>
      </c>
      <c r="D1149" s="1388"/>
      <c r="E1149" s="1388"/>
      <c r="F1149" s="1388"/>
      <c r="G1149" s="1388"/>
      <c r="H1149" s="1386"/>
      <c r="I1149" s="1190" t="s">
        <v>3437</v>
      </c>
      <c r="J1149" s="1190" t="s">
        <v>220</v>
      </c>
      <c r="K1149" s="833">
        <v>1</v>
      </c>
      <c r="L1149" s="813">
        <v>43586</v>
      </c>
      <c r="M1149" s="813">
        <v>43616</v>
      </c>
      <c r="N1149" s="907" t="s">
        <v>3436</v>
      </c>
      <c r="O1149" s="833">
        <v>0</v>
      </c>
      <c r="P1149" s="1220" t="str">
        <f t="shared" si="45"/>
        <v>PROCESO</v>
      </c>
    </row>
    <row r="1150" spans="2:16" ht="150">
      <c r="B1150" s="1260" t="s">
        <v>23</v>
      </c>
      <c r="C1150" s="878" t="s">
        <v>16</v>
      </c>
      <c r="D1150" s="1388"/>
      <c r="E1150" s="1388"/>
      <c r="F1150" s="1388"/>
      <c r="G1150" s="1388"/>
      <c r="H1150" s="1386"/>
      <c r="I1150" s="1190" t="s">
        <v>3438</v>
      </c>
      <c r="J1150" s="1190" t="s">
        <v>3439</v>
      </c>
      <c r="K1150" s="833">
        <v>2</v>
      </c>
      <c r="L1150" s="813">
        <v>43647</v>
      </c>
      <c r="M1150" s="813" t="s">
        <v>3440</v>
      </c>
      <c r="N1150" s="907" t="s">
        <v>3436</v>
      </c>
      <c r="O1150" s="833">
        <v>0</v>
      </c>
      <c r="P1150" s="1220" t="str">
        <f t="shared" si="45"/>
        <v>PROCESO</v>
      </c>
    </row>
    <row r="1151" spans="2:16" ht="105.75" customHeight="1">
      <c r="B1151" s="1260" t="s">
        <v>23</v>
      </c>
      <c r="C1151" s="878" t="s">
        <v>16</v>
      </c>
      <c r="D1151" s="1388"/>
      <c r="E1151" s="1388"/>
      <c r="F1151" s="1388"/>
      <c r="G1151" s="1388"/>
      <c r="H1151" s="1190" t="s">
        <v>3441</v>
      </c>
      <c r="I1151" s="1190" t="s">
        <v>3441</v>
      </c>
      <c r="J1151" s="1190" t="s">
        <v>3442</v>
      </c>
      <c r="K1151" s="1190">
        <v>1</v>
      </c>
      <c r="L1151" s="813">
        <v>43528</v>
      </c>
      <c r="M1151" s="813">
        <v>43677</v>
      </c>
      <c r="N1151" s="1190" t="s">
        <v>3366</v>
      </c>
      <c r="O1151" s="833">
        <v>0.8</v>
      </c>
      <c r="P1151" s="1220" t="str">
        <f t="shared" si="45"/>
        <v>PROCESO</v>
      </c>
    </row>
    <row r="1152" spans="2:16" ht="409.6" customHeight="1">
      <c r="B1152" s="734" t="s">
        <v>23</v>
      </c>
      <c r="C1152" s="873" t="s">
        <v>18</v>
      </c>
      <c r="D1152" s="1400" t="s">
        <v>3443</v>
      </c>
      <c r="E1152" s="1400" t="s">
        <v>3444</v>
      </c>
      <c r="F1152" s="1419" t="s">
        <v>3445</v>
      </c>
      <c r="G1152" s="1419" t="s">
        <v>3446</v>
      </c>
      <c r="H1152" s="1203" t="s">
        <v>3447</v>
      </c>
      <c r="I1152" s="1200"/>
      <c r="J1152" s="1200" t="s">
        <v>3448</v>
      </c>
      <c r="K1152" s="862">
        <v>1</v>
      </c>
      <c r="L1152" s="895">
        <v>42461</v>
      </c>
      <c r="M1152" s="895">
        <v>42475</v>
      </c>
      <c r="N1152" s="1090" t="s">
        <v>3449</v>
      </c>
      <c r="O1152" s="859">
        <v>1</v>
      </c>
      <c r="P1152" s="1215" t="str">
        <f t="shared" ref="P1152:P1193" si="46">IF(AND(M1152&lt;=$O$13,O1152&lt;100%),"INCUMPLIDA",IF(AND(M1152&gt;$O$13,O1152&lt;100%),"PROCESO",IF(AND(M1152&gt;$O$13,O1152=100%),"CUMPLIDA","CUMPLIDA")))</f>
        <v>CUMPLIDA</v>
      </c>
    </row>
    <row r="1153" spans="2:16" ht="409.6" customHeight="1">
      <c r="B1153" s="734" t="s">
        <v>23</v>
      </c>
      <c r="C1153" s="873" t="s">
        <v>18</v>
      </c>
      <c r="D1153" s="1400"/>
      <c r="E1153" s="1400"/>
      <c r="F1153" s="1419"/>
      <c r="G1153" s="1419"/>
      <c r="H1153" s="1203" t="s">
        <v>3450</v>
      </c>
      <c r="I1153" s="1200"/>
      <c r="J1153" s="1200" t="s">
        <v>3451</v>
      </c>
      <c r="K1153" s="862">
        <v>1</v>
      </c>
      <c r="L1153" s="895">
        <v>43466</v>
      </c>
      <c r="M1153" s="895">
        <v>43554</v>
      </c>
      <c r="N1153" s="1130" t="s">
        <v>3452</v>
      </c>
      <c r="O1153" s="859">
        <v>0</v>
      </c>
      <c r="P1153" s="1215" t="str">
        <f t="shared" si="46"/>
        <v>PROCESO</v>
      </c>
    </row>
    <row r="1154" spans="2:16" ht="255">
      <c r="B1154" s="734" t="s">
        <v>23</v>
      </c>
      <c r="C1154" s="873" t="s">
        <v>18</v>
      </c>
      <c r="D1154" s="1400"/>
      <c r="E1154" s="1400"/>
      <c r="F1154" s="1419"/>
      <c r="G1154" s="1419"/>
      <c r="H1154" s="1203" t="s">
        <v>3453</v>
      </c>
      <c r="I1154" s="1200"/>
      <c r="J1154" s="1200" t="s">
        <v>3454</v>
      </c>
      <c r="K1154" s="786">
        <v>1</v>
      </c>
      <c r="L1154" s="895">
        <v>43556</v>
      </c>
      <c r="M1154" s="895">
        <v>43920</v>
      </c>
      <c r="N1154" s="1130" t="s">
        <v>3455</v>
      </c>
      <c r="O1154" s="859">
        <v>0</v>
      </c>
      <c r="P1154" s="1215" t="str">
        <f t="shared" si="46"/>
        <v>PROCESO</v>
      </c>
    </row>
    <row r="1155" spans="2:16" ht="270.75" customHeight="1">
      <c r="B1155" s="734" t="s">
        <v>23</v>
      </c>
      <c r="C1155" s="873" t="s">
        <v>18</v>
      </c>
      <c r="D1155" s="1400"/>
      <c r="E1155" s="1400"/>
      <c r="F1155" s="1419"/>
      <c r="G1155" s="1419"/>
      <c r="H1155" s="1203" t="s">
        <v>3456</v>
      </c>
      <c r="I1155" s="1200"/>
      <c r="J1155" s="1200" t="s">
        <v>3457</v>
      </c>
      <c r="K1155" s="786">
        <v>1</v>
      </c>
      <c r="L1155" s="895">
        <v>43556</v>
      </c>
      <c r="M1155" s="895">
        <v>43920</v>
      </c>
      <c r="N1155" s="1130" t="s">
        <v>3458</v>
      </c>
      <c r="O1155" s="859">
        <v>0</v>
      </c>
      <c r="P1155" s="1215" t="str">
        <f t="shared" si="46"/>
        <v>PROCESO</v>
      </c>
    </row>
    <row r="1156" spans="2:16" ht="240.75" customHeight="1">
      <c r="B1156" s="734" t="s">
        <v>23</v>
      </c>
      <c r="C1156" s="873" t="s">
        <v>18</v>
      </c>
      <c r="D1156" s="1400"/>
      <c r="E1156" s="1400"/>
      <c r="F1156" s="1419"/>
      <c r="G1156" s="1419"/>
      <c r="H1156" s="1203" t="s">
        <v>3459</v>
      </c>
      <c r="I1156" s="1200"/>
      <c r="J1156" s="1200" t="s">
        <v>3460</v>
      </c>
      <c r="K1156" s="786">
        <v>1</v>
      </c>
      <c r="L1156" s="895">
        <v>43556</v>
      </c>
      <c r="M1156" s="895">
        <v>43920</v>
      </c>
      <c r="N1156" s="1130" t="s">
        <v>3461</v>
      </c>
      <c r="O1156" s="859">
        <v>0</v>
      </c>
      <c r="P1156" s="1215" t="str">
        <f t="shared" si="46"/>
        <v>PROCESO</v>
      </c>
    </row>
    <row r="1157" spans="2:16" ht="240.75" customHeight="1">
      <c r="B1157" s="734" t="s">
        <v>23</v>
      </c>
      <c r="C1157" s="873" t="s">
        <v>18</v>
      </c>
      <c r="D1157" s="1400" t="s">
        <v>3462</v>
      </c>
      <c r="E1157" s="1400" t="s">
        <v>3463</v>
      </c>
      <c r="F1157" s="1419" t="s">
        <v>3464</v>
      </c>
      <c r="G1157" s="1419" t="s">
        <v>3465</v>
      </c>
      <c r="H1157" s="1213" t="s">
        <v>3466</v>
      </c>
      <c r="I1157" s="1215"/>
      <c r="J1157" s="1211" t="s">
        <v>3467</v>
      </c>
      <c r="K1157" s="1211">
        <v>1</v>
      </c>
      <c r="L1157" s="854">
        <v>42614</v>
      </c>
      <c r="M1157" s="854">
        <v>42825</v>
      </c>
      <c r="N1157" s="1090" t="s">
        <v>3468</v>
      </c>
      <c r="O1157" s="859">
        <v>1</v>
      </c>
      <c r="P1157" s="1215" t="str">
        <f t="shared" si="46"/>
        <v>CUMPLIDA</v>
      </c>
    </row>
    <row r="1158" spans="2:16" ht="240.75" customHeight="1">
      <c r="B1158" s="734" t="s">
        <v>23</v>
      </c>
      <c r="C1158" s="873" t="s">
        <v>18</v>
      </c>
      <c r="D1158" s="1400"/>
      <c r="E1158" s="1400"/>
      <c r="F1158" s="1419"/>
      <c r="G1158" s="1419"/>
      <c r="H1158" s="1213" t="s">
        <v>3469</v>
      </c>
      <c r="I1158" s="1215"/>
      <c r="J1158" s="1211" t="s">
        <v>3470</v>
      </c>
      <c r="K1158" s="1211">
        <v>1</v>
      </c>
      <c r="L1158" s="854">
        <v>42826</v>
      </c>
      <c r="M1158" s="854">
        <v>42916</v>
      </c>
      <c r="N1158" s="1069" t="s">
        <v>3471</v>
      </c>
      <c r="O1158" s="859">
        <v>1</v>
      </c>
      <c r="P1158" s="1215" t="str">
        <f t="shared" si="46"/>
        <v>CUMPLIDA</v>
      </c>
    </row>
    <row r="1159" spans="2:16" ht="240.75" customHeight="1">
      <c r="B1159" s="734" t="s">
        <v>23</v>
      </c>
      <c r="C1159" s="873" t="s">
        <v>18</v>
      </c>
      <c r="D1159" s="1400"/>
      <c r="E1159" s="1400"/>
      <c r="F1159" s="1419"/>
      <c r="G1159" s="1419"/>
      <c r="H1159" s="1213" t="s">
        <v>3472</v>
      </c>
      <c r="I1159" s="1215"/>
      <c r="J1159" s="1211" t="s">
        <v>3473</v>
      </c>
      <c r="K1159" s="1211">
        <v>2</v>
      </c>
      <c r="L1159" s="854">
        <v>43417</v>
      </c>
      <c r="M1159" s="854">
        <v>43783</v>
      </c>
      <c r="N1159" s="1069" t="s">
        <v>3474</v>
      </c>
      <c r="O1159" s="859">
        <v>0</v>
      </c>
      <c r="P1159" s="1215" t="str">
        <f t="shared" si="46"/>
        <v>PROCESO</v>
      </c>
    </row>
    <row r="1160" spans="2:16" ht="210">
      <c r="B1160" s="734" t="s">
        <v>23</v>
      </c>
      <c r="C1160" s="873" t="s">
        <v>18</v>
      </c>
      <c r="D1160" s="1400"/>
      <c r="E1160" s="1400"/>
      <c r="F1160" s="1419"/>
      <c r="G1160" s="1419"/>
      <c r="H1160" s="1213" t="s">
        <v>3475</v>
      </c>
      <c r="I1160" s="1215"/>
      <c r="J1160" s="1211" t="s">
        <v>3476</v>
      </c>
      <c r="K1160" s="1211">
        <v>1</v>
      </c>
      <c r="L1160" s="854">
        <v>43430</v>
      </c>
      <c r="M1160" s="854">
        <v>43555</v>
      </c>
      <c r="N1160" s="1069" t="s">
        <v>3477</v>
      </c>
      <c r="O1160" s="859">
        <v>0.1</v>
      </c>
      <c r="P1160" s="1215" t="str">
        <f t="shared" si="46"/>
        <v>PROCESO</v>
      </c>
    </row>
    <row r="1161" spans="2:16" ht="120">
      <c r="B1161" s="734" t="s">
        <v>23</v>
      </c>
      <c r="C1161" s="873" t="s">
        <v>18</v>
      </c>
      <c r="D1161" s="1400"/>
      <c r="E1161" s="1400"/>
      <c r="F1161" s="1419"/>
      <c r="G1161" s="1419"/>
      <c r="H1161" s="1213" t="s">
        <v>3478</v>
      </c>
      <c r="I1161" s="1215"/>
      <c r="J1161" s="1211" t="s">
        <v>3479</v>
      </c>
      <c r="K1161" s="1211">
        <v>2</v>
      </c>
      <c r="L1161" s="854">
        <v>43556</v>
      </c>
      <c r="M1161" s="854">
        <v>43921</v>
      </c>
      <c r="N1161" s="1069" t="s">
        <v>3480</v>
      </c>
      <c r="O1161" s="859">
        <v>0</v>
      </c>
      <c r="P1161" s="1215" t="str">
        <f t="shared" si="46"/>
        <v>PROCESO</v>
      </c>
    </row>
    <row r="1162" spans="2:16" ht="120">
      <c r="B1162" s="734" t="s">
        <v>23</v>
      </c>
      <c r="C1162" s="873" t="s">
        <v>18</v>
      </c>
      <c r="D1162" s="1400"/>
      <c r="E1162" s="1400"/>
      <c r="F1162" s="1419"/>
      <c r="G1162" s="1419"/>
      <c r="H1162" s="1213" t="s">
        <v>3481</v>
      </c>
      <c r="I1162" s="1215"/>
      <c r="J1162" s="1211" t="s">
        <v>3482</v>
      </c>
      <c r="K1162" s="1211">
        <v>1</v>
      </c>
      <c r="L1162" s="854">
        <v>43922</v>
      </c>
      <c r="M1162" s="854">
        <v>44286</v>
      </c>
      <c r="N1162" s="1069" t="s">
        <v>3480</v>
      </c>
      <c r="O1162" s="859">
        <v>0</v>
      </c>
      <c r="P1162" s="1215" t="str">
        <f t="shared" si="46"/>
        <v>PROCESO</v>
      </c>
    </row>
    <row r="1163" spans="2:16" ht="165">
      <c r="B1163" s="734" t="s">
        <v>23</v>
      </c>
      <c r="C1163" s="873" t="s">
        <v>18</v>
      </c>
      <c r="D1163" s="1400"/>
      <c r="E1163" s="1400"/>
      <c r="F1163" s="1419"/>
      <c r="G1163" s="1419"/>
      <c r="H1163" s="1213" t="s">
        <v>3483</v>
      </c>
      <c r="I1163" s="1215"/>
      <c r="J1163" s="1211" t="s">
        <v>3484</v>
      </c>
      <c r="K1163" s="1211">
        <v>2</v>
      </c>
      <c r="L1163" s="854">
        <v>44287</v>
      </c>
      <c r="M1163" s="854">
        <v>44651</v>
      </c>
      <c r="N1163" s="1069" t="s">
        <v>3485</v>
      </c>
      <c r="O1163" s="859">
        <v>0</v>
      </c>
      <c r="P1163" s="1215" t="str">
        <f t="shared" si="46"/>
        <v>PROCESO</v>
      </c>
    </row>
    <row r="1164" spans="2:16" ht="285.75" customHeight="1">
      <c r="B1164" s="734" t="s">
        <v>23</v>
      </c>
      <c r="C1164" s="873" t="s">
        <v>18</v>
      </c>
      <c r="D1164" s="1400"/>
      <c r="E1164" s="1400"/>
      <c r="F1164" s="1419"/>
      <c r="G1164" s="1419"/>
      <c r="H1164" s="1213" t="s">
        <v>3486</v>
      </c>
      <c r="I1164" s="1215"/>
      <c r="J1164" s="1211" t="s">
        <v>3487</v>
      </c>
      <c r="K1164" s="1211">
        <v>1</v>
      </c>
      <c r="L1164" s="854">
        <v>42795</v>
      </c>
      <c r="M1164" s="854">
        <v>42855</v>
      </c>
      <c r="N1164" s="1069" t="s">
        <v>3488</v>
      </c>
      <c r="O1164" s="859">
        <v>1</v>
      </c>
      <c r="P1164" s="1215" t="str">
        <f t="shared" si="46"/>
        <v>CUMPLIDA</v>
      </c>
    </row>
    <row r="1165" spans="2:16" ht="75">
      <c r="B1165" s="734" t="s">
        <v>23</v>
      </c>
      <c r="C1165" s="873" t="s">
        <v>18</v>
      </c>
      <c r="D1165" s="1400"/>
      <c r="E1165" s="1400"/>
      <c r="F1165" s="1419"/>
      <c r="G1165" s="1419"/>
      <c r="H1165" s="1213" t="s">
        <v>3489</v>
      </c>
      <c r="I1165" s="1215"/>
      <c r="J1165" s="1211" t="s">
        <v>3490</v>
      </c>
      <c r="K1165" s="1211">
        <v>1</v>
      </c>
      <c r="L1165" s="854">
        <v>42855</v>
      </c>
      <c r="M1165" s="854">
        <v>42916</v>
      </c>
      <c r="N1165" s="1069" t="s">
        <v>3491</v>
      </c>
      <c r="O1165" s="859">
        <v>1</v>
      </c>
      <c r="P1165" s="1215" t="str">
        <f t="shared" si="46"/>
        <v>CUMPLIDA</v>
      </c>
    </row>
    <row r="1166" spans="2:16" ht="409.5">
      <c r="B1166" s="734" t="s">
        <v>23</v>
      </c>
      <c r="C1166" s="873" t="s">
        <v>18</v>
      </c>
      <c r="D1166" s="1452" t="s">
        <v>3492</v>
      </c>
      <c r="E1166" s="1452" t="s">
        <v>3493</v>
      </c>
      <c r="F1166" s="1242" t="s">
        <v>3494</v>
      </c>
      <c r="G1166" s="1219" t="s">
        <v>3495</v>
      </c>
      <c r="H1166" s="1213" t="s">
        <v>3496</v>
      </c>
      <c r="I1166" s="1215"/>
      <c r="J1166" s="1211" t="s">
        <v>3497</v>
      </c>
      <c r="K1166" s="852">
        <v>1</v>
      </c>
      <c r="L1166" s="854">
        <v>43493</v>
      </c>
      <c r="M1166" s="854">
        <v>43738</v>
      </c>
      <c r="N1166" s="1069" t="s">
        <v>3498</v>
      </c>
      <c r="O1166" s="851">
        <v>0</v>
      </c>
      <c r="P1166" s="1215" t="str">
        <f t="shared" si="46"/>
        <v>PROCESO</v>
      </c>
    </row>
    <row r="1167" spans="2:16" ht="270.75" customHeight="1">
      <c r="B1167" s="734" t="s">
        <v>23</v>
      </c>
      <c r="C1167" s="873" t="s">
        <v>18</v>
      </c>
      <c r="D1167" s="1452"/>
      <c r="E1167" s="1452"/>
      <c r="F1167" s="1392" t="s">
        <v>3499</v>
      </c>
      <c r="G1167" s="1395" t="s">
        <v>3500</v>
      </c>
      <c r="H1167" s="1213" t="s">
        <v>3501</v>
      </c>
      <c r="I1167" s="1215"/>
      <c r="J1167" s="1211" t="s">
        <v>3502</v>
      </c>
      <c r="K1167" s="852">
        <v>1</v>
      </c>
      <c r="L1167" s="854">
        <v>43493</v>
      </c>
      <c r="M1167" s="854">
        <v>43738</v>
      </c>
      <c r="N1167" s="1069" t="s">
        <v>3503</v>
      </c>
      <c r="O1167" s="851">
        <v>0</v>
      </c>
      <c r="P1167" s="1215" t="str">
        <f t="shared" si="46"/>
        <v>PROCESO</v>
      </c>
    </row>
    <row r="1168" spans="2:16" ht="60">
      <c r="B1168" s="734" t="s">
        <v>23</v>
      </c>
      <c r="C1168" s="873" t="s">
        <v>18</v>
      </c>
      <c r="D1168" s="1452"/>
      <c r="E1168" s="1452"/>
      <c r="F1168" s="1392"/>
      <c r="G1168" s="1395"/>
      <c r="H1168" s="1419" t="s">
        <v>3504</v>
      </c>
      <c r="I1168" s="1425"/>
      <c r="J1168" s="1211" t="s">
        <v>3505</v>
      </c>
      <c r="K1168" s="852">
        <v>1</v>
      </c>
      <c r="L1168" s="854">
        <v>43009</v>
      </c>
      <c r="M1168" s="854" t="s">
        <v>3506</v>
      </c>
      <c r="N1168" s="1069" t="s">
        <v>3507</v>
      </c>
      <c r="O1168" s="851">
        <v>1</v>
      </c>
      <c r="P1168" s="1215" t="str">
        <f t="shared" si="46"/>
        <v>CUMPLIDA</v>
      </c>
    </row>
    <row r="1169" spans="2:16" ht="135.75" customHeight="1">
      <c r="B1169" s="734" t="s">
        <v>23</v>
      </c>
      <c r="C1169" s="873" t="s">
        <v>18</v>
      </c>
      <c r="D1169" s="1452"/>
      <c r="E1169" s="1452"/>
      <c r="F1169" s="1392"/>
      <c r="G1169" s="1395"/>
      <c r="H1169" s="1419"/>
      <c r="I1169" s="1425"/>
      <c r="J1169" s="1211" t="s">
        <v>3508</v>
      </c>
      <c r="K1169" s="852">
        <v>1</v>
      </c>
      <c r="L1169" s="854">
        <v>43497</v>
      </c>
      <c r="M1169" s="854">
        <v>43830</v>
      </c>
      <c r="N1169" s="1069" t="s">
        <v>3509</v>
      </c>
      <c r="O1169" s="851">
        <v>0</v>
      </c>
      <c r="P1169" s="1215" t="str">
        <f t="shared" si="46"/>
        <v>PROCESO</v>
      </c>
    </row>
    <row r="1170" spans="2:16" ht="135.75" customHeight="1">
      <c r="B1170" s="734" t="s">
        <v>23</v>
      </c>
      <c r="C1170" s="873" t="s">
        <v>18</v>
      </c>
      <c r="D1170" s="1452"/>
      <c r="E1170" s="1452"/>
      <c r="F1170" s="1392"/>
      <c r="G1170" s="1395"/>
      <c r="H1170" s="1213" t="s">
        <v>3510</v>
      </c>
      <c r="I1170" s="1215"/>
      <c r="J1170" s="1211" t="s">
        <v>3511</v>
      </c>
      <c r="K1170" s="852">
        <v>1</v>
      </c>
      <c r="L1170" s="854">
        <v>43831</v>
      </c>
      <c r="M1170" s="854">
        <v>44196</v>
      </c>
      <c r="N1170" s="1069" t="s">
        <v>3471</v>
      </c>
      <c r="O1170" s="786">
        <v>0</v>
      </c>
      <c r="P1170" s="1215" t="str">
        <f t="shared" si="46"/>
        <v>PROCESO</v>
      </c>
    </row>
    <row r="1171" spans="2:16" ht="135.75" customHeight="1">
      <c r="B1171" s="734" t="s">
        <v>23</v>
      </c>
      <c r="C1171" s="873" t="s">
        <v>18</v>
      </c>
      <c r="D1171" s="1452"/>
      <c r="E1171" s="1452"/>
      <c r="F1171" s="1392"/>
      <c r="G1171" s="1395"/>
      <c r="H1171" s="1213" t="s">
        <v>3512</v>
      </c>
      <c r="I1171" s="1215"/>
      <c r="J1171" s="1211" t="s">
        <v>3513</v>
      </c>
      <c r="K1171" s="852">
        <v>1</v>
      </c>
      <c r="L1171" s="854">
        <v>43497</v>
      </c>
      <c r="M1171" s="854">
        <v>44196</v>
      </c>
      <c r="N1171" s="1069" t="s">
        <v>3471</v>
      </c>
      <c r="O1171" s="786">
        <v>0</v>
      </c>
      <c r="P1171" s="1215" t="str">
        <f t="shared" si="46"/>
        <v>PROCESO</v>
      </c>
    </row>
    <row r="1172" spans="2:16" ht="135.75" customHeight="1">
      <c r="B1172" s="734" t="s">
        <v>23</v>
      </c>
      <c r="C1172" s="873" t="s">
        <v>18</v>
      </c>
      <c r="D1172" s="1452"/>
      <c r="E1172" s="1452"/>
      <c r="F1172" s="1392"/>
      <c r="G1172" s="1395"/>
      <c r="H1172" s="1213" t="s">
        <v>3514</v>
      </c>
      <c r="I1172" s="1215"/>
      <c r="J1172" s="1211" t="s">
        <v>3515</v>
      </c>
      <c r="K1172" s="852">
        <v>1</v>
      </c>
      <c r="L1172" s="854">
        <v>43862</v>
      </c>
      <c r="M1172" s="854">
        <v>44561</v>
      </c>
      <c r="N1172" s="1069" t="s">
        <v>3471</v>
      </c>
      <c r="O1172" s="851">
        <v>0</v>
      </c>
      <c r="P1172" s="1215" t="str">
        <f t="shared" si="46"/>
        <v>PROCESO</v>
      </c>
    </row>
    <row r="1173" spans="2:16" ht="135.75" customHeight="1">
      <c r="B1173" s="734" t="s">
        <v>23</v>
      </c>
      <c r="C1173" s="873" t="s">
        <v>18</v>
      </c>
      <c r="D1173" s="1452"/>
      <c r="E1173" s="1452"/>
      <c r="F1173" s="1392"/>
      <c r="G1173" s="1395"/>
      <c r="H1173" s="1213" t="s">
        <v>3516</v>
      </c>
      <c r="I1173" s="852">
        <v>1</v>
      </c>
      <c r="J1173" s="1211" t="s">
        <v>3517</v>
      </c>
      <c r="K1173" s="852">
        <v>1</v>
      </c>
      <c r="L1173" s="854">
        <v>44593</v>
      </c>
      <c r="M1173" s="854" t="s">
        <v>3518</v>
      </c>
      <c r="N1173" s="1069" t="s">
        <v>3519</v>
      </c>
      <c r="O1173" s="851">
        <v>0</v>
      </c>
      <c r="P1173" s="1215" t="str">
        <f t="shared" si="46"/>
        <v>PROCESO</v>
      </c>
    </row>
    <row r="1174" spans="2:16" ht="135.75" customHeight="1">
      <c r="B1174" s="734" t="s">
        <v>23</v>
      </c>
      <c r="C1174" s="873" t="s">
        <v>18</v>
      </c>
      <c r="D1174" s="1452"/>
      <c r="E1174" s="1452"/>
      <c r="F1174" s="1242" t="s">
        <v>3520</v>
      </c>
      <c r="G1174" s="1219" t="s">
        <v>3521</v>
      </c>
      <c r="H1174" s="905" t="s">
        <v>3522</v>
      </c>
      <c r="I1174" s="1215"/>
      <c r="J1174" s="1211" t="s">
        <v>3523</v>
      </c>
      <c r="K1174" s="852">
        <v>4</v>
      </c>
      <c r="L1174" s="854">
        <v>43466</v>
      </c>
      <c r="M1174" s="854">
        <v>43830</v>
      </c>
      <c r="N1174" s="1069" t="s">
        <v>3524</v>
      </c>
      <c r="O1174" s="851">
        <v>0</v>
      </c>
      <c r="P1174" s="1215" t="str">
        <f t="shared" si="46"/>
        <v>PROCESO</v>
      </c>
    </row>
    <row r="1175" spans="2:16" ht="135.75" customHeight="1">
      <c r="B1175" s="734" t="s">
        <v>23</v>
      </c>
      <c r="C1175" s="873" t="s">
        <v>18</v>
      </c>
      <c r="D1175" s="1452"/>
      <c r="E1175" s="1452"/>
      <c r="F1175" s="1392" t="s">
        <v>3525</v>
      </c>
      <c r="G1175" s="1395" t="s">
        <v>3526</v>
      </c>
      <c r="H1175" s="1213" t="s">
        <v>3527</v>
      </c>
      <c r="I1175" s="1215"/>
      <c r="J1175" s="1200" t="s">
        <v>3528</v>
      </c>
      <c r="K1175" s="1200">
        <v>1</v>
      </c>
      <c r="L1175" s="854">
        <v>43497</v>
      </c>
      <c r="M1175" s="854">
        <v>43524</v>
      </c>
      <c r="N1175" s="1069" t="s">
        <v>3529</v>
      </c>
      <c r="O1175" s="851">
        <v>0</v>
      </c>
      <c r="P1175" s="1215" t="str">
        <f t="shared" si="46"/>
        <v>PROCESO</v>
      </c>
    </row>
    <row r="1176" spans="2:16" ht="135.75" customHeight="1">
      <c r="B1176" s="734" t="s">
        <v>23</v>
      </c>
      <c r="C1176" s="873" t="s">
        <v>18</v>
      </c>
      <c r="D1176" s="1452"/>
      <c r="E1176" s="1452"/>
      <c r="F1176" s="1392"/>
      <c r="G1176" s="1395"/>
      <c r="H1176" s="1213" t="s">
        <v>3530</v>
      </c>
      <c r="I1176" s="1215"/>
      <c r="J1176" s="1200" t="s">
        <v>1128</v>
      </c>
      <c r="K1176" s="1200">
        <v>1</v>
      </c>
      <c r="L1176" s="854">
        <v>43497</v>
      </c>
      <c r="M1176" s="854">
        <v>43524</v>
      </c>
      <c r="N1176" s="1069" t="s">
        <v>3531</v>
      </c>
      <c r="O1176" s="851">
        <v>0</v>
      </c>
      <c r="P1176" s="1215" t="str">
        <f t="shared" si="46"/>
        <v>PROCESO</v>
      </c>
    </row>
    <row r="1177" spans="2:16" ht="135.75" customHeight="1">
      <c r="B1177" s="734" t="s">
        <v>23</v>
      </c>
      <c r="C1177" s="873" t="s">
        <v>18</v>
      </c>
      <c r="D1177" s="1452"/>
      <c r="E1177" s="1452"/>
      <c r="F1177" s="1392"/>
      <c r="G1177" s="1395"/>
      <c r="H1177" s="1419" t="s">
        <v>3532</v>
      </c>
      <c r="I1177" s="1215"/>
      <c r="J1177" s="1200" t="s">
        <v>759</v>
      </c>
      <c r="K1177" s="1200">
        <v>1</v>
      </c>
      <c r="L1177" s="854">
        <v>43525</v>
      </c>
      <c r="M1177" s="854">
        <v>43555</v>
      </c>
      <c r="N1177" s="1069" t="s">
        <v>3531</v>
      </c>
      <c r="O1177" s="851">
        <v>0</v>
      </c>
      <c r="P1177" s="1215" t="str">
        <f t="shared" si="46"/>
        <v>PROCESO</v>
      </c>
    </row>
    <row r="1178" spans="2:16" ht="135.75" customHeight="1">
      <c r="B1178" s="734" t="s">
        <v>23</v>
      </c>
      <c r="C1178" s="873" t="s">
        <v>18</v>
      </c>
      <c r="D1178" s="1452"/>
      <c r="E1178" s="1452"/>
      <c r="F1178" s="1392"/>
      <c r="G1178" s="1395"/>
      <c r="H1178" s="1419"/>
      <c r="I1178" s="1215"/>
      <c r="J1178" s="1211" t="s">
        <v>3533</v>
      </c>
      <c r="K1178" s="1200">
        <v>3</v>
      </c>
      <c r="L1178" s="854">
        <v>43525</v>
      </c>
      <c r="M1178" s="854">
        <v>43616</v>
      </c>
      <c r="N1178" s="1069" t="s">
        <v>3531</v>
      </c>
      <c r="O1178" s="851">
        <v>0</v>
      </c>
      <c r="P1178" s="1215" t="str">
        <f t="shared" si="46"/>
        <v>PROCESO</v>
      </c>
    </row>
    <row r="1179" spans="2:16" ht="135.75" customHeight="1">
      <c r="B1179" s="734" t="s">
        <v>23</v>
      </c>
      <c r="C1179" s="873" t="s">
        <v>18</v>
      </c>
      <c r="D1179" s="1452"/>
      <c r="E1179" s="1452"/>
      <c r="F1179" s="1392"/>
      <c r="G1179" s="1395"/>
      <c r="H1179" s="1213" t="s">
        <v>3534</v>
      </c>
      <c r="I1179" s="1215"/>
      <c r="J1179" s="1200" t="s">
        <v>3535</v>
      </c>
      <c r="K1179" s="852">
        <v>1</v>
      </c>
      <c r="L1179" s="854">
        <v>43525</v>
      </c>
      <c r="M1179" s="854">
        <v>43616</v>
      </c>
      <c r="N1179" s="1069" t="s">
        <v>3536</v>
      </c>
      <c r="O1179" s="851">
        <v>0</v>
      </c>
      <c r="P1179" s="1215" t="str">
        <f t="shared" si="46"/>
        <v>PROCESO</v>
      </c>
    </row>
    <row r="1180" spans="2:16" ht="135.75" customHeight="1">
      <c r="B1180" s="1230" t="s">
        <v>23</v>
      </c>
      <c r="C1180" s="873" t="s">
        <v>18</v>
      </c>
      <c r="D1180" s="1403" t="s">
        <v>3537</v>
      </c>
      <c r="E1180" s="1403" t="s">
        <v>3538</v>
      </c>
      <c r="F1180" s="1426" t="s">
        <v>3539</v>
      </c>
      <c r="G1180" s="1392" t="s">
        <v>3540</v>
      </c>
      <c r="H1180" s="1214" t="s">
        <v>3541</v>
      </c>
      <c r="I1180" s="1215"/>
      <c r="J1180" s="1198" t="s">
        <v>2216</v>
      </c>
      <c r="K1180" s="735">
        <v>3</v>
      </c>
      <c r="L1180" s="815">
        <v>43282</v>
      </c>
      <c r="M1180" s="815">
        <v>43312</v>
      </c>
      <c r="N1180" s="1078" t="s">
        <v>3542</v>
      </c>
      <c r="O1180" s="786">
        <v>0</v>
      </c>
      <c r="P1180" s="1215" t="str">
        <f t="shared" si="46"/>
        <v>PROCESO</v>
      </c>
    </row>
    <row r="1181" spans="2:16" ht="135.75" customHeight="1">
      <c r="B1181" s="1230" t="s">
        <v>23</v>
      </c>
      <c r="C1181" s="873" t="s">
        <v>18</v>
      </c>
      <c r="D1181" s="1403"/>
      <c r="E1181" s="1403"/>
      <c r="F1181" s="1426"/>
      <c r="G1181" s="1392"/>
      <c r="H1181" s="863" t="s">
        <v>3543</v>
      </c>
      <c r="I1181" s="1215"/>
      <c r="J1181" s="1198" t="s">
        <v>2219</v>
      </c>
      <c r="K1181" s="735">
        <v>1</v>
      </c>
      <c r="L1181" s="815">
        <v>43313</v>
      </c>
      <c r="M1181" s="815">
        <v>43343</v>
      </c>
      <c r="N1181" s="1078" t="s">
        <v>3542</v>
      </c>
      <c r="O1181" s="786">
        <v>0</v>
      </c>
      <c r="P1181" s="1215" t="str">
        <f t="shared" si="46"/>
        <v>PROCESO</v>
      </c>
    </row>
    <row r="1182" spans="2:16" ht="296.25" customHeight="1">
      <c r="B1182" s="1230" t="s">
        <v>23</v>
      </c>
      <c r="C1182" s="873" t="s">
        <v>18</v>
      </c>
      <c r="D1182" s="1403"/>
      <c r="E1182" s="1403"/>
      <c r="F1182" s="1426"/>
      <c r="G1182" s="1392"/>
      <c r="H1182" s="863" t="s">
        <v>2220</v>
      </c>
      <c r="I1182" s="1215"/>
      <c r="J1182" s="1198" t="s">
        <v>1918</v>
      </c>
      <c r="K1182" s="735">
        <v>8</v>
      </c>
      <c r="L1182" s="815">
        <v>43344</v>
      </c>
      <c r="M1182" s="815">
        <v>43585</v>
      </c>
      <c r="N1182" s="1078" t="s">
        <v>3542</v>
      </c>
      <c r="O1182" s="786">
        <v>0</v>
      </c>
      <c r="P1182" s="1215" t="str">
        <f t="shared" si="46"/>
        <v>PROCESO</v>
      </c>
    </row>
    <row r="1183" spans="2:16" ht="135.75" customHeight="1">
      <c r="B1183" s="1230" t="s">
        <v>23</v>
      </c>
      <c r="C1183" s="873" t="s">
        <v>18</v>
      </c>
      <c r="D1183" s="1403" t="s">
        <v>3544</v>
      </c>
      <c r="E1183" s="1403" t="s">
        <v>3538</v>
      </c>
      <c r="F1183" s="1426" t="s">
        <v>3545</v>
      </c>
      <c r="G1183" s="1395" t="s">
        <v>3546</v>
      </c>
      <c r="H1183" s="1195" t="s">
        <v>3547</v>
      </c>
      <c r="I1183" s="1215"/>
      <c r="J1183" s="1198" t="s">
        <v>1485</v>
      </c>
      <c r="K1183" s="908">
        <v>1</v>
      </c>
      <c r="L1183" s="815">
        <v>43282</v>
      </c>
      <c r="M1183" s="815">
        <v>43465</v>
      </c>
      <c r="N1183" s="1078" t="s">
        <v>3548</v>
      </c>
      <c r="O1183" s="786">
        <v>0</v>
      </c>
      <c r="P1183" s="1215" t="str">
        <f t="shared" si="46"/>
        <v>PROCESO</v>
      </c>
    </row>
    <row r="1184" spans="2:16" ht="135.75" customHeight="1">
      <c r="B1184" s="1230" t="s">
        <v>23</v>
      </c>
      <c r="C1184" s="873" t="s">
        <v>18</v>
      </c>
      <c r="D1184" s="1403"/>
      <c r="E1184" s="1403"/>
      <c r="F1184" s="1427"/>
      <c r="G1184" s="1395"/>
      <c r="H1184" s="1195" t="s">
        <v>3549</v>
      </c>
      <c r="I1184" s="1215"/>
      <c r="J1184" s="1198" t="s">
        <v>3550</v>
      </c>
      <c r="K1184" s="908">
        <v>1</v>
      </c>
      <c r="L1184" s="815">
        <v>43282</v>
      </c>
      <c r="M1184" s="815">
        <v>43465</v>
      </c>
      <c r="N1184" s="1078" t="s">
        <v>3551</v>
      </c>
      <c r="O1184" s="786">
        <v>0</v>
      </c>
      <c r="P1184" s="1215" t="str">
        <f t="shared" si="46"/>
        <v>PROCESO</v>
      </c>
    </row>
    <row r="1185" spans="2:16" ht="135.75" customHeight="1">
      <c r="B1185" s="1230" t="s">
        <v>23</v>
      </c>
      <c r="C1185" s="873" t="s">
        <v>18</v>
      </c>
      <c r="D1185" s="1403"/>
      <c r="E1185" s="1403"/>
      <c r="F1185" s="1427"/>
      <c r="G1185" s="1395"/>
      <c r="H1185" s="1195" t="s">
        <v>3552</v>
      </c>
      <c r="I1185" s="1215"/>
      <c r="J1185" s="1198" t="s">
        <v>3553</v>
      </c>
      <c r="K1185" s="735">
        <v>1</v>
      </c>
      <c r="L1185" s="815">
        <v>43282</v>
      </c>
      <c r="M1185" s="815">
        <v>43465</v>
      </c>
      <c r="N1185" s="1078" t="s">
        <v>3554</v>
      </c>
      <c r="O1185" s="786">
        <v>0</v>
      </c>
      <c r="P1185" s="1215" t="str">
        <f t="shared" si="46"/>
        <v>PROCESO</v>
      </c>
    </row>
    <row r="1186" spans="2:16" ht="135.75" customHeight="1">
      <c r="B1186" s="1230" t="s">
        <v>23</v>
      </c>
      <c r="C1186" s="873" t="s">
        <v>18</v>
      </c>
      <c r="D1186" s="1403" t="s">
        <v>3555</v>
      </c>
      <c r="E1186" s="1403" t="s">
        <v>3538</v>
      </c>
      <c r="F1186" s="1426" t="s">
        <v>3556</v>
      </c>
      <c r="G1186" s="1392" t="s">
        <v>3557</v>
      </c>
      <c r="H1186" s="1195" t="s">
        <v>3558</v>
      </c>
      <c r="I1186" s="1215"/>
      <c r="J1186" s="1198" t="s">
        <v>3559</v>
      </c>
      <c r="K1186" s="736">
        <v>2</v>
      </c>
      <c r="L1186" s="815">
        <v>43282</v>
      </c>
      <c r="M1186" s="815">
        <v>43343</v>
      </c>
      <c r="N1186" s="1078" t="s">
        <v>3560</v>
      </c>
      <c r="O1186" s="786">
        <v>0</v>
      </c>
      <c r="P1186" s="1215" t="str">
        <f t="shared" si="46"/>
        <v>PROCESO</v>
      </c>
    </row>
    <row r="1187" spans="2:16" ht="135.75" customHeight="1">
      <c r="B1187" s="1230" t="s">
        <v>23</v>
      </c>
      <c r="C1187" s="873" t="s">
        <v>18</v>
      </c>
      <c r="D1187" s="1403"/>
      <c r="E1187" s="1403"/>
      <c r="F1187" s="1426"/>
      <c r="G1187" s="1392"/>
      <c r="H1187" s="1195" t="s">
        <v>3561</v>
      </c>
      <c r="I1187" s="1215"/>
      <c r="J1187" s="1198" t="s">
        <v>2783</v>
      </c>
      <c r="K1187" s="736">
        <v>2</v>
      </c>
      <c r="L1187" s="815">
        <v>43313</v>
      </c>
      <c r="M1187" s="815">
        <v>43373</v>
      </c>
      <c r="N1187" s="1078" t="s">
        <v>3562</v>
      </c>
      <c r="O1187" s="786">
        <v>0</v>
      </c>
      <c r="P1187" s="1215" t="str">
        <f t="shared" si="46"/>
        <v>PROCESO</v>
      </c>
    </row>
    <row r="1188" spans="2:16" ht="135.75" customHeight="1">
      <c r="B1188" s="1230" t="s">
        <v>23</v>
      </c>
      <c r="C1188" s="873" t="s">
        <v>18</v>
      </c>
      <c r="D1188" s="1403"/>
      <c r="E1188" s="1403"/>
      <c r="F1188" s="1426"/>
      <c r="G1188" s="1392"/>
      <c r="H1188" s="1195" t="s">
        <v>3563</v>
      </c>
      <c r="I1188" s="1215"/>
      <c r="J1188" s="1198" t="s">
        <v>607</v>
      </c>
      <c r="K1188" s="735">
        <v>1</v>
      </c>
      <c r="L1188" s="815">
        <v>43344</v>
      </c>
      <c r="M1188" s="815">
        <v>43373</v>
      </c>
      <c r="N1188" s="1078" t="s">
        <v>3564</v>
      </c>
      <c r="O1188" s="786">
        <v>0</v>
      </c>
      <c r="P1188" s="1215" t="str">
        <f t="shared" si="46"/>
        <v>PROCESO</v>
      </c>
    </row>
    <row r="1189" spans="2:16" ht="105">
      <c r="B1189" s="1230" t="s">
        <v>23</v>
      </c>
      <c r="C1189" s="873" t="s">
        <v>18</v>
      </c>
      <c r="D1189" s="1403"/>
      <c r="E1189" s="1403"/>
      <c r="F1189" s="1426"/>
      <c r="G1189" s="1392"/>
      <c r="H1189" s="1195" t="s">
        <v>3565</v>
      </c>
      <c r="I1189" s="1215"/>
      <c r="J1189" s="1198" t="s">
        <v>607</v>
      </c>
      <c r="K1189" s="735">
        <v>1</v>
      </c>
      <c r="L1189" s="815">
        <v>43374</v>
      </c>
      <c r="M1189" s="815">
        <v>43434</v>
      </c>
      <c r="N1189" s="1078" t="s">
        <v>3566</v>
      </c>
      <c r="O1189" s="786">
        <v>0</v>
      </c>
      <c r="P1189" s="1215" t="str">
        <f t="shared" si="46"/>
        <v>PROCESO</v>
      </c>
    </row>
    <row r="1190" spans="2:16" ht="240">
      <c r="B1190" s="1230" t="s">
        <v>23</v>
      </c>
      <c r="C1190" s="873" t="s">
        <v>18</v>
      </c>
      <c r="D1190" s="1203" t="s">
        <v>3567</v>
      </c>
      <c r="E1190" s="1203" t="s">
        <v>3568</v>
      </c>
      <c r="F1190" s="1233" t="s">
        <v>3569</v>
      </c>
      <c r="G1190" s="1196" t="s">
        <v>3570</v>
      </c>
      <c r="H1190" s="1195" t="s">
        <v>3571</v>
      </c>
      <c r="I1190" s="1215"/>
      <c r="J1190" s="1198" t="s">
        <v>3572</v>
      </c>
      <c r="K1190" s="735">
        <v>3</v>
      </c>
      <c r="L1190" s="815">
        <v>43344</v>
      </c>
      <c r="M1190" s="815">
        <v>43585</v>
      </c>
      <c r="N1190" s="1078" t="s">
        <v>3573</v>
      </c>
      <c r="O1190" s="786">
        <v>0</v>
      </c>
      <c r="P1190" s="1215" t="str">
        <f t="shared" si="46"/>
        <v>PROCESO</v>
      </c>
    </row>
    <row r="1191" spans="2:16" ht="227.25" customHeight="1">
      <c r="B1191" s="1230" t="s">
        <v>23</v>
      </c>
      <c r="C1191" s="873" t="s">
        <v>18</v>
      </c>
      <c r="D1191" s="1403" t="s">
        <v>3574</v>
      </c>
      <c r="E1191" s="1403" t="s">
        <v>3538</v>
      </c>
      <c r="F1191" s="1392" t="s">
        <v>3575</v>
      </c>
      <c r="G1191" s="1392" t="s">
        <v>3576</v>
      </c>
      <c r="H1191" s="1195" t="s">
        <v>3577</v>
      </c>
      <c r="I1191" s="1215"/>
      <c r="J1191" s="1198" t="s">
        <v>3578</v>
      </c>
      <c r="K1191" s="735">
        <v>1</v>
      </c>
      <c r="L1191" s="815">
        <v>43169</v>
      </c>
      <c r="M1191" s="815">
        <v>43281</v>
      </c>
      <c r="N1191" s="1078" t="s">
        <v>3579</v>
      </c>
      <c r="O1191" s="786">
        <v>0</v>
      </c>
      <c r="P1191" s="1215" t="str">
        <f t="shared" si="46"/>
        <v>INCUMPLIDA</v>
      </c>
    </row>
    <row r="1192" spans="2:16" ht="150" customHeight="1">
      <c r="B1192" s="1230" t="s">
        <v>23</v>
      </c>
      <c r="C1192" s="873" t="s">
        <v>18</v>
      </c>
      <c r="D1192" s="1403"/>
      <c r="E1192" s="1403"/>
      <c r="F1192" s="1392"/>
      <c r="G1192" s="1392"/>
      <c r="H1192" s="1392" t="s">
        <v>3580</v>
      </c>
      <c r="I1192" s="1215"/>
      <c r="J1192" s="1198" t="s">
        <v>3581</v>
      </c>
      <c r="K1192" s="856">
        <v>1</v>
      </c>
      <c r="L1192" s="815">
        <v>43223</v>
      </c>
      <c r="M1192" s="815">
        <v>43251</v>
      </c>
      <c r="N1192" s="1078" t="s">
        <v>3579</v>
      </c>
      <c r="O1192" s="786">
        <v>0</v>
      </c>
      <c r="P1192" s="1215" t="str">
        <f t="shared" si="46"/>
        <v>INCUMPLIDA</v>
      </c>
    </row>
    <row r="1193" spans="2:16" ht="300.75" customHeight="1">
      <c r="B1193" s="1230" t="s">
        <v>23</v>
      </c>
      <c r="C1193" s="873" t="s">
        <v>18</v>
      </c>
      <c r="D1193" s="1403"/>
      <c r="E1193" s="1403"/>
      <c r="F1193" s="1392"/>
      <c r="G1193" s="1392"/>
      <c r="H1193" s="1392"/>
      <c r="I1193" s="1215"/>
      <c r="J1193" s="791" t="s">
        <v>3582</v>
      </c>
      <c r="K1193" s="856">
        <v>2</v>
      </c>
      <c r="L1193" s="815" t="s">
        <v>3583</v>
      </c>
      <c r="M1193" s="815">
        <v>43496</v>
      </c>
      <c r="N1193" s="1078" t="s">
        <v>3579</v>
      </c>
      <c r="O1193" s="786">
        <v>0</v>
      </c>
      <c r="P1193" s="1215" t="str">
        <f t="shared" si="46"/>
        <v>PROCESO</v>
      </c>
    </row>
    <row r="1194" spans="2:16" ht="300.75" customHeight="1">
      <c r="B1194" s="1230" t="s">
        <v>23</v>
      </c>
      <c r="C1194" s="873" t="s">
        <v>18</v>
      </c>
      <c r="D1194" s="1403" t="s">
        <v>3584</v>
      </c>
      <c r="E1194" s="1403" t="s">
        <v>3538</v>
      </c>
      <c r="F1194" s="1426" t="s">
        <v>3585</v>
      </c>
      <c r="G1194" s="1242" t="s">
        <v>3586</v>
      </c>
      <c r="H1194" s="909" t="s">
        <v>3587</v>
      </c>
      <c r="I1194" s="1215"/>
      <c r="J1194" s="1198" t="s">
        <v>3588</v>
      </c>
      <c r="K1194" s="735">
        <v>1</v>
      </c>
      <c r="L1194" s="815">
        <v>43138</v>
      </c>
      <c r="M1194" s="815">
        <v>43281</v>
      </c>
      <c r="N1194" s="1078" t="s">
        <v>3589</v>
      </c>
      <c r="O1194" s="786">
        <v>0</v>
      </c>
      <c r="P1194" s="1215" t="str">
        <f t="shared" ref="P1194:P1199" si="47">IF(AND(M1194&lt;=$O$13,O1194&lt;100%),"INCUMPLIDA",IF(AND(M1194&gt;$O$13,O1194&lt;100%),"PROCESO",IF(AND(M1194&gt;$O$13,O1194=100%),"CUMPLIDA","CUMPLIDA")))</f>
        <v>INCUMPLIDA</v>
      </c>
    </row>
    <row r="1195" spans="2:16" ht="165.75" customHeight="1">
      <c r="B1195" s="1230" t="s">
        <v>23</v>
      </c>
      <c r="C1195" s="873" t="s">
        <v>18</v>
      </c>
      <c r="D1195" s="1403"/>
      <c r="E1195" s="1403"/>
      <c r="F1195" s="1426"/>
      <c r="G1195" s="1242" t="s">
        <v>3590</v>
      </c>
      <c r="H1195" s="909" t="s">
        <v>3591</v>
      </c>
      <c r="I1195" s="1215"/>
      <c r="J1195" s="1198" t="s">
        <v>3592</v>
      </c>
      <c r="K1195" s="735">
        <v>1</v>
      </c>
      <c r="L1195" s="815">
        <v>43252</v>
      </c>
      <c r="M1195" s="815">
        <v>43465</v>
      </c>
      <c r="N1195" s="1078" t="s">
        <v>3593</v>
      </c>
      <c r="O1195" s="786">
        <v>0</v>
      </c>
      <c r="P1195" s="1215" t="str">
        <f t="shared" si="47"/>
        <v>PROCESO</v>
      </c>
    </row>
    <row r="1196" spans="2:16" ht="225.75" customHeight="1">
      <c r="B1196" s="1230" t="s">
        <v>23</v>
      </c>
      <c r="C1196" s="873" t="s">
        <v>18</v>
      </c>
      <c r="D1196" s="1403"/>
      <c r="E1196" s="1403"/>
      <c r="F1196" s="1426"/>
      <c r="G1196" s="1392" t="s">
        <v>3594</v>
      </c>
      <c r="H1196" s="909" t="s">
        <v>3595</v>
      </c>
      <c r="I1196" s="1215"/>
      <c r="J1196" s="1198" t="s">
        <v>3596</v>
      </c>
      <c r="K1196" s="735">
        <v>6</v>
      </c>
      <c r="L1196" s="815">
        <v>43252</v>
      </c>
      <c r="M1196" s="815">
        <v>43465</v>
      </c>
      <c r="N1196" s="1078" t="s">
        <v>3597</v>
      </c>
      <c r="O1196" s="786">
        <v>0</v>
      </c>
      <c r="P1196" s="1215" t="str">
        <f t="shared" si="47"/>
        <v>PROCESO</v>
      </c>
    </row>
    <row r="1197" spans="2:16" ht="225.75" customHeight="1">
      <c r="B1197" s="1230" t="s">
        <v>23</v>
      </c>
      <c r="C1197" s="873" t="s">
        <v>18</v>
      </c>
      <c r="D1197" s="1403"/>
      <c r="E1197" s="1403"/>
      <c r="F1197" s="1426"/>
      <c r="G1197" s="1392"/>
      <c r="H1197" s="909" t="s">
        <v>3598</v>
      </c>
      <c r="I1197" s="1215"/>
      <c r="J1197" s="1198" t="s">
        <v>664</v>
      </c>
      <c r="K1197" s="735">
        <v>1</v>
      </c>
      <c r="L1197" s="815">
        <v>43252</v>
      </c>
      <c r="M1197" s="815">
        <v>43281</v>
      </c>
      <c r="N1197" s="1078" t="s">
        <v>3599</v>
      </c>
      <c r="O1197" s="786">
        <v>0</v>
      </c>
      <c r="P1197" s="1215" t="str">
        <f t="shared" si="47"/>
        <v>INCUMPLIDA</v>
      </c>
    </row>
    <row r="1198" spans="2:16" ht="225.75" customHeight="1">
      <c r="B1198" s="1230" t="s">
        <v>23</v>
      </c>
      <c r="C1198" s="873" t="s">
        <v>18</v>
      </c>
      <c r="D1198" s="1403"/>
      <c r="E1198" s="1403"/>
      <c r="F1198" s="1426"/>
      <c r="G1198" s="1392"/>
      <c r="H1198" s="1195" t="s">
        <v>3600</v>
      </c>
      <c r="I1198" s="1215"/>
      <c r="J1198" s="1198" t="s">
        <v>3601</v>
      </c>
      <c r="K1198" s="864">
        <v>1</v>
      </c>
      <c r="L1198" s="815">
        <v>43252</v>
      </c>
      <c r="M1198" s="815">
        <v>43465</v>
      </c>
      <c r="N1198" s="1078" t="s">
        <v>3599</v>
      </c>
      <c r="O1198" s="786">
        <v>0</v>
      </c>
      <c r="P1198" s="1215" t="str">
        <f t="shared" si="47"/>
        <v>PROCESO</v>
      </c>
    </row>
    <row r="1199" spans="2:16" ht="409.5" customHeight="1">
      <c r="B1199" s="1230" t="s">
        <v>23</v>
      </c>
      <c r="C1199" s="873" t="s">
        <v>18</v>
      </c>
      <c r="D1199" s="1403"/>
      <c r="E1199" s="1403"/>
      <c r="F1199" s="1426"/>
      <c r="G1199" s="1392"/>
      <c r="H1199" s="1195" t="s">
        <v>3602</v>
      </c>
      <c r="I1199" s="1215"/>
      <c r="J1199" s="1198" t="s">
        <v>3596</v>
      </c>
      <c r="K1199" s="735">
        <v>6</v>
      </c>
      <c r="L1199" s="815">
        <v>43252</v>
      </c>
      <c r="M1199" s="815">
        <v>43465</v>
      </c>
      <c r="N1199" s="1078" t="s">
        <v>3603</v>
      </c>
      <c r="O1199" s="786">
        <v>0</v>
      </c>
      <c r="P1199" s="1215" t="str">
        <f t="shared" si="47"/>
        <v>PROCESO</v>
      </c>
    </row>
    <row r="1200" spans="2:16" ht="150.75" customHeight="1">
      <c r="B1200" s="1283" t="s">
        <v>24</v>
      </c>
      <c r="C1200" s="1246" t="s">
        <v>11</v>
      </c>
      <c r="D1200" s="1406" t="s">
        <v>3604</v>
      </c>
      <c r="E1200" s="1406" t="s">
        <v>3605</v>
      </c>
      <c r="F1200" s="1406" t="s">
        <v>3606</v>
      </c>
      <c r="G1200" s="1406" t="s">
        <v>3607</v>
      </c>
      <c r="H1200" s="1399" t="s">
        <v>3608</v>
      </c>
      <c r="I1200" s="1235" t="s">
        <v>3609</v>
      </c>
      <c r="J1200" s="1235" t="s">
        <v>3610</v>
      </c>
      <c r="K1200" s="789">
        <v>103</v>
      </c>
      <c r="L1200" s="816">
        <v>42997</v>
      </c>
      <c r="M1200" s="816">
        <v>43009</v>
      </c>
      <c r="N1200" s="1131" t="s">
        <v>3611</v>
      </c>
      <c r="O1200" s="75">
        <v>1</v>
      </c>
      <c r="P1200" s="1202" t="str">
        <f t="shared" ref="P1200:P1210" si="48">IF(AND(M1200&lt;=$O$11,O1200&lt;100%),"INCUMPLIDA",IF(AND(M1200&gt;$O$11,O1200&lt;100%),"PROCESO",IF(AND(M1200&gt;$O$11,O1200=100%),"CUMPLIDA","CUMPLIDA")))</f>
        <v>CUMPLIDA</v>
      </c>
    </row>
    <row r="1201" spans="2:16" ht="409.6" customHeight="1">
      <c r="B1201" s="1283" t="s">
        <v>24</v>
      </c>
      <c r="C1201" s="1246" t="s">
        <v>11</v>
      </c>
      <c r="D1201" s="1406"/>
      <c r="E1201" s="1406"/>
      <c r="F1201" s="1406"/>
      <c r="G1201" s="1406"/>
      <c r="H1201" s="1371"/>
      <c r="I1201" s="1235" t="s">
        <v>3612</v>
      </c>
      <c r="J1201" s="1181" t="s">
        <v>3613</v>
      </c>
      <c r="K1201" s="793">
        <v>69</v>
      </c>
      <c r="L1201" s="816">
        <v>43374</v>
      </c>
      <c r="M1201" s="816">
        <v>43585</v>
      </c>
      <c r="N1201" s="1131" t="s">
        <v>3614</v>
      </c>
      <c r="O1201" s="75">
        <v>0.98550724637681164</v>
      </c>
      <c r="P1201" s="1202" t="str">
        <f t="shared" si="48"/>
        <v>PROCESO</v>
      </c>
    </row>
    <row r="1202" spans="2:16" ht="409.6" customHeight="1">
      <c r="B1202" s="1283" t="s">
        <v>24</v>
      </c>
      <c r="C1202" s="1246" t="s">
        <v>11</v>
      </c>
      <c r="D1202" s="1406"/>
      <c r="E1202" s="1406"/>
      <c r="F1202" s="1406"/>
      <c r="G1202" s="1406"/>
      <c r="H1202" s="1371"/>
      <c r="I1202" s="1235" t="s">
        <v>3615</v>
      </c>
      <c r="J1202" s="1181" t="s">
        <v>3616</v>
      </c>
      <c r="K1202" s="793">
        <v>1</v>
      </c>
      <c r="L1202" s="816">
        <v>43132</v>
      </c>
      <c r="M1202" s="816">
        <v>43281</v>
      </c>
      <c r="N1202" s="1131" t="s">
        <v>3617</v>
      </c>
      <c r="O1202" s="75">
        <v>1</v>
      </c>
      <c r="P1202" s="1202" t="str">
        <f t="shared" si="48"/>
        <v>CUMPLIDA</v>
      </c>
    </row>
    <row r="1203" spans="2:16" ht="195.75" customHeight="1">
      <c r="B1203" s="1283" t="s">
        <v>24</v>
      </c>
      <c r="C1203" s="1246" t="s">
        <v>11</v>
      </c>
      <c r="D1203" s="1406"/>
      <c r="E1203" s="1406"/>
      <c r="F1203" s="1406"/>
      <c r="G1203" s="1406"/>
      <c r="H1203" s="1371"/>
      <c r="I1203" s="1460" t="s">
        <v>3618</v>
      </c>
      <c r="J1203" s="1181" t="s">
        <v>3619</v>
      </c>
      <c r="K1203" s="811">
        <v>1</v>
      </c>
      <c r="L1203" s="816">
        <v>43252</v>
      </c>
      <c r="M1203" s="816">
        <v>43281</v>
      </c>
      <c r="N1203" s="1131" t="s">
        <v>3620</v>
      </c>
      <c r="O1203" s="75">
        <v>1</v>
      </c>
      <c r="P1203" s="1202" t="str">
        <f t="shared" si="48"/>
        <v>CUMPLIDA</v>
      </c>
    </row>
    <row r="1204" spans="2:16" ht="240.75" customHeight="1">
      <c r="B1204" s="1283" t="s">
        <v>24</v>
      </c>
      <c r="C1204" s="1246" t="s">
        <v>11</v>
      </c>
      <c r="D1204" s="1406"/>
      <c r="E1204" s="1406"/>
      <c r="F1204" s="1406"/>
      <c r="G1204" s="1406"/>
      <c r="H1204" s="1371"/>
      <c r="I1204" s="1460"/>
      <c r="J1204" s="1181" t="s">
        <v>3621</v>
      </c>
      <c r="K1204" s="793">
        <v>4</v>
      </c>
      <c r="L1204" s="816">
        <v>43374</v>
      </c>
      <c r="M1204" s="816">
        <v>43615</v>
      </c>
      <c r="N1204" s="1131" t="s">
        <v>3622</v>
      </c>
      <c r="O1204" s="75">
        <v>1</v>
      </c>
      <c r="P1204" s="1202" t="str">
        <f t="shared" si="48"/>
        <v>CUMPLIDA</v>
      </c>
    </row>
    <row r="1205" spans="2:16" ht="165.75" customHeight="1">
      <c r="B1205" s="1283" t="s">
        <v>24</v>
      </c>
      <c r="C1205" s="1246" t="s">
        <v>11</v>
      </c>
      <c r="D1205" s="1406"/>
      <c r="E1205" s="1406"/>
      <c r="F1205" s="1406"/>
      <c r="G1205" s="1406"/>
      <c r="H1205" s="1371"/>
      <c r="I1205" s="1235" t="s">
        <v>3623</v>
      </c>
      <c r="J1205" s="1181" t="s">
        <v>3616</v>
      </c>
      <c r="K1205" s="793">
        <v>1</v>
      </c>
      <c r="L1205" s="816">
        <v>43282</v>
      </c>
      <c r="M1205" s="816">
        <v>43646</v>
      </c>
      <c r="N1205" s="1131" t="s">
        <v>3624</v>
      </c>
      <c r="O1205" s="75">
        <v>0</v>
      </c>
      <c r="P1205" s="1202" t="str">
        <f t="shared" si="48"/>
        <v>PROCESO</v>
      </c>
    </row>
    <row r="1206" spans="2:16" ht="150.75" customHeight="1">
      <c r="B1206" s="1283" t="s">
        <v>24</v>
      </c>
      <c r="C1206" s="1246" t="s">
        <v>11</v>
      </c>
      <c r="D1206" s="1406"/>
      <c r="E1206" s="1406"/>
      <c r="F1206" s="1406"/>
      <c r="G1206" s="1406"/>
      <c r="H1206" s="1371"/>
      <c r="I1206" s="1235" t="s">
        <v>3625</v>
      </c>
      <c r="J1206" s="1181" t="s">
        <v>3616</v>
      </c>
      <c r="K1206" s="793">
        <v>1</v>
      </c>
      <c r="L1206" s="816">
        <v>43282</v>
      </c>
      <c r="M1206" s="816">
        <v>43646</v>
      </c>
      <c r="N1206" s="1131" t="s">
        <v>3624</v>
      </c>
      <c r="O1206" s="75">
        <v>0</v>
      </c>
      <c r="P1206" s="1202" t="str">
        <f t="shared" si="48"/>
        <v>PROCESO</v>
      </c>
    </row>
    <row r="1207" spans="2:16" ht="210.75" customHeight="1">
      <c r="B1207" s="1283" t="s">
        <v>24</v>
      </c>
      <c r="C1207" s="1246" t="s">
        <v>11</v>
      </c>
      <c r="D1207" s="1422" t="s">
        <v>3626</v>
      </c>
      <c r="E1207" s="1422" t="s">
        <v>3605</v>
      </c>
      <c r="F1207" s="1401" t="s">
        <v>3627</v>
      </c>
      <c r="G1207" s="1422" t="s">
        <v>3628</v>
      </c>
      <c r="H1207" s="1181" t="s">
        <v>3629</v>
      </c>
      <c r="I1207" s="1181" t="s">
        <v>3630</v>
      </c>
      <c r="J1207" s="1181" t="s">
        <v>3631</v>
      </c>
      <c r="K1207" s="1181">
        <v>4</v>
      </c>
      <c r="L1207" s="817">
        <v>43419</v>
      </c>
      <c r="M1207" s="89">
        <v>43585</v>
      </c>
      <c r="N1207" s="495" t="s">
        <v>3632</v>
      </c>
      <c r="O1207" s="75">
        <v>0</v>
      </c>
      <c r="P1207" s="1202" t="str">
        <f t="shared" si="48"/>
        <v>PROCESO</v>
      </c>
    </row>
    <row r="1208" spans="2:16" ht="345.75" customHeight="1">
      <c r="B1208" s="1283" t="s">
        <v>24</v>
      </c>
      <c r="C1208" s="1246" t="s">
        <v>11</v>
      </c>
      <c r="D1208" s="1422"/>
      <c r="E1208" s="1422"/>
      <c r="F1208" s="1401"/>
      <c r="G1208" s="1422"/>
      <c r="H1208" s="1181" t="s">
        <v>3633</v>
      </c>
      <c r="I1208" s="1181" t="s">
        <v>3634</v>
      </c>
      <c r="J1208" s="1181" t="s">
        <v>1700</v>
      </c>
      <c r="K1208" s="1181">
        <v>4</v>
      </c>
      <c r="L1208" s="817">
        <v>43587</v>
      </c>
      <c r="M1208" s="89">
        <v>43707</v>
      </c>
      <c r="N1208" s="495" t="s">
        <v>3632</v>
      </c>
      <c r="O1208" s="75">
        <v>0</v>
      </c>
      <c r="P1208" s="1202" t="str">
        <f t="shared" si="48"/>
        <v>PROCESO</v>
      </c>
    </row>
    <row r="1209" spans="2:16" ht="165.75" customHeight="1">
      <c r="B1209" s="1283" t="s">
        <v>24</v>
      </c>
      <c r="C1209" s="1246" t="s">
        <v>11</v>
      </c>
      <c r="D1209" s="1399" t="s">
        <v>3635</v>
      </c>
      <c r="E1209" s="1399" t="s">
        <v>1353</v>
      </c>
      <c r="F1209" s="1401" t="s">
        <v>3636</v>
      </c>
      <c r="G1209" s="1401" t="s">
        <v>3637</v>
      </c>
      <c r="H1209" s="1371" t="s">
        <v>3638</v>
      </c>
      <c r="I1209" s="1181" t="s">
        <v>3639</v>
      </c>
      <c r="J1209" s="1199" t="s">
        <v>3640</v>
      </c>
      <c r="K1209" s="1210">
        <v>1</v>
      </c>
      <c r="L1209" s="87">
        <v>42569</v>
      </c>
      <c r="M1209" s="87">
        <v>42794</v>
      </c>
      <c r="N1209" s="1132" t="s">
        <v>3641</v>
      </c>
      <c r="O1209" s="75">
        <v>1</v>
      </c>
      <c r="P1209" s="1202" t="str">
        <f t="shared" si="48"/>
        <v>CUMPLIDA</v>
      </c>
    </row>
    <row r="1210" spans="2:16" ht="135.75" customHeight="1">
      <c r="B1210" s="1283" t="s">
        <v>24</v>
      </c>
      <c r="C1210" s="1246" t="s">
        <v>11</v>
      </c>
      <c r="D1210" s="1399"/>
      <c r="E1210" s="1399"/>
      <c r="F1210" s="1401"/>
      <c r="G1210" s="1401"/>
      <c r="H1210" s="1371"/>
      <c r="I1210" s="1181" t="s">
        <v>3642</v>
      </c>
      <c r="J1210" s="1199" t="s">
        <v>3643</v>
      </c>
      <c r="K1210" s="1199">
        <v>1</v>
      </c>
      <c r="L1210" s="87">
        <v>42795</v>
      </c>
      <c r="M1210" s="87">
        <v>42886</v>
      </c>
      <c r="N1210" s="534" t="s">
        <v>3644</v>
      </c>
      <c r="O1210" s="75">
        <v>1</v>
      </c>
      <c r="P1210" s="1202" t="str">
        <f t="shared" si="48"/>
        <v>CUMPLIDA</v>
      </c>
    </row>
    <row r="1211" spans="2:16" ht="409.6" customHeight="1">
      <c r="B1211" s="1283" t="s">
        <v>24</v>
      </c>
      <c r="C1211" s="1246" t="s">
        <v>11</v>
      </c>
      <c r="D1211" s="1399" t="s">
        <v>3645</v>
      </c>
      <c r="E1211" s="1402" t="s">
        <v>3646</v>
      </c>
      <c r="F1211" s="1406" t="s">
        <v>3647</v>
      </c>
      <c r="G1211" s="1406" t="s">
        <v>3648</v>
      </c>
      <c r="H1211" s="1181" t="s">
        <v>3649</v>
      </c>
      <c r="I1211" s="1181" t="s">
        <v>3650</v>
      </c>
      <c r="J1211" s="1199" t="s">
        <v>3651</v>
      </c>
      <c r="K1211" s="1210">
        <v>3</v>
      </c>
      <c r="L1211" s="87">
        <v>42353</v>
      </c>
      <c r="M1211" s="87">
        <v>42735</v>
      </c>
      <c r="N1211" s="534" t="s">
        <v>3652</v>
      </c>
      <c r="O1211" s="75">
        <v>1</v>
      </c>
      <c r="P1211" s="1202" t="str">
        <f t="shared" ref="P1211:P1232" si="49">IF(AND(M1211&lt;=$O$11,O1211&lt;100%),"INCUMPLIDA",IF(AND(M1211&gt;$O$11,O1211&lt;100%),"PROCESO",IF(AND(M1211&gt;$O$11,O1211=100%),"CUMPLIDA","CUMPLIDA")))</f>
        <v>CUMPLIDA</v>
      </c>
    </row>
    <row r="1212" spans="2:16" ht="240.75" customHeight="1">
      <c r="B1212" s="1283" t="s">
        <v>24</v>
      </c>
      <c r="C1212" s="1246" t="s">
        <v>11</v>
      </c>
      <c r="D1212" s="1399"/>
      <c r="E1212" s="1402"/>
      <c r="F1212" s="1406"/>
      <c r="G1212" s="1406"/>
      <c r="H1212" s="1181" t="s">
        <v>3653</v>
      </c>
      <c r="I1212" s="1181" t="s">
        <v>3654</v>
      </c>
      <c r="J1212" s="1199" t="s">
        <v>641</v>
      </c>
      <c r="K1212" s="1210">
        <v>1</v>
      </c>
      <c r="L1212" s="87">
        <v>42352</v>
      </c>
      <c r="M1212" s="87">
        <v>42400</v>
      </c>
      <c r="N1212" s="534" t="s">
        <v>3652</v>
      </c>
      <c r="O1212" s="75">
        <v>1</v>
      </c>
      <c r="P1212" s="1202" t="str">
        <f t="shared" si="49"/>
        <v>CUMPLIDA</v>
      </c>
    </row>
    <row r="1213" spans="2:16" ht="330.75" customHeight="1">
      <c r="B1213" s="1283" t="s">
        <v>24</v>
      </c>
      <c r="C1213" s="1246" t="s">
        <v>11</v>
      </c>
      <c r="D1213" s="1399"/>
      <c r="E1213" s="1402"/>
      <c r="F1213" s="1406"/>
      <c r="G1213" s="1406"/>
      <c r="H1213" s="1181" t="s">
        <v>3655</v>
      </c>
      <c r="I1213" s="1181" t="s">
        <v>3656</v>
      </c>
      <c r="J1213" s="1199" t="s">
        <v>3657</v>
      </c>
      <c r="K1213" s="1238">
        <v>3</v>
      </c>
      <c r="L1213" s="87">
        <v>42249</v>
      </c>
      <c r="M1213" s="87">
        <v>42460</v>
      </c>
      <c r="N1213" s="534" t="s">
        <v>3658</v>
      </c>
      <c r="O1213" s="75">
        <v>1</v>
      </c>
      <c r="P1213" s="1202" t="str">
        <f t="shared" si="49"/>
        <v>CUMPLIDA</v>
      </c>
    </row>
    <row r="1214" spans="2:16" ht="409.6" customHeight="1">
      <c r="B1214" s="1283" t="s">
        <v>24</v>
      </c>
      <c r="C1214" s="1246" t="s">
        <v>11</v>
      </c>
      <c r="D1214" s="1399"/>
      <c r="E1214" s="1402"/>
      <c r="F1214" s="1406"/>
      <c r="G1214" s="1406"/>
      <c r="H1214" s="1181" t="s">
        <v>3659</v>
      </c>
      <c r="I1214" s="1181" t="s">
        <v>3660</v>
      </c>
      <c r="J1214" s="1199" t="s">
        <v>3661</v>
      </c>
      <c r="K1214" s="751">
        <v>0.8</v>
      </c>
      <c r="L1214" s="87">
        <v>42249</v>
      </c>
      <c r="M1214" s="87">
        <v>42460</v>
      </c>
      <c r="N1214" s="534" t="s">
        <v>3662</v>
      </c>
      <c r="O1214" s="75">
        <v>1</v>
      </c>
      <c r="P1214" s="1202" t="str">
        <f t="shared" si="49"/>
        <v>CUMPLIDA</v>
      </c>
    </row>
    <row r="1215" spans="2:16" ht="409.6" customHeight="1">
      <c r="B1215" s="1283" t="s">
        <v>24</v>
      </c>
      <c r="C1215" s="1246" t="s">
        <v>11</v>
      </c>
      <c r="D1215" s="1399"/>
      <c r="E1215" s="1402"/>
      <c r="F1215" s="1406"/>
      <c r="G1215" s="1406"/>
      <c r="H1215" s="1181" t="s">
        <v>3663</v>
      </c>
      <c r="I1215" s="1181" t="s">
        <v>3664</v>
      </c>
      <c r="J1215" s="1199" t="s">
        <v>3665</v>
      </c>
      <c r="K1215" s="1238">
        <v>5</v>
      </c>
      <c r="L1215" s="87">
        <v>42249</v>
      </c>
      <c r="M1215" s="87">
        <v>42460</v>
      </c>
      <c r="N1215" s="534" t="s">
        <v>3666</v>
      </c>
      <c r="O1215" s="75">
        <v>1</v>
      </c>
      <c r="P1215" s="1202" t="str">
        <f t="shared" si="49"/>
        <v>CUMPLIDA</v>
      </c>
    </row>
    <row r="1216" spans="2:16" ht="165.75" customHeight="1">
      <c r="B1216" s="1283" t="s">
        <v>24</v>
      </c>
      <c r="C1216" s="1246" t="s">
        <v>11</v>
      </c>
      <c r="D1216" s="1399"/>
      <c r="E1216" s="1402"/>
      <c r="F1216" s="1406"/>
      <c r="G1216" s="1406"/>
      <c r="H1216" s="1181" t="s">
        <v>3667</v>
      </c>
      <c r="I1216" s="1181" t="s">
        <v>3668</v>
      </c>
      <c r="J1216" s="1199" t="s">
        <v>3669</v>
      </c>
      <c r="K1216" s="1210">
        <v>1</v>
      </c>
      <c r="L1216" s="87">
        <v>42399</v>
      </c>
      <c r="M1216" s="87">
        <v>42459</v>
      </c>
      <c r="N1216" s="534" t="s">
        <v>3670</v>
      </c>
      <c r="O1216" s="75">
        <v>1</v>
      </c>
      <c r="P1216" s="1202" t="str">
        <f t="shared" si="49"/>
        <v>CUMPLIDA</v>
      </c>
    </row>
    <row r="1217" spans="2:16" ht="409.6" customHeight="1">
      <c r="B1217" s="1283" t="s">
        <v>24</v>
      </c>
      <c r="C1217" s="1246" t="s">
        <v>11</v>
      </c>
      <c r="D1217" s="1399" t="s">
        <v>3671</v>
      </c>
      <c r="E1217" s="1413" t="s">
        <v>1353</v>
      </c>
      <c r="F1217" s="1406" t="s">
        <v>3672</v>
      </c>
      <c r="G1217" s="1413" t="s">
        <v>3673</v>
      </c>
      <c r="H1217" s="1371" t="s">
        <v>3674</v>
      </c>
      <c r="I1217" s="1199" t="s">
        <v>3675</v>
      </c>
      <c r="J1217" s="1199" t="s">
        <v>3676</v>
      </c>
      <c r="K1217" s="1304">
        <v>2</v>
      </c>
      <c r="L1217" s="450">
        <v>42705</v>
      </c>
      <c r="M1217" s="450">
        <v>42766</v>
      </c>
      <c r="N1217" s="495" t="s">
        <v>3677</v>
      </c>
      <c r="O1217" s="75">
        <v>1</v>
      </c>
      <c r="P1217" s="1202" t="str">
        <f t="shared" si="49"/>
        <v>CUMPLIDA</v>
      </c>
    </row>
    <row r="1218" spans="2:16" ht="150.75" customHeight="1">
      <c r="B1218" s="1283" t="s">
        <v>24</v>
      </c>
      <c r="C1218" s="1246" t="s">
        <v>11</v>
      </c>
      <c r="D1218" s="1399"/>
      <c r="E1218" s="1413"/>
      <c r="F1218" s="1406"/>
      <c r="G1218" s="1413"/>
      <c r="H1218" s="1371"/>
      <c r="I1218" s="1199" t="s">
        <v>3678</v>
      </c>
      <c r="J1218" s="1199" t="s">
        <v>3679</v>
      </c>
      <c r="K1218" s="1304">
        <v>1</v>
      </c>
      <c r="L1218" s="450">
        <v>42705</v>
      </c>
      <c r="M1218" s="450">
        <v>42766</v>
      </c>
      <c r="N1218" s="495" t="s">
        <v>3677</v>
      </c>
      <c r="O1218" s="75">
        <v>1</v>
      </c>
      <c r="P1218" s="1202" t="str">
        <f t="shared" si="49"/>
        <v>CUMPLIDA</v>
      </c>
    </row>
    <row r="1219" spans="2:16" ht="150.75" customHeight="1">
      <c r="B1219" s="1283" t="s">
        <v>24</v>
      </c>
      <c r="C1219" s="1246" t="s">
        <v>11</v>
      </c>
      <c r="D1219" s="1399"/>
      <c r="E1219" s="1413"/>
      <c r="F1219" s="1406"/>
      <c r="G1219" s="1413"/>
      <c r="H1219" s="1371"/>
      <c r="I1219" s="1199" t="s">
        <v>3680</v>
      </c>
      <c r="J1219" s="1199" t="s">
        <v>3679</v>
      </c>
      <c r="K1219" s="1304">
        <v>1</v>
      </c>
      <c r="L1219" s="817">
        <v>42979</v>
      </c>
      <c r="M1219" s="817">
        <v>43069</v>
      </c>
      <c r="N1219" s="495" t="s">
        <v>3681</v>
      </c>
      <c r="O1219" s="75">
        <v>1</v>
      </c>
      <c r="P1219" s="1202" t="str">
        <f t="shared" si="49"/>
        <v>CUMPLIDA</v>
      </c>
    </row>
    <row r="1220" spans="2:16" ht="225.75" customHeight="1">
      <c r="B1220" s="1283" t="s">
        <v>24</v>
      </c>
      <c r="C1220" s="1246" t="s">
        <v>11</v>
      </c>
      <c r="D1220" s="1399"/>
      <c r="E1220" s="1413"/>
      <c r="F1220" s="1406"/>
      <c r="G1220" s="1413"/>
      <c r="H1220" s="1371" t="s">
        <v>3682</v>
      </c>
      <c r="I1220" s="1199" t="s">
        <v>3683</v>
      </c>
      <c r="J1220" s="1199" t="s">
        <v>3684</v>
      </c>
      <c r="K1220" s="1304">
        <v>3</v>
      </c>
      <c r="L1220" s="450">
        <v>42736</v>
      </c>
      <c r="M1220" s="450">
        <v>42794</v>
      </c>
      <c r="N1220" s="495" t="s">
        <v>3685</v>
      </c>
      <c r="O1220" s="75">
        <v>1</v>
      </c>
      <c r="P1220" s="1202" t="str">
        <f t="shared" si="49"/>
        <v>CUMPLIDA</v>
      </c>
    </row>
    <row r="1221" spans="2:16" ht="390.75" customHeight="1">
      <c r="B1221" s="1283" t="s">
        <v>24</v>
      </c>
      <c r="C1221" s="1246" t="s">
        <v>11</v>
      </c>
      <c r="D1221" s="1399"/>
      <c r="E1221" s="1413"/>
      <c r="F1221" s="1406"/>
      <c r="G1221" s="1413"/>
      <c r="H1221" s="1371"/>
      <c r="I1221" s="1181" t="s">
        <v>3686</v>
      </c>
      <c r="J1221" s="1199" t="s">
        <v>220</v>
      </c>
      <c r="K1221" s="1304">
        <v>12</v>
      </c>
      <c r="L1221" s="450">
        <v>42979</v>
      </c>
      <c r="M1221" s="450">
        <v>43151</v>
      </c>
      <c r="N1221" s="495" t="s">
        <v>3687</v>
      </c>
      <c r="O1221" s="75">
        <v>1</v>
      </c>
      <c r="P1221" s="1202" t="str">
        <f t="shared" si="49"/>
        <v>CUMPLIDA</v>
      </c>
    </row>
    <row r="1222" spans="2:16" ht="375.75" customHeight="1">
      <c r="B1222" s="1283" t="s">
        <v>24</v>
      </c>
      <c r="C1222" s="1246" t="s">
        <v>11</v>
      </c>
      <c r="D1222" s="1199" t="s">
        <v>3688</v>
      </c>
      <c r="E1222" s="1199" t="s">
        <v>659</v>
      </c>
      <c r="F1222" s="1201" t="s">
        <v>3689</v>
      </c>
      <c r="G1222" s="1208" t="s">
        <v>3690</v>
      </c>
      <c r="H1222" s="1199" t="s">
        <v>3691</v>
      </c>
      <c r="I1222" s="1181" t="s">
        <v>3692</v>
      </c>
      <c r="J1222" s="1199" t="s">
        <v>220</v>
      </c>
      <c r="K1222" s="1199">
        <v>6</v>
      </c>
      <c r="L1222" s="450">
        <v>42979</v>
      </c>
      <c r="M1222" s="450">
        <v>43151</v>
      </c>
      <c r="N1222" s="495" t="s">
        <v>3693</v>
      </c>
      <c r="O1222" s="75">
        <v>1</v>
      </c>
      <c r="P1222" s="1202" t="str">
        <f t="shared" si="49"/>
        <v>CUMPLIDA</v>
      </c>
    </row>
    <row r="1223" spans="2:16" ht="375.75" customHeight="1">
      <c r="B1223" s="1283" t="s">
        <v>24</v>
      </c>
      <c r="C1223" s="1246" t="s">
        <v>11</v>
      </c>
      <c r="D1223" s="1406" t="s">
        <v>3694</v>
      </c>
      <c r="E1223" s="1399" t="s">
        <v>1913</v>
      </c>
      <c r="F1223" s="1415" t="s">
        <v>3695</v>
      </c>
      <c r="G1223" s="1415" t="s">
        <v>3696</v>
      </c>
      <c r="H1223" s="1371" t="s">
        <v>3697</v>
      </c>
      <c r="I1223" s="1181" t="s">
        <v>3698</v>
      </c>
      <c r="J1223" s="1199" t="s">
        <v>3699</v>
      </c>
      <c r="K1223" s="1210">
        <v>1</v>
      </c>
      <c r="L1223" s="87">
        <v>42736</v>
      </c>
      <c r="M1223" s="87">
        <v>42824</v>
      </c>
      <c r="N1223" s="534" t="s">
        <v>3700</v>
      </c>
      <c r="O1223" s="75">
        <v>1</v>
      </c>
      <c r="P1223" s="1202" t="str">
        <f t="shared" si="49"/>
        <v>CUMPLIDA</v>
      </c>
    </row>
    <row r="1224" spans="2:16" ht="375.75" customHeight="1">
      <c r="B1224" s="1283" t="s">
        <v>24</v>
      </c>
      <c r="C1224" s="1246" t="s">
        <v>11</v>
      </c>
      <c r="D1224" s="1406"/>
      <c r="E1224" s="1399"/>
      <c r="F1224" s="1415"/>
      <c r="G1224" s="1415"/>
      <c r="H1224" s="1371"/>
      <c r="I1224" s="1181" t="s">
        <v>3701</v>
      </c>
      <c r="J1224" s="1199" t="s">
        <v>3702</v>
      </c>
      <c r="K1224" s="751">
        <v>1</v>
      </c>
      <c r="L1224" s="87">
        <v>42736</v>
      </c>
      <c r="M1224" s="87">
        <v>43100</v>
      </c>
      <c r="N1224" s="534" t="s">
        <v>3703</v>
      </c>
      <c r="O1224" s="75">
        <v>1</v>
      </c>
      <c r="P1224" s="1202" t="str">
        <f t="shared" si="49"/>
        <v>CUMPLIDA</v>
      </c>
    </row>
    <row r="1225" spans="2:16" ht="409.6" customHeight="1">
      <c r="B1225" s="1283" t="s">
        <v>24</v>
      </c>
      <c r="C1225" s="1246" t="s">
        <v>11</v>
      </c>
      <c r="D1225" s="1406" t="s">
        <v>3704</v>
      </c>
      <c r="E1225" s="1402" t="s">
        <v>2928</v>
      </c>
      <c r="F1225" s="1401" t="s">
        <v>3705</v>
      </c>
      <c r="G1225" s="1406" t="s">
        <v>3706</v>
      </c>
      <c r="H1225" s="1371" t="s">
        <v>3707</v>
      </c>
      <c r="I1225" s="1181" t="s">
        <v>3708</v>
      </c>
      <c r="J1225" s="1199" t="s">
        <v>3702</v>
      </c>
      <c r="K1225" s="1210">
        <v>12</v>
      </c>
      <c r="L1225" s="87">
        <v>42737</v>
      </c>
      <c r="M1225" s="87">
        <v>43100</v>
      </c>
      <c r="N1225" s="534" t="s">
        <v>3709</v>
      </c>
      <c r="O1225" s="75">
        <v>1</v>
      </c>
      <c r="P1225" s="1202" t="str">
        <f t="shared" si="49"/>
        <v>CUMPLIDA</v>
      </c>
    </row>
    <row r="1226" spans="2:16" ht="150.75" customHeight="1">
      <c r="B1226" s="1283" t="s">
        <v>24</v>
      </c>
      <c r="C1226" s="1246" t="s">
        <v>11</v>
      </c>
      <c r="D1226" s="1406"/>
      <c r="E1226" s="1402"/>
      <c r="F1226" s="1401"/>
      <c r="G1226" s="1406"/>
      <c r="H1226" s="1371"/>
      <c r="I1226" s="1181" t="s">
        <v>3710</v>
      </c>
      <c r="J1226" s="1199" t="s">
        <v>3702</v>
      </c>
      <c r="K1226" s="1210">
        <v>12</v>
      </c>
      <c r="L1226" s="87">
        <v>42737</v>
      </c>
      <c r="M1226" s="87">
        <v>43100</v>
      </c>
      <c r="N1226" s="534" t="s">
        <v>3711</v>
      </c>
      <c r="O1226" s="75">
        <v>1</v>
      </c>
      <c r="P1226" s="1202" t="str">
        <f t="shared" si="49"/>
        <v>CUMPLIDA</v>
      </c>
    </row>
    <row r="1227" spans="2:16" ht="255.75" customHeight="1">
      <c r="B1227" s="1283" t="s">
        <v>24</v>
      </c>
      <c r="C1227" s="1246" t="s">
        <v>11</v>
      </c>
      <c r="D1227" s="1422" t="s">
        <v>3712</v>
      </c>
      <c r="E1227" s="1422" t="s">
        <v>1913</v>
      </c>
      <c r="F1227" s="1401" t="s">
        <v>3713</v>
      </c>
      <c r="G1227" s="1422" t="s">
        <v>3714</v>
      </c>
      <c r="H1227" s="1181" t="s">
        <v>3715</v>
      </c>
      <c r="I1227" s="1181" t="s">
        <v>3716</v>
      </c>
      <c r="J1227" s="1199" t="s">
        <v>3717</v>
      </c>
      <c r="K1227" s="1210">
        <v>1</v>
      </c>
      <c r="L1227" s="87">
        <v>42278</v>
      </c>
      <c r="M1227" s="87">
        <v>42369</v>
      </c>
      <c r="N1227" s="534" t="s">
        <v>3718</v>
      </c>
      <c r="O1227" s="75">
        <v>1</v>
      </c>
      <c r="P1227" s="1202" t="str">
        <f t="shared" si="49"/>
        <v>CUMPLIDA</v>
      </c>
    </row>
    <row r="1228" spans="2:16" ht="240.75" customHeight="1">
      <c r="B1228" s="1283" t="s">
        <v>24</v>
      </c>
      <c r="C1228" s="1246" t="s">
        <v>11</v>
      </c>
      <c r="D1228" s="1422"/>
      <c r="E1228" s="1422"/>
      <c r="F1228" s="1401"/>
      <c r="G1228" s="1422"/>
      <c r="H1228" s="1181" t="s">
        <v>3719</v>
      </c>
      <c r="I1228" s="1236" t="s">
        <v>3720</v>
      </c>
      <c r="J1228" s="1199" t="s">
        <v>236</v>
      </c>
      <c r="K1228" s="1238">
        <v>11</v>
      </c>
      <c r="L1228" s="87">
        <v>42278</v>
      </c>
      <c r="M1228" s="87">
        <v>42613</v>
      </c>
      <c r="N1228" s="534" t="s">
        <v>3718</v>
      </c>
      <c r="O1228" s="75">
        <v>1</v>
      </c>
      <c r="P1228" s="1202" t="str">
        <f t="shared" si="49"/>
        <v>CUMPLIDA</v>
      </c>
    </row>
    <row r="1229" spans="2:16" ht="225.75" customHeight="1">
      <c r="B1229" s="1283" t="s">
        <v>24</v>
      </c>
      <c r="C1229" s="1246" t="s">
        <v>11</v>
      </c>
      <c r="D1229" s="1422" t="s">
        <v>3721</v>
      </c>
      <c r="E1229" s="1520" t="s">
        <v>2272</v>
      </c>
      <c r="F1229" s="1401" t="s">
        <v>3722</v>
      </c>
      <c r="G1229" s="1422" t="s">
        <v>3723</v>
      </c>
      <c r="H1229" s="1181" t="s">
        <v>3724</v>
      </c>
      <c r="I1229" s="1199" t="s">
        <v>3725</v>
      </c>
      <c r="J1229" s="1199" t="s">
        <v>3717</v>
      </c>
      <c r="K1229" s="1210">
        <v>1</v>
      </c>
      <c r="L1229" s="450">
        <v>42402</v>
      </c>
      <c r="M1229" s="450">
        <v>42521</v>
      </c>
      <c r="N1229" s="534" t="s">
        <v>3726</v>
      </c>
      <c r="O1229" s="75">
        <v>1</v>
      </c>
      <c r="P1229" s="1202" t="str">
        <f t="shared" si="49"/>
        <v>CUMPLIDA</v>
      </c>
    </row>
    <row r="1230" spans="2:16" ht="409.6" customHeight="1">
      <c r="B1230" s="1283" t="s">
        <v>24</v>
      </c>
      <c r="C1230" s="1246" t="s">
        <v>11</v>
      </c>
      <c r="D1230" s="1422"/>
      <c r="E1230" s="1520"/>
      <c r="F1230" s="1401"/>
      <c r="G1230" s="1422"/>
      <c r="H1230" s="1181" t="s">
        <v>3727</v>
      </c>
      <c r="I1230" s="1236" t="s">
        <v>3728</v>
      </c>
      <c r="J1230" s="1202" t="s">
        <v>236</v>
      </c>
      <c r="K1230" s="1238">
        <v>12</v>
      </c>
      <c r="L1230" s="450">
        <v>42278</v>
      </c>
      <c r="M1230" s="450">
        <v>42613</v>
      </c>
      <c r="N1230" s="534" t="s">
        <v>3726</v>
      </c>
      <c r="O1230" s="75">
        <v>1</v>
      </c>
      <c r="P1230" s="1202" t="str">
        <f t="shared" si="49"/>
        <v>CUMPLIDA</v>
      </c>
    </row>
    <row r="1231" spans="2:16" ht="375.75" customHeight="1">
      <c r="B1231" s="1283" t="s">
        <v>24</v>
      </c>
      <c r="C1231" s="1246" t="s">
        <v>11</v>
      </c>
      <c r="D1231" s="1422" t="s">
        <v>3729</v>
      </c>
      <c r="E1231" s="1520" t="s">
        <v>102</v>
      </c>
      <c r="F1231" s="1401" t="s">
        <v>3730</v>
      </c>
      <c r="G1231" s="1422" t="s">
        <v>3731</v>
      </c>
      <c r="H1231" s="1181" t="s">
        <v>3715</v>
      </c>
      <c r="I1231" s="1181" t="s">
        <v>3732</v>
      </c>
      <c r="J1231" s="1199" t="s">
        <v>3717</v>
      </c>
      <c r="K1231" s="1238">
        <v>1</v>
      </c>
      <c r="L1231" s="87">
        <v>42278</v>
      </c>
      <c r="M1231" s="87">
        <v>42369</v>
      </c>
      <c r="N1231" s="534" t="s">
        <v>3718</v>
      </c>
      <c r="O1231" s="75">
        <v>1</v>
      </c>
      <c r="P1231" s="1202" t="str">
        <f t="shared" si="49"/>
        <v>CUMPLIDA</v>
      </c>
    </row>
    <row r="1232" spans="2:16" ht="409.6" customHeight="1">
      <c r="B1232" s="1283" t="s">
        <v>24</v>
      </c>
      <c r="C1232" s="1246" t="s">
        <v>11</v>
      </c>
      <c r="D1232" s="1422"/>
      <c r="E1232" s="1520"/>
      <c r="F1232" s="1401"/>
      <c r="G1232" s="1422"/>
      <c r="H1232" s="1181" t="s">
        <v>3733</v>
      </c>
      <c r="I1232" s="1236" t="s">
        <v>3734</v>
      </c>
      <c r="J1232" s="1199" t="s">
        <v>236</v>
      </c>
      <c r="K1232" s="1238">
        <v>11</v>
      </c>
      <c r="L1232" s="87">
        <v>42278</v>
      </c>
      <c r="M1232" s="87">
        <v>42613</v>
      </c>
      <c r="N1232" s="534" t="s">
        <v>3718</v>
      </c>
      <c r="O1232" s="75">
        <v>1</v>
      </c>
      <c r="P1232" s="1202" t="str">
        <f t="shared" si="49"/>
        <v>CUMPLIDA</v>
      </c>
    </row>
    <row r="1233" spans="2:16" ht="345" customHeight="1">
      <c r="B1233" s="1283" t="s">
        <v>24</v>
      </c>
      <c r="C1233" s="1246" t="s">
        <v>11</v>
      </c>
      <c r="D1233" s="1399" t="s">
        <v>3735</v>
      </c>
      <c r="E1233" s="1399" t="s">
        <v>1951</v>
      </c>
      <c r="F1233" s="1415" t="s">
        <v>3736</v>
      </c>
      <c r="G1233" s="1413" t="s">
        <v>3737</v>
      </c>
      <c r="H1233" s="1181" t="s">
        <v>3738</v>
      </c>
      <c r="I1233" s="1181" t="s">
        <v>3739</v>
      </c>
      <c r="J1233" s="1199" t="s">
        <v>3740</v>
      </c>
      <c r="K1233" s="1210">
        <v>1</v>
      </c>
      <c r="L1233" s="87">
        <v>42373</v>
      </c>
      <c r="M1233" s="87">
        <v>42429</v>
      </c>
      <c r="N1233" s="534" t="s">
        <v>3741</v>
      </c>
      <c r="O1233" s="75">
        <v>1</v>
      </c>
      <c r="P1233" s="1202" t="str">
        <f t="shared" ref="P1233:P1238" si="50">IF(AND(M1233&lt;=$O$11,O1233&lt;100%),"INCUMPLIDA",IF(AND(M1233&gt;$O$11,O1233&lt;100%),"PROCESO",IF(AND(M1233&gt;$O$11,O1233=100%),"CUMPLIDA","CUMPLIDA")))</f>
        <v>CUMPLIDA</v>
      </c>
    </row>
    <row r="1234" spans="2:16" ht="409.5" customHeight="1">
      <c r="B1234" s="1283" t="s">
        <v>24</v>
      </c>
      <c r="C1234" s="1246" t="s">
        <v>11</v>
      </c>
      <c r="D1234" s="1399"/>
      <c r="E1234" s="1399"/>
      <c r="F1234" s="1415"/>
      <c r="G1234" s="1413"/>
      <c r="H1234" s="1181" t="s">
        <v>3742</v>
      </c>
      <c r="I1234" s="1181" t="s">
        <v>3743</v>
      </c>
      <c r="J1234" s="1199" t="s">
        <v>3744</v>
      </c>
      <c r="K1234" s="1238">
        <v>4</v>
      </c>
      <c r="L1234" s="87">
        <v>42373</v>
      </c>
      <c r="M1234" s="87">
        <v>42735</v>
      </c>
      <c r="N1234" s="534" t="s">
        <v>3745</v>
      </c>
      <c r="O1234" s="75">
        <v>1</v>
      </c>
      <c r="P1234" s="1202" t="str">
        <f t="shared" si="50"/>
        <v>CUMPLIDA</v>
      </c>
    </row>
    <row r="1235" spans="2:16" ht="409.5" customHeight="1">
      <c r="B1235" s="1283" t="s">
        <v>24</v>
      </c>
      <c r="C1235" s="1246" t="s">
        <v>11</v>
      </c>
      <c r="D1235" s="1399" t="s">
        <v>3746</v>
      </c>
      <c r="E1235" s="1399" t="s">
        <v>1329</v>
      </c>
      <c r="F1235" s="1415" t="s">
        <v>3747</v>
      </c>
      <c r="G1235" s="1413" t="s">
        <v>3737</v>
      </c>
      <c r="H1235" s="1181" t="s">
        <v>3738</v>
      </c>
      <c r="I1235" s="1181" t="s">
        <v>3739</v>
      </c>
      <c r="J1235" s="1199" t="s">
        <v>3740</v>
      </c>
      <c r="K1235" s="1210">
        <v>1</v>
      </c>
      <c r="L1235" s="87">
        <v>42373</v>
      </c>
      <c r="M1235" s="87">
        <v>42429</v>
      </c>
      <c r="N1235" s="534" t="s">
        <v>3748</v>
      </c>
      <c r="O1235" s="75">
        <v>1</v>
      </c>
      <c r="P1235" s="1202" t="str">
        <f t="shared" si="50"/>
        <v>CUMPLIDA</v>
      </c>
    </row>
    <row r="1236" spans="2:16" ht="240" customHeight="1">
      <c r="B1236" s="1283" t="s">
        <v>24</v>
      </c>
      <c r="C1236" s="1246" t="s">
        <v>11</v>
      </c>
      <c r="D1236" s="1399"/>
      <c r="E1236" s="1399"/>
      <c r="F1236" s="1415"/>
      <c r="G1236" s="1413"/>
      <c r="H1236" s="1181" t="s">
        <v>3742</v>
      </c>
      <c r="I1236" s="1181" t="s">
        <v>3743</v>
      </c>
      <c r="J1236" s="1199" t="s">
        <v>3744</v>
      </c>
      <c r="K1236" s="1238">
        <v>4</v>
      </c>
      <c r="L1236" s="87">
        <v>42373</v>
      </c>
      <c r="M1236" s="87">
        <v>42735</v>
      </c>
      <c r="N1236" s="534" t="s">
        <v>3749</v>
      </c>
      <c r="O1236" s="75">
        <v>1</v>
      </c>
      <c r="P1236" s="1202" t="str">
        <f t="shared" si="50"/>
        <v>CUMPLIDA</v>
      </c>
    </row>
    <row r="1237" spans="2:16" ht="409.6" customHeight="1">
      <c r="B1237" s="1283" t="s">
        <v>24</v>
      </c>
      <c r="C1237" s="1246" t="s">
        <v>11</v>
      </c>
      <c r="D1237" s="1229" t="s">
        <v>3750</v>
      </c>
      <c r="E1237" s="995" t="s">
        <v>3605</v>
      </c>
      <c r="F1237" s="1234" t="s">
        <v>3751</v>
      </c>
      <c r="G1237" s="1234" t="s">
        <v>3752</v>
      </c>
      <c r="H1237" s="1235" t="s">
        <v>3753</v>
      </c>
      <c r="I1237" s="1235" t="s">
        <v>3754</v>
      </c>
      <c r="J1237" s="826" t="s">
        <v>2202</v>
      </c>
      <c r="K1237" s="777">
        <v>4</v>
      </c>
      <c r="L1237" s="776">
        <v>42124</v>
      </c>
      <c r="M1237" s="776">
        <v>42384</v>
      </c>
      <c r="N1237" s="1096" t="s">
        <v>3755</v>
      </c>
      <c r="O1237" s="75">
        <v>1</v>
      </c>
      <c r="P1237" s="1202" t="str">
        <f t="shared" si="50"/>
        <v>CUMPLIDA</v>
      </c>
    </row>
    <row r="1238" spans="2:16" ht="150">
      <c r="B1238" s="1283" t="s">
        <v>24</v>
      </c>
      <c r="C1238" s="1246" t="s">
        <v>11</v>
      </c>
      <c r="D1238" s="1229" t="s">
        <v>3756</v>
      </c>
      <c r="E1238" s="877" t="s">
        <v>552</v>
      </c>
      <c r="F1238" s="1234" t="s">
        <v>3757</v>
      </c>
      <c r="G1238" s="1234" t="s">
        <v>3758</v>
      </c>
      <c r="H1238" s="829" t="s">
        <v>3759</v>
      </c>
      <c r="I1238" s="1184" t="s">
        <v>3760</v>
      </c>
      <c r="J1238" s="1229" t="s">
        <v>3761</v>
      </c>
      <c r="K1238" s="777">
        <v>7</v>
      </c>
      <c r="L1238" s="776">
        <v>42154</v>
      </c>
      <c r="M1238" s="776">
        <v>42384</v>
      </c>
      <c r="N1238" s="1096" t="s">
        <v>3762</v>
      </c>
      <c r="O1238" s="75">
        <v>1</v>
      </c>
      <c r="P1238" s="1202" t="str">
        <f t="shared" si="50"/>
        <v>CUMPLIDA</v>
      </c>
    </row>
    <row r="1239" spans="2:16" ht="165.75" customHeight="1">
      <c r="B1239" s="1260" t="s">
        <v>24</v>
      </c>
      <c r="C1239" s="878" t="s">
        <v>16</v>
      </c>
      <c r="D1239" s="1525" t="s">
        <v>3763</v>
      </c>
      <c r="E1239" s="1525" t="s">
        <v>1525</v>
      </c>
      <c r="F1239" s="1439" t="s">
        <v>3764</v>
      </c>
      <c r="G1239" s="1525" t="s">
        <v>3765</v>
      </c>
      <c r="H1239" s="1190" t="s">
        <v>3766</v>
      </c>
      <c r="I1239" s="1190" t="s">
        <v>3767</v>
      </c>
      <c r="J1239" s="1190" t="s">
        <v>641</v>
      </c>
      <c r="K1239" s="814">
        <v>1</v>
      </c>
      <c r="L1239" s="813">
        <v>42644</v>
      </c>
      <c r="M1239" s="813">
        <v>42825</v>
      </c>
      <c r="N1239" s="1190" t="s">
        <v>3768</v>
      </c>
      <c r="O1239" s="831">
        <v>1</v>
      </c>
      <c r="P1239" s="1220" t="str">
        <f t="shared" ref="P1239:P1257" si="51">IF(AND(M1239&lt;=$O$12,O1239&lt;100%),"INCUMPLIDA",IF(AND(M1239&gt;$O$12,O1239&lt;100%),"PROCESO",IF(AND(M1239&gt;$O$12,O1239=100%),"CUMPLIDA","CUMPLIDA")))</f>
        <v>CUMPLIDA</v>
      </c>
    </row>
    <row r="1240" spans="2:16" ht="190.5" customHeight="1">
      <c r="B1240" s="1260" t="s">
        <v>24</v>
      </c>
      <c r="C1240" s="878" t="s">
        <v>16</v>
      </c>
      <c r="D1240" s="1525"/>
      <c r="E1240" s="1525"/>
      <c r="F1240" s="1439"/>
      <c r="G1240" s="1525"/>
      <c r="H1240" s="1190" t="s">
        <v>3769</v>
      </c>
      <c r="I1240" s="1190" t="s">
        <v>3770</v>
      </c>
      <c r="J1240" s="1190" t="s">
        <v>3771</v>
      </c>
      <c r="K1240" s="814">
        <v>1</v>
      </c>
      <c r="L1240" s="813">
        <v>42644</v>
      </c>
      <c r="M1240" s="813">
        <v>42825</v>
      </c>
      <c r="N1240" s="1190" t="s">
        <v>3768</v>
      </c>
      <c r="O1240" s="833">
        <v>0.5</v>
      </c>
      <c r="P1240" s="1220" t="str">
        <f t="shared" si="51"/>
        <v>INCUMPLIDA</v>
      </c>
    </row>
    <row r="1241" spans="2:16" ht="187.5" customHeight="1">
      <c r="B1241" s="1260" t="s">
        <v>24</v>
      </c>
      <c r="C1241" s="878" t="s">
        <v>16</v>
      </c>
      <c r="D1241" s="1525"/>
      <c r="E1241" s="1525"/>
      <c r="F1241" s="1439"/>
      <c r="G1241" s="1525"/>
      <c r="H1241" s="1190" t="s">
        <v>3772</v>
      </c>
      <c r="I1241" s="833" t="s">
        <v>3773</v>
      </c>
      <c r="J1241" s="1190" t="s">
        <v>3774</v>
      </c>
      <c r="K1241" s="814">
        <v>1</v>
      </c>
      <c r="L1241" s="813">
        <v>42644</v>
      </c>
      <c r="M1241" s="813">
        <v>42825</v>
      </c>
      <c r="N1241" s="1190" t="s">
        <v>3768</v>
      </c>
      <c r="O1241" s="833">
        <v>0.96</v>
      </c>
      <c r="P1241" s="1220" t="str">
        <f t="shared" si="51"/>
        <v>INCUMPLIDA</v>
      </c>
    </row>
    <row r="1242" spans="2:16" ht="409.5" customHeight="1">
      <c r="B1242" s="1260" t="s">
        <v>24</v>
      </c>
      <c r="C1242" s="878" t="s">
        <v>16</v>
      </c>
      <c r="D1242" s="1525"/>
      <c r="E1242" s="1525"/>
      <c r="F1242" s="1439"/>
      <c r="G1242" s="1525"/>
      <c r="H1242" s="1190" t="s">
        <v>3775</v>
      </c>
      <c r="I1242" s="1190" t="s">
        <v>3776</v>
      </c>
      <c r="J1242" s="1190" t="s">
        <v>3777</v>
      </c>
      <c r="K1242" s="814">
        <v>1</v>
      </c>
      <c r="L1242" s="813">
        <v>42644</v>
      </c>
      <c r="M1242" s="813">
        <v>42825</v>
      </c>
      <c r="N1242" s="1190" t="s">
        <v>3778</v>
      </c>
      <c r="O1242" s="831">
        <v>1</v>
      </c>
      <c r="P1242" s="1220" t="str">
        <f t="shared" si="51"/>
        <v>CUMPLIDA</v>
      </c>
    </row>
    <row r="1243" spans="2:16" ht="409.5" customHeight="1">
      <c r="B1243" s="1260" t="s">
        <v>24</v>
      </c>
      <c r="C1243" s="878" t="s">
        <v>16</v>
      </c>
      <c r="D1243" s="1525"/>
      <c r="E1243" s="1525"/>
      <c r="F1243" s="1439"/>
      <c r="G1243" s="1525"/>
      <c r="H1243" s="1190" t="s">
        <v>3779</v>
      </c>
      <c r="I1243" s="1190" t="s">
        <v>3780</v>
      </c>
      <c r="J1243" s="1190" t="s">
        <v>3781</v>
      </c>
      <c r="K1243" s="814">
        <v>1</v>
      </c>
      <c r="L1243" s="813">
        <v>42644</v>
      </c>
      <c r="M1243" s="813">
        <v>42825</v>
      </c>
      <c r="N1243" s="1190" t="s">
        <v>3778</v>
      </c>
      <c r="O1243" s="831">
        <v>1</v>
      </c>
      <c r="P1243" s="1220" t="str">
        <f t="shared" si="51"/>
        <v>CUMPLIDA</v>
      </c>
    </row>
    <row r="1244" spans="2:16" ht="409.5" customHeight="1">
      <c r="B1244" s="1260" t="s">
        <v>24</v>
      </c>
      <c r="C1244" s="878" t="s">
        <v>16</v>
      </c>
      <c r="D1244" s="1525"/>
      <c r="E1244" s="1525"/>
      <c r="F1244" s="1439"/>
      <c r="G1244" s="1525"/>
      <c r="H1244" s="1190" t="s">
        <v>3782</v>
      </c>
      <c r="I1244" s="1190" t="s">
        <v>3783</v>
      </c>
      <c r="J1244" s="1190" t="s">
        <v>3784</v>
      </c>
      <c r="K1244" s="814">
        <v>1</v>
      </c>
      <c r="L1244" s="813">
        <v>42644</v>
      </c>
      <c r="M1244" s="813">
        <v>42916</v>
      </c>
      <c r="N1244" s="1190" t="s">
        <v>3785</v>
      </c>
      <c r="O1244" s="831">
        <v>1</v>
      </c>
      <c r="P1244" s="1220" t="str">
        <f t="shared" si="51"/>
        <v>CUMPLIDA</v>
      </c>
    </row>
    <row r="1245" spans="2:16" ht="306" customHeight="1">
      <c r="B1245" s="1260" t="s">
        <v>24</v>
      </c>
      <c r="C1245" s="878" t="s">
        <v>16</v>
      </c>
      <c r="D1245" s="1525"/>
      <c r="E1245" s="1525"/>
      <c r="F1245" s="1439"/>
      <c r="G1245" s="1525"/>
      <c r="H1245" s="1190" t="s">
        <v>3786</v>
      </c>
      <c r="I1245" s="1190" t="s">
        <v>3787</v>
      </c>
      <c r="J1245" s="1190" t="s">
        <v>3788</v>
      </c>
      <c r="K1245" s="814">
        <v>1</v>
      </c>
      <c r="L1245" s="813">
        <v>42644</v>
      </c>
      <c r="M1245" s="813">
        <v>42916</v>
      </c>
      <c r="N1245" s="1190" t="s">
        <v>3785</v>
      </c>
      <c r="O1245" s="831">
        <v>1</v>
      </c>
      <c r="P1245" s="1220" t="str">
        <f t="shared" si="51"/>
        <v>CUMPLIDA</v>
      </c>
    </row>
    <row r="1246" spans="2:16" ht="344.25" customHeight="1">
      <c r="B1246" s="1260" t="s">
        <v>24</v>
      </c>
      <c r="C1246" s="878" t="s">
        <v>16</v>
      </c>
      <c r="D1246" s="1525"/>
      <c r="E1246" s="1525"/>
      <c r="F1246" s="1439"/>
      <c r="G1246" s="1525"/>
      <c r="H1246" s="1190" t="s">
        <v>3789</v>
      </c>
      <c r="I1246" s="1190" t="s">
        <v>3790</v>
      </c>
      <c r="J1246" s="1190" t="s">
        <v>641</v>
      </c>
      <c r="K1246" s="814">
        <v>1</v>
      </c>
      <c r="L1246" s="813">
        <v>42644</v>
      </c>
      <c r="M1246" s="813">
        <v>42916</v>
      </c>
      <c r="N1246" s="1190" t="s">
        <v>3768</v>
      </c>
      <c r="O1246" s="831">
        <v>1</v>
      </c>
      <c r="P1246" s="1220" t="str">
        <f t="shared" si="51"/>
        <v>CUMPLIDA</v>
      </c>
    </row>
    <row r="1247" spans="2:16" ht="280.5" customHeight="1">
      <c r="B1247" s="1260" t="s">
        <v>24</v>
      </c>
      <c r="C1247" s="878" t="s">
        <v>16</v>
      </c>
      <c r="D1247" s="1525"/>
      <c r="E1247" s="1525"/>
      <c r="F1247" s="1439"/>
      <c r="G1247" s="1525"/>
      <c r="H1247" s="1190" t="s">
        <v>3791</v>
      </c>
      <c r="I1247" s="1190" t="s">
        <v>3792</v>
      </c>
      <c r="J1247" s="1190" t="s">
        <v>3793</v>
      </c>
      <c r="K1247" s="814">
        <v>1</v>
      </c>
      <c r="L1247" s="813">
        <v>42644</v>
      </c>
      <c r="M1247" s="813">
        <v>42735</v>
      </c>
      <c r="N1247" s="1190" t="s">
        <v>3794</v>
      </c>
      <c r="O1247" s="831">
        <v>0.5</v>
      </c>
      <c r="P1247" s="1220" t="str">
        <f t="shared" si="51"/>
        <v>INCUMPLIDA</v>
      </c>
    </row>
    <row r="1248" spans="2:16" ht="409.5" customHeight="1">
      <c r="B1248" s="1260" t="s">
        <v>24</v>
      </c>
      <c r="C1248" s="878" t="s">
        <v>16</v>
      </c>
      <c r="D1248" s="1525"/>
      <c r="E1248" s="1525"/>
      <c r="F1248" s="1439"/>
      <c r="G1248" s="1525"/>
      <c r="H1248" s="1190" t="s">
        <v>3795</v>
      </c>
      <c r="I1248" s="1190" t="s">
        <v>3796</v>
      </c>
      <c r="J1248" s="1190" t="s">
        <v>220</v>
      </c>
      <c r="K1248" s="814">
        <v>1</v>
      </c>
      <c r="L1248" s="813">
        <v>42644</v>
      </c>
      <c r="M1248" s="813">
        <v>42947</v>
      </c>
      <c r="N1248" s="1190" t="s">
        <v>3768</v>
      </c>
      <c r="O1248" s="831">
        <v>1</v>
      </c>
      <c r="P1248" s="1220" t="str">
        <f t="shared" si="51"/>
        <v>CUMPLIDA</v>
      </c>
    </row>
    <row r="1249" spans="2:16" ht="370.5" customHeight="1">
      <c r="B1249" s="1260" t="s">
        <v>24</v>
      </c>
      <c r="C1249" s="878" t="s">
        <v>16</v>
      </c>
      <c r="D1249" s="1525"/>
      <c r="E1249" s="1525"/>
      <c r="F1249" s="1439"/>
      <c r="G1249" s="1525"/>
      <c r="H1249" s="1190" t="s">
        <v>3797</v>
      </c>
      <c r="I1249" s="1190" t="s">
        <v>3798</v>
      </c>
      <c r="J1249" s="1190" t="s">
        <v>3799</v>
      </c>
      <c r="K1249" s="814">
        <v>1</v>
      </c>
      <c r="L1249" s="813">
        <v>42644</v>
      </c>
      <c r="M1249" s="813">
        <v>42735</v>
      </c>
      <c r="N1249" s="1190" t="s">
        <v>3800</v>
      </c>
      <c r="O1249" s="833">
        <v>1</v>
      </c>
      <c r="P1249" s="1220" t="str">
        <f t="shared" si="51"/>
        <v>CUMPLIDA</v>
      </c>
    </row>
    <row r="1250" spans="2:16" ht="409.5" customHeight="1">
      <c r="B1250" s="1260" t="s">
        <v>24</v>
      </c>
      <c r="C1250" s="878" t="s">
        <v>16</v>
      </c>
      <c r="D1250" s="1525"/>
      <c r="E1250" s="1525"/>
      <c r="F1250" s="1439"/>
      <c r="G1250" s="1525"/>
      <c r="H1250" s="1190" t="s">
        <v>3801</v>
      </c>
      <c r="I1250" s="1190" t="s">
        <v>3802</v>
      </c>
      <c r="J1250" s="1190" t="s">
        <v>3803</v>
      </c>
      <c r="K1250" s="814">
        <v>1</v>
      </c>
      <c r="L1250" s="813">
        <v>42644</v>
      </c>
      <c r="M1250" s="813">
        <v>42825</v>
      </c>
      <c r="N1250" s="1190" t="s">
        <v>3768</v>
      </c>
      <c r="O1250" s="831">
        <v>1</v>
      </c>
      <c r="P1250" s="1220" t="str">
        <f t="shared" si="51"/>
        <v>CUMPLIDA</v>
      </c>
    </row>
    <row r="1251" spans="2:16" ht="370.5" customHeight="1">
      <c r="B1251" s="1260" t="s">
        <v>24</v>
      </c>
      <c r="C1251" s="878" t="s">
        <v>16</v>
      </c>
      <c r="D1251" s="1525"/>
      <c r="E1251" s="1525"/>
      <c r="F1251" s="1439"/>
      <c r="G1251" s="1525"/>
      <c r="H1251" s="1190" t="s">
        <v>3804</v>
      </c>
      <c r="I1251" s="1190" t="s">
        <v>3805</v>
      </c>
      <c r="J1251" s="1190" t="s">
        <v>3806</v>
      </c>
      <c r="K1251" s="814">
        <v>1</v>
      </c>
      <c r="L1251" s="813">
        <v>42644</v>
      </c>
      <c r="M1251" s="813">
        <v>42735</v>
      </c>
      <c r="N1251" s="1190" t="s">
        <v>3807</v>
      </c>
      <c r="O1251" s="831">
        <v>1</v>
      </c>
      <c r="P1251" s="1220" t="str">
        <f t="shared" si="51"/>
        <v>CUMPLIDA</v>
      </c>
    </row>
    <row r="1252" spans="2:16" ht="255" customHeight="1">
      <c r="B1252" s="1260" t="s">
        <v>24</v>
      </c>
      <c r="C1252" s="878" t="s">
        <v>16</v>
      </c>
      <c r="D1252" s="1525"/>
      <c r="E1252" s="1525"/>
      <c r="F1252" s="1439"/>
      <c r="G1252" s="1525"/>
      <c r="H1252" s="1190" t="s">
        <v>3808</v>
      </c>
      <c r="I1252" s="1190" t="s">
        <v>3809</v>
      </c>
      <c r="J1252" s="1190" t="s">
        <v>3810</v>
      </c>
      <c r="K1252" s="814">
        <v>1</v>
      </c>
      <c r="L1252" s="813">
        <v>42644</v>
      </c>
      <c r="M1252" s="813">
        <v>42825</v>
      </c>
      <c r="N1252" s="1190" t="s">
        <v>3811</v>
      </c>
      <c r="O1252" s="831">
        <v>1</v>
      </c>
      <c r="P1252" s="1220" t="str">
        <f t="shared" si="51"/>
        <v>CUMPLIDA</v>
      </c>
    </row>
    <row r="1253" spans="2:16" ht="409.5" customHeight="1">
      <c r="B1253" s="1260" t="s">
        <v>24</v>
      </c>
      <c r="C1253" s="878" t="s">
        <v>16</v>
      </c>
      <c r="D1253" s="1525"/>
      <c r="E1253" s="1525"/>
      <c r="F1253" s="1439"/>
      <c r="G1253" s="1525"/>
      <c r="H1253" s="1190" t="s">
        <v>3812</v>
      </c>
      <c r="I1253" s="1190" t="s">
        <v>3813</v>
      </c>
      <c r="J1253" s="1190" t="s">
        <v>236</v>
      </c>
      <c r="K1253" s="814">
        <v>1</v>
      </c>
      <c r="L1253" s="813">
        <v>42644</v>
      </c>
      <c r="M1253" s="813">
        <v>42855</v>
      </c>
      <c r="N1253" s="1190" t="s">
        <v>3814</v>
      </c>
      <c r="O1253" s="831">
        <v>1</v>
      </c>
      <c r="P1253" s="1220" t="str">
        <f t="shared" si="51"/>
        <v>CUMPLIDA</v>
      </c>
    </row>
    <row r="1254" spans="2:16" ht="165.75" customHeight="1">
      <c r="B1254" s="1260" t="s">
        <v>24</v>
      </c>
      <c r="C1254" s="878" t="s">
        <v>16</v>
      </c>
      <c r="D1254" s="1525"/>
      <c r="E1254" s="1525"/>
      <c r="F1254" s="1439"/>
      <c r="G1254" s="1525"/>
      <c r="H1254" s="1190" t="s">
        <v>3815</v>
      </c>
      <c r="I1254" s="1190" t="s">
        <v>3816</v>
      </c>
      <c r="J1254" s="1190" t="s">
        <v>3817</v>
      </c>
      <c r="K1254" s="814">
        <v>2</v>
      </c>
      <c r="L1254" s="813">
        <v>42644</v>
      </c>
      <c r="M1254" s="813">
        <v>42916</v>
      </c>
      <c r="N1254" s="1190" t="s">
        <v>3768</v>
      </c>
      <c r="O1254" s="831">
        <v>1</v>
      </c>
      <c r="P1254" s="1220" t="str">
        <f t="shared" si="51"/>
        <v>CUMPLIDA</v>
      </c>
    </row>
    <row r="1255" spans="2:16" ht="165.75" customHeight="1">
      <c r="B1255" s="1260" t="s">
        <v>24</v>
      </c>
      <c r="C1255" s="878" t="s">
        <v>16</v>
      </c>
      <c r="D1255" s="1525"/>
      <c r="E1255" s="1525"/>
      <c r="F1255" s="1439"/>
      <c r="G1255" s="1525"/>
      <c r="H1255" s="1190" t="s">
        <v>3818</v>
      </c>
      <c r="I1255" s="1190" t="s">
        <v>1649</v>
      </c>
      <c r="J1255" s="1190" t="s">
        <v>3819</v>
      </c>
      <c r="K1255" s="814">
        <v>2</v>
      </c>
      <c r="L1255" s="813">
        <v>42552</v>
      </c>
      <c r="M1255" s="813">
        <v>42917</v>
      </c>
      <c r="N1255" s="1190" t="s">
        <v>3820</v>
      </c>
      <c r="O1255" s="831">
        <v>1</v>
      </c>
      <c r="P1255" s="1220" t="str">
        <f t="shared" si="51"/>
        <v>CUMPLIDA</v>
      </c>
    </row>
    <row r="1256" spans="2:16" ht="165.75" customHeight="1">
      <c r="B1256" s="1260" t="s">
        <v>24</v>
      </c>
      <c r="C1256" s="878" t="s">
        <v>16</v>
      </c>
      <c r="D1256" s="1525"/>
      <c r="E1256" s="1525"/>
      <c r="F1256" s="1439"/>
      <c r="G1256" s="1525"/>
      <c r="H1256" s="1190" t="s">
        <v>3821</v>
      </c>
      <c r="I1256" s="1190" t="s">
        <v>1652</v>
      </c>
      <c r="J1256" s="1190" t="s">
        <v>3822</v>
      </c>
      <c r="K1256" s="814">
        <v>3</v>
      </c>
      <c r="L1256" s="813">
        <v>42675</v>
      </c>
      <c r="M1256" s="813">
        <v>42917</v>
      </c>
      <c r="N1256" s="1190" t="s">
        <v>3823</v>
      </c>
      <c r="O1256" s="831">
        <v>1</v>
      </c>
      <c r="P1256" s="1220" t="str">
        <f t="shared" si="51"/>
        <v>CUMPLIDA</v>
      </c>
    </row>
    <row r="1257" spans="2:16" ht="409.5" customHeight="1">
      <c r="B1257" s="1260" t="s">
        <v>24</v>
      </c>
      <c r="C1257" s="878" t="s">
        <v>16</v>
      </c>
      <c r="D1257" s="1525"/>
      <c r="E1257" s="1525"/>
      <c r="F1257" s="1439"/>
      <c r="G1257" s="1525"/>
      <c r="H1257" s="1190" t="s">
        <v>3824</v>
      </c>
      <c r="I1257" s="1190" t="s">
        <v>3825</v>
      </c>
      <c r="J1257" s="1190" t="s">
        <v>3826</v>
      </c>
      <c r="K1257" s="814">
        <v>2</v>
      </c>
      <c r="L1257" s="813">
        <v>42675</v>
      </c>
      <c r="M1257" s="813">
        <v>42916</v>
      </c>
      <c r="N1257" s="1190" t="s">
        <v>3823</v>
      </c>
      <c r="O1257" s="831">
        <v>1</v>
      </c>
      <c r="P1257" s="1220" t="str">
        <f t="shared" si="51"/>
        <v>CUMPLIDA</v>
      </c>
    </row>
    <row r="1258" spans="2:16" ht="210" customHeight="1">
      <c r="B1258" s="734" t="s">
        <v>24</v>
      </c>
      <c r="C1258" s="873" t="s">
        <v>18</v>
      </c>
      <c r="D1258" s="1400" t="s">
        <v>3827</v>
      </c>
      <c r="E1258" s="1400" t="s">
        <v>1745</v>
      </c>
      <c r="F1258" s="1421" t="s">
        <v>3828</v>
      </c>
      <c r="G1258" s="1419" t="s">
        <v>3829</v>
      </c>
      <c r="H1258" s="1213" t="s">
        <v>3830</v>
      </c>
      <c r="I1258" s="1215"/>
      <c r="J1258" s="1211" t="s">
        <v>3831</v>
      </c>
      <c r="K1258" s="852">
        <v>2</v>
      </c>
      <c r="L1258" s="854">
        <v>42795</v>
      </c>
      <c r="M1258" s="854">
        <v>42853</v>
      </c>
      <c r="N1258" s="1069" t="s">
        <v>3832</v>
      </c>
      <c r="O1258" s="859">
        <v>1</v>
      </c>
      <c r="P1258" s="1215" t="str">
        <f t="shared" ref="P1258:P1319" si="52">IF(AND(M1258&lt;=$O$13,O1258&lt;100%),"INCUMPLIDA",IF(AND(M1258&gt;$O$13,O1258&lt;100%),"PROCESO",IF(AND(M1258&gt;$O$13,O1258=100%),"CUMPLIDA","CUMPLIDA")))</f>
        <v>CUMPLIDA</v>
      </c>
    </row>
    <row r="1259" spans="2:16" ht="90" customHeight="1">
      <c r="B1259" s="734" t="s">
        <v>24</v>
      </c>
      <c r="C1259" s="873" t="s">
        <v>18</v>
      </c>
      <c r="D1259" s="1400"/>
      <c r="E1259" s="1400"/>
      <c r="F1259" s="1421"/>
      <c r="G1259" s="1419"/>
      <c r="H1259" s="1213" t="s">
        <v>3833</v>
      </c>
      <c r="I1259" s="1215"/>
      <c r="J1259" s="1211" t="s">
        <v>3834</v>
      </c>
      <c r="K1259" s="852">
        <v>1</v>
      </c>
      <c r="L1259" s="854">
        <v>42795</v>
      </c>
      <c r="M1259" s="854">
        <v>42853</v>
      </c>
      <c r="N1259" s="1069" t="s">
        <v>3835</v>
      </c>
      <c r="O1259" s="859">
        <v>1</v>
      </c>
      <c r="P1259" s="1215" t="str">
        <f t="shared" si="52"/>
        <v>CUMPLIDA</v>
      </c>
    </row>
    <row r="1260" spans="2:16" ht="285" customHeight="1">
      <c r="B1260" s="734" t="s">
        <v>24</v>
      </c>
      <c r="C1260" s="873" t="s">
        <v>18</v>
      </c>
      <c r="D1260" s="1400"/>
      <c r="E1260" s="1400"/>
      <c r="F1260" s="1421"/>
      <c r="G1260" s="1419"/>
      <c r="H1260" s="1213" t="s">
        <v>3836</v>
      </c>
      <c r="I1260" s="1215"/>
      <c r="J1260" s="1211" t="s">
        <v>3837</v>
      </c>
      <c r="K1260" s="852">
        <v>4</v>
      </c>
      <c r="L1260" s="854">
        <v>42614</v>
      </c>
      <c r="M1260" s="854">
        <v>42735</v>
      </c>
      <c r="N1260" s="1069" t="s">
        <v>3838</v>
      </c>
      <c r="O1260" s="859">
        <v>1</v>
      </c>
      <c r="P1260" s="1215" t="str">
        <f t="shared" si="52"/>
        <v>CUMPLIDA</v>
      </c>
    </row>
    <row r="1261" spans="2:16" ht="409.5" customHeight="1">
      <c r="B1261" s="734" t="s">
        <v>24</v>
      </c>
      <c r="C1261" s="873" t="s">
        <v>18</v>
      </c>
      <c r="D1261" s="1400"/>
      <c r="E1261" s="1400"/>
      <c r="F1261" s="1421"/>
      <c r="G1261" s="1419"/>
      <c r="H1261" s="1213" t="s">
        <v>3839</v>
      </c>
      <c r="I1261" s="1215"/>
      <c r="J1261" s="1211" t="s">
        <v>3840</v>
      </c>
      <c r="K1261" s="852">
        <v>4</v>
      </c>
      <c r="L1261" s="854">
        <v>42826</v>
      </c>
      <c r="M1261" s="854">
        <v>43465</v>
      </c>
      <c r="N1261" s="1069" t="s">
        <v>3841</v>
      </c>
      <c r="O1261" s="859">
        <v>0</v>
      </c>
      <c r="P1261" s="1215" t="str">
        <f t="shared" si="52"/>
        <v>PROCESO</v>
      </c>
    </row>
    <row r="1262" spans="2:16" ht="258.75" customHeight="1">
      <c r="B1262" s="734" t="s">
        <v>24</v>
      </c>
      <c r="C1262" s="873" t="s">
        <v>18</v>
      </c>
      <c r="D1262" s="1400"/>
      <c r="E1262" s="1400"/>
      <c r="F1262" s="1421"/>
      <c r="G1262" s="1419"/>
      <c r="H1262" s="1213" t="s">
        <v>3842</v>
      </c>
      <c r="I1262" s="1215"/>
      <c r="J1262" s="1211" t="s">
        <v>3843</v>
      </c>
      <c r="K1262" s="852">
        <v>1</v>
      </c>
      <c r="L1262" s="854">
        <v>42736</v>
      </c>
      <c r="M1262" s="854">
        <v>43100</v>
      </c>
      <c r="N1262" s="1069" t="s">
        <v>3844</v>
      </c>
      <c r="O1262" s="859">
        <v>1</v>
      </c>
      <c r="P1262" s="1215" t="str">
        <f t="shared" si="52"/>
        <v>CUMPLIDA</v>
      </c>
    </row>
    <row r="1263" spans="2:16" ht="255" customHeight="1">
      <c r="B1263" s="734" t="s">
        <v>24</v>
      </c>
      <c r="C1263" s="873" t="s">
        <v>18</v>
      </c>
      <c r="D1263" s="1400" t="s">
        <v>3845</v>
      </c>
      <c r="E1263" s="1400" t="s">
        <v>3846</v>
      </c>
      <c r="F1263" s="1242" t="s">
        <v>3847</v>
      </c>
      <c r="G1263" s="1219" t="s">
        <v>3848</v>
      </c>
      <c r="H1263" s="1213" t="s">
        <v>3849</v>
      </c>
      <c r="I1263" s="1215"/>
      <c r="J1263" s="1211" t="s">
        <v>3850</v>
      </c>
      <c r="K1263" s="852" t="s">
        <v>3851</v>
      </c>
      <c r="L1263" s="854">
        <v>42920</v>
      </c>
      <c r="M1263" s="854">
        <v>43464</v>
      </c>
      <c r="N1263" s="1069" t="s">
        <v>3852</v>
      </c>
      <c r="O1263" s="859">
        <v>0</v>
      </c>
      <c r="P1263" s="1215" t="str">
        <f t="shared" si="52"/>
        <v>PROCESO</v>
      </c>
    </row>
    <row r="1264" spans="2:16" ht="409.5" customHeight="1">
      <c r="B1264" s="734" t="s">
        <v>24</v>
      </c>
      <c r="C1264" s="873" t="s">
        <v>18</v>
      </c>
      <c r="D1264" s="1400"/>
      <c r="E1264" s="1400"/>
      <c r="F1264" s="1242" t="s">
        <v>3853</v>
      </c>
      <c r="G1264" s="1219" t="s">
        <v>3854</v>
      </c>
      <c r="H1264" s="1213" t="s">
        <v>3849</v>
      </c>
      <c r="I1264" s="1215"/>
      <c r="J1264" s="1211" t="s">
        <v>3855</v>
      </c>
      <c r="K1264" s="852">
        <v>1</v>
      </c>
      <c r="L1264" s="854">
        <v>42927</v>
      </c>
      <c r="M1264" s="854">
        <v>43100</v>
      </c>
      <c r="N1264" s="1069" t="s">
        <v>3856</v>
      </c>
      <c r="O1264" s="859">
        <v>1</v>
      </c>
      <c r="P1264" s="1215" t="str">
        <f t="shared" si="52"/>
        <v>CUMPLIDA</v>
      </c>
    </row>
    <row r="1265" spans="2:16" ht="210" customHeight="1">
      <c r="B1265" s="734" t="s">
        <v>24</v>
      </c>
      <c r="C1265" s="873" t="s">
        <v>18</v>
      </c>
      <c r="D1265" s="1400"/>
      <c r="E1265" s="1400"/>
      <c r="F1265" s="1392" t="s">
        <v>3857</v>
      </c>
      <c r="G1265" s="1395" t="s">
        <v>3858</v>
      </c>
      <c r="H1265" s="1213" t="s">
        <v>3859</v>
      </c>
      <c r="I1265" s="1215"/>
      <c r="J1265" s="1211" t="s">
        <v>3860</v>
      </c>
      <c r="K1265" s="852">
        <v>2</v>
      </c>
      <c r="L1265" s="854">
        <v>42979</v>
      </c>
      <c r="M1265" s="854">
        <v>43555</v>
      </c>
      <c r="N1265" s="1069" t="s">
        <v>3861</v>
      </c>
      <c r="O1265" s="851">
        <v>0</v>
      </c>
      <c r="P1265" s="1215" t="str">
        <f t="shared" si="52"/>
        <v>PROCESO</v>
      </c>
    </row>
    <row r="1266" spans="2:16" ht="225" customHeight="1">
      <c r="B1266" s="734" t="s">
        <v>24</v>
      </c>
      <c r="C1266" s="873" t="s">
        <v>18</v>
      </c>
      <c r="D1266" s="1400"/>
      <c r="E1266" s="1400"/>
      <c r="F1266" s="1392"/>
      <c r="G1266" s="1395"/>
      <c r="H1266" s="1213" t="s">
        <v>3862</v>
      </c>
      <c r="I1266" s="1215"/>
      <c r="J1266" s="1211" t="s">
        <v>3860</v>
      </c>
      <c r="K1266" s="852">
        <v>2</v>
      </c>
      <c r="L1266" s="854">
        <v>42979</v>
      </c>
      <c r="M1266" s="854">
        <v>43555</v>
      </c>
      <c r="N1266" s="1069" t="s">
        <v>3863</v>
      </c>
      <c r="O1266" s="851">
        <v>0</v>
      </c>
      <c r="P1266" s="1215" t="str">
        <f t="shared" si="52"/>
        <v>PROCESO</v>
      </c>
    </row>
    <row r="1267" spans="2:16" ht="409.5" customHeight="1">
      <c r="B1267" s="734" t="s">
        <v>24</v>
      </c>
      <c r="C1267" s="873" t="s">
        <v>18</v>
      </c>
      <c r="D1267" s="1400"/>
      <c r="E1267" s="1400"/>
      <c r="F1267" s="1392" t="s">
        <v>3864</v>
      </c>
      <c r="G1267" s="1395" t="s">
        <v>3865</v>
      </c>
      <c r="H1267" s="1213" t="s">
        <v>3866</v>
      </c>
      <c r="I1267" s="1215"/>
      <c r="J1267" s="1211" t="s">
        <v>3860</v>
      </c>
      <c r="K1267" s="852">
        <v>2</v>
      </c>
      <c r="L1267" s="854">
        <v>42979</v>
      </c>
      <c r="M1267" s="854">
        <v>43555</v>
      </c>
      <c r="N1267" s="1069" t="s">
        <v>3867</v>
      </c>
      <c r="O1267" s="851">
        <v>0</v>
      </c>
      <c r="P1267" s="1215" t="str">
        <f t="shared" si="52"/>
        <v>PROCESO</v>
      </c>
    </row>
    <row r="1268" spans="2:16" ht="249" customHeight="1">
      <c r="B1268" s="734" t="s">
        <v>24</v>
      </c>
      <c r="C1268" s="873" t="s">
        <v>18</v>
      </c>
      <c r="D1268" s="1400"/>
      <c r="E1268" s="1400"/>
      <c r="F1268" s="1392"/>
      <c r="G1268" s="1395"/>
      <c r="H1268" s="1213" t="s">
        <v>3868</v>
      </c>
      <c r="I1268" s="1215"/>
      <c r="J1268" s="1211" t="s">
        <v>3869</v>
      </c>
      <c r="K1268" s="852">
        <v>1</v>
      </c>
      <c r="L1268" s="854">
        <v>42979</v>
      </c>
      <c r="M1268" s="854">
        <v>43131</v>
      </c>
      <c r="N1268" s="1069" t="s">
        <v>3870</v>
      </c>
      <c r="O1268" s="851">
        <v>1</v>
      </c>
      <c r="P1268" s="1215" t="str">
        <f t="shared" si="52"/>
        <v>CUMPLIDA</v>
      </c>
    </row>
    <row r="1269" spans="2:16" ht="255" customHeight="1">
      <c r="B1269" s="734" t="s">
        <v>24</v>
      </c>
      <c r="C1269" s="873" t="s">
        <v>18</v>
      </c>
      <c r="D1269" s="1400"/>
      <c r="E1269" s="1400"/>
      <c r="F1269" s="1392" t="s">
        <v>3871</v>
      </c>
      <c r="G1269" s="1395" t="s">
        <v>3607</v>
      </c>
      <c r="H1269" s="1419" t="s">
        <v>3872</v>
      </c>
      <c r="I1269" s="1215"/>
      <c r="J1269" s="1211" t="s">
        <v>3873</v>
      </c>
      <c r="K1269" s="852">
        <v>1</v>
      </c>
      <c r="L1269" s="854">
        <v>42984</v>
      </c>
      <c r="M1269" s="854">
        <v>43009</v>
      </c>
      <c r="N1269" s="1069" t="s">
        <v>3874</v>
      </c>
      <c r="O1269" s="859">
        <v>1</v>
      </c>
      <c r="P1269" s="1215" t="str">
        <f t="shared" si="52"/>
        <v>CUMPLIDA</v>
      </c>
    </row>
    <row r="1270" spans="2:16" ht="409.5" customHeight="1">
      <c r="B1270" s="734" t="s">
        <v>24</v>
      </c>
      <c r="C1270" s="873" t="s">
        <v>18</v>
      </c>
      <c r="D1270" s="1400"/>
      <c r="E1270" s="1400"/>
      <c r="F1270" s="1392"/>
      <c r="G1270" s="1395"/>
      <c r="H1270" s="1419"/>
      <c r="I1270" s="1215"/>
      <c r="J1270" s="1200" t="s">
        <v>3875</v>
      </c>
      <c r="K1270" s="855">
        <v>1</v>
      </c>
      <c r="L1270" s="854">
        <v>43434</v>
      </c>
      <c r="M1270" s="854">
        <v>43585</v>
      </c>
      <c r="N1270" s="1069" t="s">
        <v>3876</v>
      </c>
      <c r="O1270" s="859">
        <v>0</v>
      </c>
      <c r="P1270" s="1215" t="str">
        <f t="shared" si="52"/>
        <v>PROCESO</v>
      </c>
    </row>
    <row r="1271" spans="2:16" ht="165.75" customHeight="1">
      <c r="B1271" s="734" t="s">
        <v>24</v>
      </c>
      <c r="C1271" s="873" t="s">
        <v>18</v>
      </c>
      <c r="D1271" s="1200" t="s">
        <v>3877</v>
      </c>
      <c r="E1271" s="1200" t="s">
        <v>3878</v>
      </c>
      <c r="F1271" s="1196" t="s">
        <v>3879</v>
      </c>
      <c r="G1271" s="910" t="s">
        <v>3880</v>
      </c>
      <c r="H1271" s="1213" t="s">
        <v>3881</v>
      </c>
      <c r="I1271" s="1215"/>
      <c r="J1271" s="1211" t="s">
        <v>3882</v>
      </c>
      <c r="K1271" s="855">
        <v>1</v>
      </c>
      <c r="L1271" s="854">
        <v>43143</v>
      </c>
      <c r="M1271" s="854">
        <v>43465</v>
      </c>
      <c r="N1271" s="1069" t="s">
        <v>3883</v>
      </c>
      <c r="O1271" s="859">
        <v>0</v>
      </c>
      <c r="P1271" s="1215" t="str">
        <f t="shared" si="52"/>
        <v>PROCESO</v>
      </c>
    </row>
    <row r="1272" spans="2:16" ht="165.75" customHeight="1">
      <c r="B1272" s="734" t="s">
        <v>24</v>
      </c>
      <c r="C1272" s="873" t="s">
        <v>18</v>
      </c>
      <c r="D1272" s="1200" t="s">
        <v>3884</v>
      </c>
      <c r="E1272" s="1200" t="s">
        <v>3878</v>
      </c>
      <c r="F1272" s="1196" t="s">
        <v>3885</v>
      </c>
      <c r="G1272" s="1196" t="s">
        <v>3886</v>
      </c>
      <c r="H1272" s="1213" t="s">
        <v>3887</v>
      </c>
      <c r="I1272" s="1215"/>
      <c r="J1272" s="1211" t="s">
        <v>3888</v>
      </c>
      <c r="K1272" s="855">
        <v>1</v>
      </c>
      <c r="L1272" s="854">
        <v>43143</v>
      </c>
      <c r="M1272" s="854">
        <v>43464</v>
      </c>
      <c r="N1272" s="1069" t="s">
        <v>3889</v>
      </c>
      <c r="O1272" s="859">
        <v>0</v>
      </c>
      <c r="P1272" s="1215" t="str">
        <f t="shared" si="52"/>
        <v>PROCESO</v>
      </c>
    </row>
    <row r="1273" spans="2:16" ht="165.75" customHeight="1">
      <c r="B1273" s="734" t="s">
        <v>24</v>
      </c>
      <c r="C1273" s="873" t="s">
        <v>18</v>
      </c>
      <c r="D1273" s="1200" t="s">
        <v>3890</v>
      </c>
      <c r="E1273" s="1200" t="s">
        <v>3878</v>
      </c>
      <c r="F1273" s="1196" t="s">
        <v>3891</v>
      </c>
      <c r="G1273" s="1196" t="s">
        <v>3892</v>
      </c>
      <c r="H1273" s="1213" t="s">
        <v>3893</v>
      </c>
      <c r="I1273" s="1215"/>
      <c r="J1273" s="1211" t="s">
        <v>3894</v>
      </c>
      <c r="K1273" s="855">
        <v>1</v>
      </c>
      <c r="L1273" s="854">
        <v>43143</v>
      </c>
      <c r="M1273" s="854">
        <v>43465</v>
      </c>
      <c r="N1273" s="1133" t="s">
        <v>3895</v>
      </c>
      <c r="O1273" s="859">
        <v>0</v>
      </c>
      <c r="P1273" s="1215" t="str">
        <f t="shared" si="52"/>
        <v>PROCESO</v>
      </c>
    </row>
    <row r="1274" spans="2:16" ht="165.75" customHeight="1">
      <c r="B1274" s="734" t="s">
        <v>24</v>
      </c>
      <c r="C1274" s="873" t="s">
        <v>18</v>
      </c>
      <c r="D1274" s="1200" t="s">
        <v>3896</v>
      </c>
      <c r="E1274" s="1200" t="s">
        <v>3878</v>
      </c>
      <c r="F1274" s="1196" t="s">
        <v>3897</v>
      </c>
      <c r="G1274" s="1196" t="s">
        <v>3898</v>
      </c>
      <c r="H1274" s="1213" t="s">
        <v>3899</v>
      </c>
      <c r="I1274" s="1215"/>
      <c r="J1274" s="1211" t="s">
        <v>3900</v>
      </c>
      <c r="K1274" s="855">
        <v>1</v>
      </c>
      <c r="L1274" s="854">
        <v>43143</v>
      </c>
      <c r="M1274" s="854">
        <v>43464</v>
      </c>
      <c r="N1274" s="1069" t="s">
        <v>3901</v>
      </c>
      <c r="O1274" s="859">
        <v>0</v>
      </c>
      <c r="P1274" s="1215" t="str">
        <f t="shared" si="52"/>
        <v>PROCESO</v>
      </c>
    </row>
    <row r="1275" spans="2:16" ht="165.75" customHeight="1">
      <c r="B1275" s="734" t="s">
        <v>24</v>
      </c>
      <c r="C1275" s="873" t="s">
        <v>18</v>
      </c>
      <c r="D1275" s="1400" t="s">
        <v>3902</v>
      </c>
      <c r="E1275" s="1400" t="s">
        <v>3878</v>
      </c>
      <c r="F1275" s="1393" t="s">
        <v>3903</v>
      </c>
      <c r="G1275" s="1393" t="s">
        <v>3904</v>
      </c>
      <c r="H1275" s="1203" t="s">
        <v>3905</v>
      </c>
      <c r="I1275" s="1215"/>
      <c r="J1275" s="1211" t="s">
        <v>3906</v>
      </c>
      <c r="K1275" s="852">
        <v>1</v>
      </c>
      <c r="L1275" s="854">
        <v>43143</v>
      </c>
      <c r="M1275" s="854">
        <v>43190</v>
      </c>
      <c r="N1275" s="1069" t="s">
        <v>3907</v>
      </c>
      <c r="O1275" s="859">
        <v>1</v>
      </c>
      <c r="P1275" s="1215" t="str">
        <f t="shared" si="52"/>
        <v>CUMPLIDA</v>
      </c>
    </row>
    <row r="1276" spans="2:16" ht="165.75" customHeight="1">
      <c r="B1276" s="734" t="s">
        <v>24</v>
      </c>
      <c r="C1276" s="873" t="s">
        <v>18</v>
      </c>
      <c r="D1276" s="1400"/>
      <c r="E1276" s="1400"/>
      <c r="F1276" s="1429"/>
      <c r="G1276" s="1429"/>
      <c r="H1276" s="1203" t="s">
        <v>3908</v>
      </c>
      <c r="I1276" s="1215"/>
      <c r="J1276" s="1211" t="s">
        <v>3909</v>
      </c>
      <c r="K1276" s="852">
        <v>1</v>
      </c>
      <c r="L1276" s="854">
        <v>43143</v>
      </c>
      <c r="M1276" s="854">
        <v>43465</v>
      </c>
      <c r="N1276" s="1069" t="s">
        <v>3907</v>
      </c>
      <c r="O1276" s="859">
        <v>0</v>
      </c>
      <c r="P1276" s="1215" t="str">
        <f t="shared" si="52"/>
        <v>PROCESO</v>
      </c>
    </row>
    <row r="1277" spans="2:16" ht="165.75" customHeight="1">
      <c r="B1277" s="734" t="s">
        <v>24</v>
      </c>
      <c r="C1277" s="873" t="s">
        <v>18</v>
      </c>
      <c r="D1277" s="1400" t="s">
        <v>3910</v>
      </c>
      <c r="E1277" s="1400" t="s">
        <v>3878</v>
      </c>
      <c r="F1277" s="1393" t="s">
        <v>3911</v>
      </c>
      <c r="G1277" s="1393" t="s">
        <v>3912</v>
      </c>
      <c r="H1277" s="1213" t="s">
        <v>3913</v>
      </c>
      <c r="I1277" s="1215"/>
      <c r="J1277" s="1211" t="s">
        <v>3914</v>
      </c>
      <c r="K1277" s="852">
        <v>1</v>
      </c>
      <c r="L1277" s="854">
        <v>43143</v>
      </c>
      <c r="M1277" s="854">
        <v>43539</v>
      </c>
      <c r="N1277" s="1069" t="s">
        <v>3915</v>
      </c>
      <c r="O1277" s="859">
        <v>0</v>
      </c>
      <c r="P1277" s="1215" t="str">
        <f t="shared" si="52"/>
        <v>PROCESO</v>
      </c>
    </row>
    <row r="1278" spans="2:16" ht="225" customHeight="1">
      <c r="B1278" s="734" t="s">
        <v>24</v>
      </c>
      <c r="C1278" s="873" t="s">
        <v>18</v>
      </c>
      <c r="D1278" s="1400"/>
      <c r="E1278" s="1400"/>
      <c r="F1278" s="1393"/>
      <c r="G1278" s="1393"/>
      <c r="H1278" s="1213" t="s">
        <v>3916</v>
      </c>
      <c r="I1278" s="1215"/>
      <c r="J1278" s="1211" t="s">
        <v>107</v>
      </c>
      <c r="K1278" s="911" t="s">
        <v>3917</v>
      </c>
      <c r="L1278" s="854">
        <v>43160</v>
      </c>
      <c r="M1278" s="854">
        <v>43570</v>
      </c>
      <c r="N1278" s="1069" t="s">
        <v>3918</v>
      </c>
      <c r="O1278" s="859">
        <v>0</v>
      </c>
      <c r="P1278" s="1215" t="str">
        <f t="shared" si="52"/>
        <v>PROCESO</v>
      </c>
    </row>
    <row r="1279" spans="2:16" ht="213.75" customHeight="1">
      <c r="B1279" s="734" t="s">
        <v>24</v>
      </c>
      <c r="C1279" s="873" t="s">
        <v>18</v>
      </c>
      <c r="D1279" s="1400"/>
      <c r="E1279" s="1400"/>
      <c r="F1279" s="1429"/>
      <c r="G1279" s="1429"/>
      <c r="H1279" s="1213" t="s">
        <v>3919</v>
      </c>
      <c r="I1279" s="1215"/>
      <c r="J1279" s="1211" t="s">
        <v>3920</v>
      </c>
      <c r="K1279" s="855">
        <v>1</v>
      </c>
      <c r="L1279" s="854">
        <v>43220</v>
      </c>
      <c r="M1279" s="854">
        <v>43404</v>
      </c>
      <c r="N1279" s="1069" t="s">
        <v>3921</v>
      </c>
      <c r="O1279" s="859">
        <v>1</v>
      </c>
      <c r="P1279" s="1215" t="str">
        <f t="shared" si="52"/>
        <v>CUMPLIDA</v>
      </c>
    </row>
    <row r="1280" spans="2:16" ht="139.5" customHeight="1">
      <c r="B1280" s="734" t="s">
        <v>24</v>
      </c>
      <c r="C1280" s="873" t="s">
        <v>18</v>
      </c>
      <c r="D1280" s="1400"/>
      <c r="E1280" s="1400"/>
      <c r="F1280" s="1429"/>
      <c r="G1280" s="1429"/>
      <c r="H1280" s="1213" t="s">
        <v>3922</v>
      </c>
      <c r="I1280" s="1215"/>
      <c r="J1280" s="1211" t="s">
        <v>3860</v>
      </c>
      <c r="K1280" s="852">
        <v>2</v>
      </c>
      <c r="L1280" s="854">
        <v>42979</v>
      </c>
      <c r="M1280" s="854">
        <v>43555</v>
      </c>
      <c r="N1280" s="1069" t="s">
        <v>3923</v>
      </c>
      <c r="O1280" s="859">
        <v>0</v>
      </c>
      <c r="P1280" s="1215" t="str">
        <f t="shared" si="52"/>
        <v>PROCESO</v>
      </c>
    </row>
    <row r="1281" spans="2:16" ht="139.5" customHeight="1">
      <c r="B1281" s="734" t="s">
        <v>24</v>
      </c>
      <c r="C1281" s="873" t="s">
        <v>18</v>
      </c>
      <c r="D1281" s="1400"/>
      <c r="E1281" s="1400"/>
      <c r="F1281" s="1429"/>
      <c r="G1281" s="1429"/>
      <c r="H1281" s="1213" t="s">
        <v>3924</v>
      </c>
      <c r="I1281" s="1215"/>
      <c r="J1281" s="1211" t="s">
        <v>3860</v>
      </c>
      <c r="K1281" s="852">
        <v>2</v>
      </c>
      <c r="L1281" s="854">
        <v>42979</v>
      </c>
      <c r="M1281" s="854">
        <v>43555</v>
      </c>
      <c r="N1281" s="1069" t="s">
        <v>3925</v>
      </c>
      <c r="O1281" s="859">
        <v>0</v>
      </c>
      <c r="P1281" s="1215" t="str">
        <f t="shared" si="52"/>
        <v>PROCESO</v>
      </c>
    </row>
    <row r="1282" spans="2:16" ht="139.5" customHeight="1">
      <c r="B1282" s="734" t="s">
        <v>24</v>
      </c>
      <c r="C1282" s="873" t="s">
        <v>18</v>
      </c>
      <c r="D1282" s="1200" t="s">
        <v>3926</v>
      </c>
      <c r="E1282" s="1200" t="s">
        <v>3878</v>
      </c>
      <c r="F1282" s="1196" t="s">
        <v>3927</v>
      </c>
      <c r="G1282" s="1196" t="s">
        <v>3928</v>
      </c>
      <c r="H1282" s="1213" t="s">
        <v>3893</v>
      </c>
      <c r="I1282" s="1215"/>
      <c r="J1282" s="1211" t="s">
        <v>3894</v>
      </c>
      <c r="K1282" s="855">
        <v>1</v>
      </c>
      <c r="L1282" s="854">
        <v>43143</v>
      </c>
      <c r="M1282" s="854">
        <v>43465</v>
      </c>
      <c r="N1282" s="1133" t="s">
        <v>3895</v>
      </c>
      <c r="O1282" s="859">
        <v>0</v>
      </c>
      <c r="P1282" s="1215" t="str">
        <f t="shared" si="52"/>
        <v>PROCESO</v>
      </c>
    </row>
    <row r="1283" spans="2:16" ht="139.5" customHeight="1">
      <c r="B1283" s="734" t="s">
        <v>24</v>
      </c>
      <c r="C1283" s="873" t="s">
        <v>18</v>
      </c>
      <c r="D1283" s="1400" t="s">
        <v>3929</v>
      </c>
      <c r="E1283" s="1400" t="s">
        <v>3878</v>
      </c>
      <c r="F1283" s="1393" t="s">
        <v>3930</v>
      </c>
      <c r="G1283" s="1393" t="s">
        <v>3912</v>
      </c>
      <c r="H1283" s="1213" t="s">
        <v>3931</v>
      </c>
      <c r="I1283" s="1215"/>
      <c r="J1283" s="1211" t="s">
        <v>3914</v>
      </c>
      <c r="K1283" s="852">
        <v>1</v>
      </c>
      <c r="L1283" s="854">
        <v>43143</v>
      </c>
      <c r="M1283" s="854">
        <v>43539</v>
      </c>
      <c r="N1283" s="1069" t="s">
        <v>3915</v>
      </c>
      <c r="O1283" s="859">
        <v>0</v>
      </c>
      <c r="P1283" s="1215" t="str">
        <f t="shared" si="52"/>
        <v>PROCESO</v>
      </c>
    </row>
    <row r="1284" spans="2:16" ht="139.5" customHeight="1">
      <c r="B1284" s="734" t="s">
        <v>24</v>
      </c>
      <c r="C1284" s="873" t="s">
        <v>18</v>
      </c>
      <c r="D1284" s="1400"/>
      <c r="E1284" s="1400"/>
      <c r="F1284" s="1393"/>
      <c r="G1284" s="1393"/>
      <c r="H1284" s="1213" t="s">
        <v>3916</v>
      </c>
      <c r="I1284" s="1215"/>
      <c r="J1284" s="1211" t="s">
        <v>107</v>
      </c>
      <c r="K1284" s="852">
        <v>1</v>
      </c>
      <c r="L1284" s="854">
        <v>43160</v>
      </c>
      <c r="M1284" s="854">
        <v>43570</v>
      </c>
      <c r="N1284" s="1069" t="s">
        <v>3915</v>
      </c>
      <c r="O1284" s="859">
        <v>0</v>
      </c>
      <c r="P1284" s="1215" t="str">
        <f t="shared" si="52"/>
        <v>PROCESO</v>
      </c>
    </row>
    <row r="1285" spans="2:16" ht="139.5" customHeight="1">
      <c r="B1285" s="734" t="s">
        <v>24</v>
      </c>
      <c r="C1285" s="873" t="s">
        <v>18</v>
      </c>
      <c r="D1285" s="1400"/>
      <c r="E1285" s="1400"/>
      <c r="F1285" s="1429"/>
      <c r="G1285" s="1429"/>
      <c r="H1285" s="1213" t="s">
        <v>3919</v>
      </c>
      <c r="I1285" s="1215"/>
      <c r="J1285" s="1211" t="s">
        <v>3932</v>
      </c>
      <c r="K1285" s="855">
        <v>1</v>
      </c>
      <c r="L1285" s="854">
        <v>43220</v>
      </c>
      <c r="M1285" s="854">
        <v>43404</v>
      </c>
      <c r="N1285" s="1069" t="s">
        <v>3933</v>
      </c>
      <c r="O1285" s="859">
        <v>1</v>
      </c>
      <c r="P1285" s="1215" t="str">
        <f t="shared" si="52"/>
        <v>CUMPLIDA</v>
      </c>
    </row>
    <row r="1286" spans="2:16" ht="139.5" customHeight="1">
      <c r="B1286" s="734" t="s">
        <v>24</v>
      </c>
      <c r="C1286" s="873" t="s">
        <v>18</v>
      </c>
      <c r="D1286" s="1400"/>
      <c r="E1286" s="1400"/>
      <c r="F1286" s="1429"/>
      <c r="G1286" s="1429"/>
      <c r="H1286" s="1213" t="s">
        <v>3934</v>
      </c>
      <c r="I1286" s="1215"/>
      <c r="J1286" s="1211" t="s">
        <v>3860</v>
      </c>
      <c r="K1286" s="852">
        <v>2</v>
      </c>
      <c r="L1286" s="854">
        <v>42979</v>
      </c>
      <c r="M1286" s="854">
        <v>43555</v>
      </c>
      <c r="N1286" s="1069" t="s">
        <v>3923</v>
      </c>
      <c r="O1286" s="859">
        <v>0</v>
      </c>
      <c r="P1286" s="1215" t="str">
        <f t="shared" si="52"/>
        <v>PROCESO</v>
      </c>
    </row>
    <row r="1287" spans="2:16" ht="139.5" customHeight="1">
      <c r="B1287" s="734" t="s">
        <v>24</v>
      </c>
      <c r="C1287" s="873" t="s">
        <v>18</v>
      </c>
      <c r="D1287" s="1400"/>
      <c r="E1287" s="1400"/>
      <c r="F1287" s="1429"/>
      <c r="G1287" s="1429"/>
      <c r="H1287" s="1213" t="s">
        <v>3924</v>
      </c>
      <c r="I1287" s="1215"/>
      <c r="J1287" s="1211" t="s">
        <v>3860</v>
      </c>
      <c r="K1287" s="852">
        <v>2</v>
      </c>
      <c r="L1287" s="854">
        <v>42979</v>
      </c>
      <c r="M1287" s="854">
        <v>43555</v>
      </c>
      <c r="N1287" s="1069" t="s">
        <v>3925</v>
      </c>
      <c r="O1287" s="859">
        <v>0</v>
      </c>
      <c r="P1287" s="1215" t="str">
        <f t="shared" si="52"/>
        <v>PROCESO</v>
      </c>
    </row>
    <row r="1288" spans="2:16" ht="139.5" customHeight="1">
      <c r="B1288" s="734" t="s">
        <v>24</v>
      </c>
      <c r="C1288" s="873" t="s">
        <v>18</v>
      </c>
      <c r="D1288" s="1200" t="s">
        <v>3935</v>
      </c>
      <c r="E1288" s="1200" t="s">
        <v>3878</v>
      </c>
      <c r="F1288" s="912" t="s">
        <v>3936</v>
      </c>
      <c r="G1288" s="912" t="s">
        <v>3928</v>
      </c>
      <c r="H1288" s="1213" t="s">
        <v>3893</v>
      </c>
      <c r="I1288" s="1215"/>
      <c r="J1288" s="1211" t="s">
        <v>3894</v>
      </c>
      <c r="K1288" s="855">
        <v>1</v>
      </c>
      <c r="L1288" s="854">
        <v>43143</v>
      </c>
      <c r="M1288" s="854">
        <v>43465</v>
      </c>
      <c r="N1288" s="1133" t="s">
        <v>3937</v>
      </c>
      <c r="O1288" s="859">
        <v>0</v>
      </c>
      <c r="P1288" s="1215" t="str">
        <f t="shared" si="52"/>
        <v>PROCESO</v>
      </c>
    </row>
    <row r="1289" spans="2:16" ht="139.5" customHeight="1">
      <c r="B1289" s="734" t="s">
        <v>24</v>
      </c>
      <c r="C1289" s="873" t="s">
        <v>18</v>
      </c>
      <c r="D1289" s="1400" t="s">
        <v>3938</v>
      </c>
      <c r="E1289" s="1400" t="s">
        <v>3939</v>
      </c>
      <c r="F1289" s="1392" t="s">
        <v>3940</v>
      </c>
      <c r="G1289" s="1395" t="s">
        <v>3941</v>
      </c>
      <c r="H1289" s="1213" t="s">
        <v>3942</v>
      </c>
      <c r="I1289" s="1215"/>
      <c r="J1289" s="1211" t="s">
        <v>3943</v>
      </c>
      <c r="K1289" s="852">
        <v>1</v>
      </c>
      <c r="L1289" s="854">
        <v>43040</v>
      </c>
      <c r="M1289" s="854">
        <v>43100</v>
      </c>
      <c r="N1289" s="1069" t="s">
        <v>3944</v>
      </c>
      <c r="O1289" s="859">
        <v>1</v>
      </c>
      <c r="P1289" s="1215" t="str">
        <f t="shared" si="52"/>
        <v>CUMPLIDA</v>
      </c>
    </row>
    <row r="1290" spans="2:16" ht="139.5" customHeight="1">
      <c r="B1290" s="734" t="s">
        <v>24</v>
      </c>
      <c r="C1290" s="873" t="s">
        <v>18</v>
      </c>
      <c r="D1290" s="1400"/>
      <c r="E1290" s="1400"/>
      <c r="F1290" s="1392"/>
      <c r="G1290" s="1395"/>
      <c r="H1290" s="1213" t="s">
        <v>3945</v>
      </c>
      <c r="I1290" s="1215"/>
      <c r="J1290" s="1211" t="s">
        <v>3946</v>
      </c>
      <c r="K1290" s="852">
        <v>1</v>
      </c>
      <c r="L1290" s="854">
        <v>43070</v>
      </c>
      <c r="M1290" s="854">
        <v>43465</v>
      </c>
      <c r="N1290" s="1069" t="s">
        <v>3947</v>
      </c>
      <c r="O1290" s="859">
        <v>1</v>
      </c>
      <c r="P1290" s="1215" t="str">
        <f t="shared" si="52"/>
        <v>CUMPLIDA</v>
      </c>
    </row>
    <row r="1291" spans="2:16" ht="139.5" customHeight="1">
      <c r="B1291" s="734" t="s">
        <v>24</v>
      </c>
      <c r="C1291" s="873" t="s">
        <v>18</v>
      </c>
      <c r="D1291" s="1400"/>
      <c r="E1291" s="1400"/>
      <c r="F1291" s="1392"/>
      <c r="G1291" s="1395"/>
      <c r="H1291" s="1203" t="s">
        <v>3948</v>
      </c>
      <c r="I1291" s="1215"/>
      <c r="J1291" s="1211" t="s">
        <v>3949</v>
      </c>
      <c r="K1291" s="1215">
        <v>4</v>
      </c>
      <c r="L1291" s="854">
        <v>43101</v>
      </c>
      <c r="M1291" s="854">
        <v>43465</v>
      </c>
      <c r="N1291" s="1090" t="s">
        <v>3950</v>
      </c>
      <c r="O1291" s="859">
        <v>0.5</v>
      </c>
      <c r="P1291" s="1215" t="str">
        <f t="shared" si="52"/>
        <v>PROCESO</v>
      </c>
    </row>
    <row r="1292" spans="2:16" ht="139.5" customHeight="1">
      <c r="B1292" s="734" t="s">
        <v>24</v>
      </c>
      <c r="C1292" s="873" t="s">
        <v>18</v>
      </c>
      <c r="D1292" s="1400" t="s">
        <v>3951</v>
      </c>
      <c r="E1292" s="1400" t="s">
        <v>3952</v>
      </c>
      <c r="F1292" s="1393" t="s">
        <v>3953</v>
      </c>
      <c r="G1292" s="1394" t="s">
        <v>3954</v>
      </c>
      <c r="H1292" s="1195" t="s">
        <v>3955</v>
      </c>
      <c r="I1292" s="1215"/>
      <c r="J1292" s="1198" t="s">
        <v>3956</v>
      </c>
      <c r="K1292" s="735">
        <v>2</v>
      </c>
      <c r="L1292" s="818">
        <v>43344</v>
      </c>
      <c r="M1292" s="815">
        <v>43465</v>
      </c>
      <c r="N1292" s="1078" t="s">
        <v>3957</v>
      </c>
      <c r="O1292" s="788">
        <v>0</v>
      </c>
      <c r="P1292" s="1215" t="str">
        <f>IF(AND(M1292&lt;=$O$13,O1292&lt;100%),"INCUMPLIDA",IF(AND(M1292&gt;$O$13,O1292&lt;100%),"PROCESO",IF(AND(M1292&gt;$O$13,O1292=100%),"CUMPLIDA","CUMPLIDA")))</f>
        <v>PROCESO</v>
      </c>
    </row>
    <row r="1293" spans="2:16" ht="139.5" customHeight="1">
      <c r="B1293" s="734" t="s">
        <v>24</v>
      </c>
      <c r="C1293" s="873" t="s">
        <v>18</v>
      </c>
      <c r="D1293" s="1400"/>
      <c r="E1293" s="1400"/>
      <c r="F1293" s="1393"/>
      <c r="G1293" s="1394"/>
      <c r="H1293" s="1214" t="s">
        <v>3958</v>
      </c>
      <c r="I1293" s="1215"/>
      <c r="J1293" s="1198" t="s">
        <v>3959</v>
      </c>
      <c r="K1293" s="1198" t="s">
        <v>3960</v>
      </c>
      <c r="L1293" s="815">
        <v>43344</v>
      </c>
      <c r="M1293" s="815">
        <v>43404</v>
      </c>
      <c r="N1293" s="1078" t="s">
        <v>3961</v>
      </c>
      <c r="O1293" s="788">
        <v>0</v>
      </c>
      <c r="P1293" s="1215" t="str">
        <f>IF(AND(M1293&lt;=$O$13,O1293&lt;100%),"INCUMPLIDA",IF(AND(M1293&gt;$O$13,O1293&lt;100%),"PROCESO",IF(AND(M1293&gt;$O$13,O1293=100%),"CUMPLIDA","CUMPLIDA")))</f>
        <v>PROCESO</v>
      </c>
    </row>
    <row r="1294" spans="2:16" ht="139.5" customHeight="1">
      <c r="B1294" s="734" t="s">
        <v>24</v>
      </c>
      <c r="C1294" s="873" t="s">
        <v>18</v>
      </c>
      <c r="D1294" s="1400"/>
      <c r="E1294" s="1400"/>
      <c r="F1294" s="1393"/>
      <c r="G1294" s="1394"/>
      <c r="H1294" s="1195" t="s">
        <v>3962</v>
      </c>
      <c r="I1294" s="1215"/>
      <c r="J1294" s="1198" t="s">
        <v>3963</v>
      </c>
      <c r="K1294" s="735">
        <v>1</v>
      </c>
      <c r="L1294" s="815">
        <v>43344</v>
      </c>
      <c r="M1294" s="815">
        <v>43404</v>
      </c>
      <c r="N1294" s="1078" t="s">
        <v>3964</v>
      </c>
      <c r="O1294" s="788">
        <v>0</v>
      </c>
      <c r="P1294" s="1215" t="str">
        <f>IF(AND(M1294&lt;=$O$13,O1294&lt;100%),"INCUMPLIDA",IF(AND(M1294&gt;$O$13,O1294&lt;100%),"PROCESO",IF(AND(M1294&gt;$O$13,O1294=100%),"CUMPLIDA","CUMPLIDA")))</f>
        <v>PROCESO</v>
      </c>
    </row>
    <row r="1295" spans="2:16" ht="139.5" customHeight="1">
      <c r="B1295" s="734" t="s">
        <v>24</v>
      </c>
      <c r="C1295" s="873" t="s">
        <v>18</v>
      </c>
      <c r="D1295" s="1400" t="s">
        <v>3965</v>
      </c>
      <c r="E1295" s="1400" t="s">
        <v>3952</v>
      </c>
      <c r="F1295" s="1393" t="s">
        <v>3966</v>
      </c>
      <c r="G1295" s="1394" t="s">
        <v>3967</v>
      </c>
      <c r="H1295" s="849" t="s">
        <v>3968</v>
      </c>
      <c r="I1295" s="1215"/>
      <c r="J1295" s="827" t="s">
        <v>3969</v>
      </c>
      <c r="K1295" s="802">
        <v>1</v>
      </c>
      <c r="L1295" s="836">
        <v>43466</v>
      </c>
      <c r="M1295" s="836">
        <v>43585</v>
      </c>
      <c r="N1295" s="1134" t="s">
        <v>3970</v>
      </c>
      <c r="O1295" s="788">
        <v>0</v>
      </c>
      <c r="P1295" s="1215" t="str">
        <f t="shared" ref="P1295:P1304" si="53">IF(AND(M1295&lt;=$O$13,O1295&lt;100%),"INCUMPLIDA",IF(AND(M1295&gt;$O$13,O1295&lt;100%),"PROCESO",IF(AND(M1295&gt;$O$13,O1295=100%),"CUMPLIDA","CUMPLIDA")))</f>
        <v>PROCESO</v>
      </c>
    </row>
    <row r="1296" spans="2:16" ht="139.5" customHeight="1">
      <c r="B1296" s="734" t="s">
        <v>24</v>
      </c>
      <c r="C1296" s="873" t="s">
        <v>18</v>
      </c>
      <c r="D1296" s="1400"/>
      <c r="E1296" s="1400"/>
      <c r="F1296" s="1393"/>
      <c r="G1296" s="1394"/>
      <c r="H1296" s="1195" t="s">
        <v>3971</v>
      </c>
      <c r="I1296" s="1215"/>
      <c r="J1296" s="1198" t="s">
        <v>3972</v>
      </c>
      <c r="K1296" s="735">
        <v>6</v>
      </c>
      <c r="L1296" s="815">
        <v>43466</v>
      </c>
      <c r="M1296" s="815">
        <v>43585</v>
      </c>
      <c r="N1296" s="1134" t="s">
        <v>3973</v>
      </c>
      <c r="O1296" s="788">
        <v>0</v>
      </c>
      <c r="P1296" s="1215" t="str">
        <f t="shared" si="53"/>
        <v>PROCESO</v>
      </c>
    </row>
    <row r="1297" spans="2:16" ht="139.5" customHeight="1">
      <c r="B1297" s="734" t="s">
        <v>24</v>
      </c>
      <c r="C1297" s="873" t="s">
        <v>18</v>
      </c>
      <c r="D1297" s="1400" t="s">
        <v>3974</v>
      </c>
      <c r="E1297" s="1400" t="s">
        <v>3952</v>
      </c>
      <c r="F1297" s="1393" t="s">
        <v>3975</v>
      </c>
      <c r="G1297" s="1395" t="s">
        <v>3976</v>
      </c>
      <c r="H1297" s="849" t="s">
        <v>3977</v>
      </c>
      <c r="I1297" s="1215"/>
      <c r="J1297" s="827" t="s">
        <v>3978</v>
      </c>
      <c r="K1297" s="802">
        <v>1</v>
      </c>
      <c r="L1297" s="836">
        <v>43313</v>
      </c>
      <c r="M1297" s="836">
        <v>43554</v>
      </c>
      <c r="N1297" s="1135" t="s">
        <v>3979</v>
      </c>
      <c r="O1297" s="788">
        <v>0</v>
      </c>
      <c r="P1297" s="1215" t="str">
        <f t="shared" si="53"/>
        <v>PROCESO</v>
      </c>
    </row>
    <row r="1298" spans="2:16" ht="139.5" customHeight="1">
      <c r="B1298" s="734" t="s">
        <v>24</v>
      </c>
      <c r="C1298" s="873" t="s">
        <v>18</v>
      </c>
      <c r="D1298" s="1400"/>
      <c r="E1298" s="1400"/>
      <c r="F1298" s="1393"/>
      <c r="G1298" s="1395"/>
      <c r="H1298" s="849" t="s">
        <v>3980</v>
      </c>
      <c r="I1298" s="1215"/>
      <c r="J1298" s="827" t="s">
        <v>3981</v>
      </c>
      <c r="K1298" s="802" t="s">
        <v>3982</v>
      </c>
      <c r="L1298" s="836">
        <v>43313</v>
      </c>
      <c r="M1298" s="836">
        <v>43554</v>
      </c>
      <c r="N1298" s="1135" t="s">
        <v>3979</v>
      </c>
      <c r="O1298" s="788">
        <v>0</v>
      </c>
      <c r="P1298" s="1215" t="str">
        <f t="shared" si="53"/>
        <v>PROCESO</v>
      </c>
    </row>
    <row r="1299" spans="2:16" ht="139.5" customHeight="1">
      <c r="B1299" s="734" t="s">
        <v>24</v>
      </c>
      <c r="C1299" s="873" t="s">
        <v>18</v>
      </c>
      <c r="D1299" s="1400" t="s">
        <v>3983</v>
      </c>
      <c r="E1299" s="1400" t="s">
        <v>3952</v>
      </c>
      <c r="F1299" s="1393" t="s">
        <v>3984</v>
      </c>
      <c r="G1299" s="1394" t="s">
        <v>3985</v>
      </c>
      <c r="H1299" s="1195" t="s">
        <v>3986</v>
      </c>
      <c r="I1299" s="1215"/>
      <c r="J1299" s="1198" t="s">
        <v>3987</v>
      </c>
      <c r="K1299" s="735">
        <v>3</v>
      </c>
      <c r="L1299" s="815">
        <v>43344</v>
      </c>
      <c r="M1299" s="815">
        <v>43709</v>
      </c>
      <c r="N1299" s="1078" t="s">
        <v>3988</v>
      </c>
      <c r="O1299" s="788">
        <v>0</v>
      </c>
      <c r="P1299" s="1215" t="str">
        <f t="shared" si="53"/>
        <v>PROCESO</v>
      </c>
    </row>
    <row r="1300" spans="2:16" ht="139.5" customHeight="1">
      <c r="B1300" s="734" t="s">
        <v>24</v>
      </c>
      <c r="C1300" s="873" t="s">
        <v>18</v>
      </c>
      <c r="D1300" s="1400"/>
      <c r="E1300" s="1400"/>
      <c r="F1300" s="1393"/>
      <c r="G1300" s="1394"/>
      <c r="H1300" s="1195" t="s">
        <v>3989</v>
      </c>
      <c r="I1300" s="1215"/>
      <c r="J1300" s="1198" t="s">
        <v>3990</v>
      </c>
      <c r="K1300" s="735">
        <v>1</v>
      </c>
      <c r="L1300" s="815">
        <v>43344</v>
      </c>
      <c r="M1300" s="815">
        <v>43709</v>
      </c>
      <c r="N1300" s="1078" t="s">
        <v>3988</v>
      </c>
      <c r="O1300" s="788">
        <v>0</v>
      </c>
      <c r="P1300" s="1215" t="str">
        <f t="shared" si="53"/>
        <v>PROCESO</v>
      </c>
    </row>
    <row r="1301" spans="2:16" ht="139.5" customHeight="1">
      <c r="B1301" s="734" t="s">
        <v>24</v>
      </c>
      <c r="C1301" s="873" t="s">
        <v>18</v>
      </c>
      <c r="D1301" s="1400"/>
      <c r="E1301" s="1400"/>
      <c r="F1301" s="1393"/>
      <c r="G1301" s="1394"/>
      <c r="H1301" s="1195" t="s">
        <v>3991</v>
      </c>
      <c r="I1301" s="1215"/>
      <c r="J1301" s="1198" t="s">
        <v>3992</v>
      </c>
      <c r="K1301" s="735">
        <v>1</v>
      </c>
      <c r="L1301" s="815">
        <v>43344</v>
      </c>
      <c r="M1301" s="815">
        <v>43709</v>
      </c>
      <c r="N1301" s="1078" t="s">
        <v>3988</v>
      </c>
      <c r="O1301" s="788">
        <v>0</v>
      </c>
      <c r="P1301" s="1215" t="str">
        <f t="shared" si="53"/>
        <v>PROCESO</v>
      </c>
    </row>
    <row r="1302" spans="2:16" ht="139.5" customHeight="1">
      <c r="B1302" s="734" t="s">
        <v>24</v>
      </c>
      <c r="C1302" s="873" t="s">
        <v>18</v>
      </c>
      <c r="D1302" s="1400" t="s">
        <v>3993</v>
      </c>
      <c r="E1302" s="1400" t="s">
        <v>3952</v>
      </c>
      <c r="F1302" s="1393" t="s">
        <v>3994</v>
      </c>
      <c r="G1302" s="1394" t="s">
        <v>3995</v>
      </c>
      <c r="H1302" s="849" t="s">
        <v>3996</v>
      </c>
      <c r="I1302" s="1215"/>
      <c r="J1302" s="837" t="s">
        <v>3997</v>
      </c>
      <c r="K1302" s="802">
        <v>1</v>
      </c>
      <c r="L1302" s="836">
        <v>43344</v>
      </c>
      <c r="M1302" s="836">
        <v>43496</v>
      </c>
      <c r="N1302" s="1134" t="s">
        <v>3998</v>
      </c>
      <c r="O1302" s="788">
        <v>0</v>
      </c>
      <c r="P1302" s="1215" t="str">
        <f t="shared" si="53"/>
        <v>PROCESO</v>
      </c>
    </row>
    <row r="1303" spans="2:16" ht="139.5" customHeight="1">
      <c r="B1303" s="734" t="s">
        <v>24</v>
      </c>
      <c r="C1303" s="873" t="s">
        <v>18</v>
      </c>
      <c r="D1303" s="1400"/>
      <c r="E1303" s="1400"/>
      <c r="F1303" s="1393"/>
      <c r="G1303" s="1394"/>
      <c r="H1303" s="849" t="s">
        <v>3999</v>
      </c>
      <c r="I1303" s="1215"/>
      <c r="J1303" s="837" t="s">
        <v>4000</v>
      </c>
      <c r="K1303" s="802">
        <v>1</v>
      </c>
      <c r="L1303" s="836">
        <v>43497</v>
      </c>
      <c r="M1303" s="836">
        <v>43554</v>
      </c>
      <c r="N1303" s="1134" t="s">
        <v>4001</v>
      </c>
      <c r="O1303" s="788">
        <v>0</v>
      </c>
      <c r="P1303" s="1215" t="str">
        <f t="shared" si="53"/>
        <v>PROCESO</v>
      </c>
    </row>
    <row r="1304" spans="2:16" ht="139.5" customHeight="1">
      <c r="B1304" s="734" t="s">
        <v>24</v>
      </c>
      <c r="C1304" s="873" t="s">
        <v>18</v>
      </c>
      <c r="D1304" s="1400"/>
      <c r="E1304" s="1400"/>
      <c r="F1304" s="1393"/>
      <c r="G1304" s="1394"/>
      <c r="H1304" s="849" t="s">
        <v>4002</v>
      </c>
      <c r="I1304" s="1215"/>
      <c r="J1304" s="837" t="s">
        <v>4003</v>
      </c>
      <c r="K1304" s="802">
        <v>1</v>
      </c>
      <c r="L1304" s="836">
        <v>43556</v>
      </c>
      <c r="M1304" s="836">
        <v>43829</v>
      </c>
      <c r="N1304" s="1134" t="s">
        <v>4004</v>
      </c>
      <c r="O1304" s="788">
        <v>0</v>
      </c>
      <c r="P1304" s="1215" t="str">
        <f t="shared" si="53"/>
        <v>PROCESO</v>
      </c>
    </row>
    <row r="1305" spans="2:16" ht="139.5" customHeight="1">
      <c r="B1305" s="734" t="s">
        <v>24</v>
      </c>
      <c r="C1305" s="873" t="s">
        <v>18</v>
      </c>
      <c r="D1305" s="1407" t="s">
        <v>4005</v>
      </c>
      <c r="E1305" s="1407" t="s">
        <v>3952</v>
      </c>
      <c r="F1305" s="1544" t="s">
        <v>4006</v>
      </c>
      <c r="G1305" s="1444" t="s">
        <v>4007</v>
      </c>
      <c r="H1305" s="1214" t="s">
        <v>4008</v>
      </c>
      <c r="I1305" s="1215"/>
      <c r="J1305" s="791" t="s">
        <v>4009</v>
      </c>
      <c r="K1305" s="735" t="s">
        <v>4010</v>
      </c>
      <c r="L1305" s="854">
        <v>43344</v>
      </c>
      <c r="M1305" s="854">
        <v>43373</v>
      </c>
      <c r="N1305" s="1069" t="s">
        <v>4011</v>
      </c>
      <c r="O1305" s="788">
        <v>0</v>
      </c>
      <c r="P1305" s="1215" t="str">
        <f t="shared" si="52"/>
        <v>PROCESO</v>
      </c>
    </row>
    <row r="1306" spans="2:16" ht="139.5" customHeight="1">
      <c r="B1306" s="734" t="s">
        <v>24</v>
      </c>
      <c r="C1306" s="873" t="s">
        <v>18</v>
      </c>
      <c r="D1306" s="1408"/>
      <c r="E1306" s="1408"/>
      <c r="F1306" s="1545"/>
      <c r="G1306" s="1445"/>
      <c r="H1306" s="1214" t="s">
        <v>4012</v>
      </c>
      <c r="I1306" s="1215"/>
      <c r="J1306" s="1198" t="s">
        <v>4013</v>
      </c>
      <c r="K1306" s="735" t="s">
        <v>4014</v>
      </c>
      <c r="L1306" s="815">
        <v>43466</v>
      </c>
      <c r="M1306" s="815">
        <v>43585</v>
      </c>
      <c r="N1306" s="1078" t="s">
        <v>4015</v>
      </c>
      <c r="O1306" s="788">
        <v>0</v>
      </c>
      <c r="P1306" s="1215" t="str">
        <f t="shared" si="52"/>
        <v>PROCESO</v>
      </c>
    </row>
    <row r="1307" spans="2:16" ht="139.5" customHeight="1">
      <c r="B1307" s="734" t="s">
        <v>24</v>
      </c>
      <c r="C1307" s="873" t="s">
        <v>18</v>
      </c>
      <c r="D1307" s="1408"/>
      <c r="E1307" s="1408"/>
      <c r="F1307" s="1545"/>
      <c r="G1307" s="1445"/>
      <c r="H1307" s="1195" t="s">
        <v>4016</v>
      </c>
      <c r="I1307" s="1215"/>
      <c r="J1307" s="791" t="s">
        <v>4017</v>
      </c>
      <c r="K1307" s="735">
        <v>4</v>
      </c>
      <c r="L1307" s="815">
        <v>43466</v>
      </c>
      <c r="M1307" s="815">
        <v>43585</v>
      </c>
      <c r="N1307" s="1078" t="s">
        <v>4018</v>
      </c>
      <c r="O1307" s="788">
        <v>0</v>
      </c>
      <c r="P1307" s="1215" t="str">
        <f t="shared" si="52"/>
        <v>PROCESO</v>
      </c>
    </row>
    <row r="1308" spans="2:16" ht="139.5" customHeight="1">
      <c r="B1308" s="734" t="s">
        <v>24</v>
      </c>
      <c r="C1308" s="873" t="s">
        <v>18</v>
      </c>
      <c r="D1308" s="1408"/>
      <c r="E1308" s="1408"/>
      <c r="F1308" s="1545"/>
      <c r="G1308" s="1445"/>
      <c r="H1308" s="1214" t="s">
        <v>4019</v>
      </c>
      <c r="I1308" s="1215"/>
      <c r="J1308" s="791" t="s">
        <v>4020</v>
      </c>
      <c r="K1308" s="735">
        <v>1</v>
      </c>
      <c r="L1308" s="815">
        <v>43282</v>
      </c>
      <c r="M1308" s="815">
        <v>43496</v>
      </c>
      <c r="N1308" s="1078" t="s">
        <v>4021</v>
      </c>
      <c r="O1308" s="788">
        <v>0</v>
      </c>
      <c r="P1308" s="1215" t="str">
        <f t="shared" si="52"/>
        <v>PROCESO</v>
      </c>
    </row>
    <row r="1309" spans="2:16" ht="139.5" customHeight="1">
      <c r="B1309" s="734" t="s">
        <v>24</v>
      </c>
      <c r="C1309" s="873" t="s">
        <v>18</v>
      </c>
      <c r="D1309" s="1409"/>
      <c r="E1309" s="1409"/>
      <c r="F1309" s="1546"/>
      <c r="G1309" s="1446"/>
      <c r="H1309" s="1214" t="s">
        <v>4022</v>
      </c>
      <c r="I1309" s="1215"/>
      <c r="J1309" s="1198" t="s">
        <v>4023</v>
      </c>
      <c r="K1309" s="856">
        <v>1</v>
      </c>
      <c r="L1309" s="835">
        <v>43313</v>
      </c>
      <c r="M1309" s="857">
        <v>43465</v>
      </c>
      <c r="N1309" s="1078" t="s">
        <v>4024</v>
      </c>
      <c r="O1309" s="788">
        <v>0</v>
      </c>
      <c r="P1309" s="1215" t="str">
        <f t="shared" si="52"/>
        <v>PROCESO</v>
      </c>
    </row>
    <row r="1310" spans="2:16" ht="139.5" customHeight="1">
      <c r="B1310" s="734" t="s">
        <v>24</v>
      </c>
      <c r="C1310" s="873" t="s">
        <v>18</v>
      </c>
      <c r="D1310" s="1400" t="s">
        <v>4025</v>
      </c>
      <c r="E1310" s="1400" t="s">
        <v>3952</v>
      </c>
      <c r="F1310" s="1392" t="s">
        <v>4026</v>
      </c>
      <c r="G1310" s="1395" t="s">
        <v>4027</v>
      </c>
      <c r="H1310" s="1195" t="s">
        <v>4028</v>
      </c>
      <c r="I1310" s="1215"/>
      <c r="J1310" s="1198" t="s">
        <v>4029</v>
      </c>
      <c r="K1310" s="735">
        <v>1</v>
      </c>
      <c r="L1310" s="815">
        <v>43311</v>
      </c>
      <c r="M1310" s="913">
        <v>43829</v>
      </c>
      <c r="N1310" s="1078" t="s">
        <v>4030</v>
      </c>
      <c r="O1310" s="788">
        <v>0</v>
      </c>
      <c r="P1310" s="1215" t="str">
        <f t="shared" si="52"/>
        <v>PROCESO</v>
      </c>
    </row>
    <row r="1311" spans="2:16" ht="139.5" customHeight="1">
      <c r="B1311" s="734" t="s">
        <v>24</v>
      </c>
      <c r="C1311" s="873" t="s">
        <v>18</v>
      </c>
      <c r="D1311" s="1400"/>
      <c r="E1311" s="1400"/>
      <c r="F1311" s="1392"/>
      <c r="G1311" s="1395"/>
      <c r="H1311" s="1195" t="s">
        <v>4031</v>
      </c>
      <c r="I1311" s="1215"/>
      <c r="J1311" s="1198" t="s">
        <v>4032</v>
      </c>
      <c r="K1311" s="1198" t="s">
        <v>4033</v>
      </c>
      <c r="L1311" s="815">
        <v>43300</v>
      </c>
      <c r="M1311" s="913">
        <v>43373</v>
      </c>
      <c r="N1311" s="1078" t="s">
        <v>4034</v>
      </c>
      <c r="O1311" s="788">
        <v>0</v>
      </c>
      <c r="P1311" s="1215" t="str">
        <f t="shared" si="52"/>
        <v>PROCESO</v>
      </c>
    </row>
    <row r="1312" spans="2:16" ht="139.5" customHeight="1">
      <c r="B1312" s="734" t="s">
        <v>24</v>
      </c>
      <c r="C1312" s="873" t="s">
        <v>18</v>
      </c>
      <c r="D1312" s="1400" t="s">
        <v>4035</v>
      </c>
      <c r="E1312" s="1400" t="s">
        <v>3952</v>
      </c>
      <c r="F1312" s="1393" t="s">
        <v>4036</v>
      </c>
      <c r="G1312" s="1394" t="s">
        <v>4037</v>
      </c>
      <c r="H1312" s="1195" t="s">
        <v>4038</v>
      </c>
      <c r="I1312" s="1215"/>
      <c r="J1312" s="1198" t="s">
        <v>4039</v>
      </c>
      <c r="K1312" s="735">
        <v>1</v>
      </c>
      <c r="L1312" s="815">
        <v>43313</v>
      </c>
      <c r="M1312" s="815">
        <v>43373</v>
      </c>
      <c r="N1312" s="1078" t="s">
        <v>4040</v>
      </c>
      <c r="O1312" s="788">
        <v>0</v>
      </c>
      <c r="P1312" s="1215" t="str">
        <f t="shared" si="52"/>
        <v>PROCESO</v>
      </c>
    </row>
    <row r="1313" spans="1:16" ht="139.5" customHeight="1">
      <c r="B1313" s="734" t="s">
        <v>24</v>
      </c>
      <c r="C1313" s="873" t="s">
        <v>18</v>
      </c>
      <c r="D1313" s="1400"/>
      <c r="E1313" s="1400"/>
      <c r="F1313" s="1393"/>
      <c r="G1313" s="1394"/>
      <c r="H1313" s="1195" t="s">
        <v>4041</v>
      </c>
      <c r="I1313" s="1215"/>
      <c r="J1313" s="1198" t="s">
        <v>4042</v>
      </c>
      <c r="K1313" s="735">
        <v>5</v>
      </c>
      <c r="L1313" s="815">
        <v>43313</v>
      </c>
      <c r="M1313" s="815">
        <v>43496</v>
      </c>
      <c r="N1313" s="1086" t="s">
        <v>4043</v>
      </c>
      <c r="O1313" s="788">
        <v>0</v>
      </c>
      <c r="P1313" s="1215" t="str">
        <f t="shared" si="52"/>
        <v>PROCESO</v>
      </c>
    </row>
    <row r="1314" spans="1:16" ht="139.5" customHeight="1">
      <c r="B1314" s="734" t="s">
        <v>24</v>
      </c>
      <c r="C1314" s="873" t="s">
        <v>18</v>
      </c>
      <c r="D1314" s="1400"/>
      <c r="E1314" s="1400"/>
      <c r="F1314" s="1393"/>
      <c r="G1314" s="1394"/>
      <c r="H1314" s="1214" t="s">
        <v>4044</v>
      </c>
      <c r="I1314" s="1215"/>
      <c r="J1314" s="1198" t="s">
        <v>4045</v>
      </c>
      <c r="K1314" s="735">
        <v>3</v>
      </c>
      <c r="L1314" s="815">
        <v>43313</v>
      </c>
      <c r="M1314" s="815">
        <v>43678</v>
      </c>
      <c r="N1314" s="1078" t="s">
        <v>4046</v>
      </c>
      <c r="O1314" s="788">
        <v>0</v>
      </c>
      <c r="P1314" s="1215" t="str">
        <f t="shared" si="52"/>
        <v>PROCESO</v>
      </c>
    </row>
    <row r="1315" spans="1:16" ht="139.5" customHeight="1">
      <c r="B1315" s="734" t="s">
        <v>24</v>
      </c>
      <c r="C1315" s="873" t="s">
        <v>18</v>
      </c>
      <c r="D1315" s="1400" t="s">
        <v>4047</v>
      </c>
      <c r="E1315" s="1400" t="s">
        <v>3952</v>
      </c>
      <c r="F1315" s="1393" t="s">
        <v>4048</v>
      </c>
      <c r="G1315" s="1394" t="s">
        <v>4049</v>
      </c>
      <c r="H1315" s="1214" t="s">
        <v>4050</v>
      </c>
      <c r="I1315" s="1215"/>
      <c r="J1315" s="1198" t="s">
        <v>4051</v>
      </c>
      <c r="K1315" s="735">
        <v>6</v>
      </c>
      <c r="L1315" s="815">
        <v>43466</v>
      </c>
      <c r="M1315" s="815">
        <v>43585</v>
      </c>
      <c r="N1315" s="1134" t="s">
        <v>4052</v>
      </c>
      <c r="O1315" s="788">
        <v>0</v>
      </c>
      <c r="P1315" s="1215" t="str">
        <f t="shared" si="52"/>
        <v>PROCESO</v>
      </c>
    </row>
    <row r="1316" spans="1:16" ht="139.5" customHeight="1">
      <c r="B1316" s="734" t="s">
        <v>24</v>
      </c>
      <c r="C1316" s="873" t="s">
        <v>18</v>
      </c>
      <c r="D1316" s="1400"/>
      <c r="E1316" s="1400"/>
      <c r="F1316" s="1393"/>
      <c r="G1316" s="1394"/>
      <c r="H1316" s="1214" t="s">
        <v>4053</v>
      </c>
      <c r="I1316" s="1215"/>
      <c r="J1316" s="791" t="s">
        <v>4054</v>
      </c>
      <c r="K1316" s="735">
        <v>12</v>
      </c>
      <c r="L1316" s="815">
        <v>43466</v>
      </c>
      <c r="M1316" s="815">
        <v>43585</v>
      </c>
      <c r="N1316" s="1078" t="s">
        <v>4055</v>
      </c>
      <c r="O1316" s="788">
        <v>0</v>
      </c>
      <c r="P1316" s="1215" t="str">
        <f t="shared" si="52"/>
        <v>PROCESO</v>
      </c>
    </row>
    <row r="1317" spans="1:16" ht="139.5" customHeight="1">
      <c r="B1317" s="734" t="s">
        <v>24</v>
      </c>
      <c r="C1317" s="873" t="s">
        <v>18</v>
      </c>
      <c r="D1317" s="1400" t="s">
        <v>4056</v>
      </c>
      <c r="E1317" s="1400" t="s">
        <v>3952</v>
      </c>
      <c r="F1317" s="1393" t="s">
        <v>4057</v>
      </c>
      <c r="G1317" s="1394" t="s">
        <v>4058</v>
      </c>
      <c r="H1317" s="1195" t="s">
        <v>4059</v>
      </c>
      <c r="I1317" s="1215"/>
      <c r="J1317" s="1198" t="s">
        <v>4060</v>
      </c>
      <c r="K1317" s="735">
        <v>1</v>
      </c>
      <c r="L1317" s="815">
        <v>43344</v>
      </c>
      <c r="M1317" s="815">
        <v>43464</v>
      </c>
      <c r="N1317" s="1078" t="s">
        <v>4061</v>
      </c>
      <c r="O1317" s="788">
        <v>0</v>
      </c>
      <c r="P1317" s="1215" t="str">
        <f t="shared" si="52"/>
        <v>PROCESO</v>
      </c>
    </row>
    <row r="1318" spans="1:16" ht="139.5" customHeight="1">
      <c r="B1318" s="734" t="s">
        <v>24</v>
      </c>
      <c r="C1318" s="873" t="s">
        <v>18</v>
      </c>
      <c r="D1318" s="1400"/>
      <c r="E1318" s="1400"/>
      <c r="F1318" s="1393"/>
      <c r="G1318" s="1394"/>
      <c r="H1318" s="1195" t="s">
        <v>4062</v>
      </c>
      <c r="I1318" s="1215"/>
      <c r="J1318" s="1198" t="s">
        <v>4063</v>
      </c>
      <c r="K1318" s="735">
        <v>12</v>
      </c>
      <c r="L1318" s="815">
        <v>43344</v>
      </c>
      <c r="M1318" s="815">
        <v>43464</v>
      </c>
      <c r="N1318" s="1078" t="s">
        <v>4064</v>
      </c>
      <c r="O1318" s="788">
        <v>0</v>
      </c>
      <c r="P1318" s="1215" t="str">
        <f t="shared" si="52"/>
        <v>PROCESO</v>
      </c>
    </row>
    <row r="1319" spans="1:16" ht="139.5" customHeight="1">
      <c r="B1319" s="734" t="s">
        <v>24</v>
      </c>
      <c r="C1319" s="873" t="s">
        <v>18</v>
      </c>
      <c r="D1319" s="1400"/>
      <c r="E1319" s="1400"/>
      <c r="F1319" s="1393"/>
      <c r="G1319" s="1394"/>
      <c r="H1319" s="1214" t="s">
        <v>4065</v>
      </c>
      <c r="I1319" s="1215"/>
      <c r="J1319" s="791" t="s">
        <v>4066</v>
      </c>
      <c r="K1319" s="735" t="s">
        <v>4067</v>
      </c>
      <c r="L1319" s="815">
        <v>43344</v>
      </c>
      <c r="M1319" s="815">
        <v>43464</v>
      </c>
      <c r="N1319" s="1078" t="s">
        <v>4068</v>
      </c>
      <c r="O1319" s="788">
        <v>0</v>
      </c>
      <c r="P1319" s="1215" t="str">
        <f t="shared" si="52"/>
        <v>PROCESO</v>
      </c>
    </row>
    <row r="1320" spans="1:16" ht="139.5" customHeight="1">
      <c r="B1320" s="734" t="s">
        <v>24</v>
      </c>
      <c r="C1320" s="873" t="s">
        <v>18</v>
      </c>
      <c r="D1320" s="1407" t="s">
        <v>4069</v>
      </c>
      <c r="E1320" s="1407" t="s">
        <v>4070</v>
      </c>
      <c r="F1320" s="1537" t="s">
        <v>4071</v>
      </c>
      <c r="G1320" s="1442" t="s">
        <v>4072</v>
      </c>
      <c r="H1320" s="1197" t="s">
        <v>4073</v>
      </c>
      <c r="I1320" s="1215"/>
      <c r="J1320" s="1250" t="s">
        <v>4074</v>
      </c>
      <c r="K1320" s="735">
        <v>2</v>
      </c>
      <c r="L1320" s="815">
        <v>43497</v>
      </c>
      <c r="M1320" s="815">
        <v>43646</v>
      </c>
      <c r="N1320" s="1136" t="s">
        <v>4075</v>
      </c>
      <c r="O1320" s="788">
        <v>0</v>
      </c>
      <c r="P1320" s="1215" t="str">
        <f t="shared" ref="P1320:P1341" si="54">IF(AND(M1320&lt;=$O$13,O1320&lt;100%),"INCUMPLIDA",IF(AND(M1320&gt;$O$13,O1320&lt;100%),"PROCESO",IF(AND(M1320&gt;$O$13,O1320=100%),"CUMPLIDA","CUMPLIDA")))</f>
        <v>PROCESO</v>
      </c>
    </row>
    <row r="1321" spans="1:16" ht="139.5" customHeight="1">
      <c r="B1321" s="734" t="s">
        <v>24</v>
      </c>
      <c r="C1321" s="873" t="s">
        <v>18</v>
      </c>
      <c r="D1321" s="1409"/>
      <c r="E1321" s="1409"/>
      <c r="F1321" s="1538"/>
      <c r="G1321" s="1443"/>
      <c r="H1321" s="1250" t="s">
        <v>4076</v>
      </c>
      <c r="I1321" s="1215"/>
      <c r="J1321" s="1198" t="s">
        <v>4077</v>
      </c>
      <c r="K1321" s="735">
        <v>2</v>
      </c>
      <c r="L1321" s="815">
        <v>43497</v>
      </c>
      <c r="M1321" s="815">
        <v>43738</v>
      </c>
      <c r="N1321" s="1137" t="s">
        <v>4078</v>
      </c>
      <c r="O1321" s="788">
        <v>0</v>
      </c>
      <c r="P1321" s="1215" t="str">
        <f t="shared" si="54"/>
        <v>PROCESO</v>
      </c>
    </row>
    <row r="1322" spans="1:16" ht="139.5" customHeight="1">
      <c r="B1322" s="734" t="s">
        <v>24</v>
      </c>
      <c r="C1322" s="873" t="s">
        <v>18</v>
      </c>
      <c r="D1322" s="1407" t="s">
        <v>4079</v>
      </c>
      <c r="E1322" s="1407" t="s">
        <v>4070</v>
      </c>
      <c r="F1322" s="1430" t="s">
        <v>4080</v>
      </c>
      <c r="G1322" s="1395" t="s">
        <v>4081</v>
      </c>
      <c r="H1322" s="1197" t="s">
        <v>4082</v>
      </c>
      <c r="I1322" s="1215"/>
      <c r="J1322" s="1250" t="s">
        <v>4083</v>
      </c>
      <c r="K1322" s="735">
        <v>1</v>
      </c>
      <c r="L1322" s="815">
        <v>43497</v>
      </c>
      <c r="M1322" s="815">
        <v>43616</v>
      </c>
      <c r="N1322" s="1137" t="s">
        <v>4084</v>
      </c>
      <c r="O1322" s="788">
        <v>0</v>
      </c>
      <c r="P1322" s="1215" t="str">
        <f t="shared" si="54"/>
        <v>PROCESO</v>
      </c>
    </row>
    <row r="1323" spans="1:16" ht="139.5" customHeight="1">
      <c r="B1323" s="734" t="s">
        <v>24</v>
      </c>
      <c r="C1323" s="873" t="s">
        <v>18</v>
      </c>
      <c r="D1323" s="1408"/>
      <c r="E1323" s="1408"/>
      <c r="F1323" s="1430"/>
      <c r="G1323" s="1395"/>
      <c r="H1323" s="1197" t="s">
        <v>4085</v>
      </c>
      <c r="I1323" s="1215"/>
      <c r="J1323" s="1250" t="s">
        <v>4086</v>
      </c>
      <c r="K1323" s="735">
        <v>1</v>
      </c>
      <c r="L1323" s="815">
        <v>43497</v>
      </c>
      <c r="M1323" s="815">
        <v>43585</v>
      </c>
      <c r="N1323" s="1137" t="s">
        <v>4087</v>
      </c>
      <c r="O1323" s="788">
        <v>0</v>
      </c>
      <c r="P1323" s="1215" t="str">
        <f t="shared" si="54"/>
        <v>PROCESO</v>
      </c>
    </row>
    <row r="1324" spans="1:16" ht="240" customHeight="1">
      <c r="A1324" s="779"/>
      <c r="B1324" s="734" t="s">
        <v>24</v>
      </c>
      <c r="C1324" s="873" t="s">
        <v>18</v>
      </c>
      <c r="D1324" s="1409"/>
      <c r="E1324" s="1409"/>
      <c r="F1324" s="1430"/>
      <c r="G1324" s="1395"/>
      <c r="H1324" s="1197" t="s">
        <v>4088</v>
      </c>
      <c r="I1324" s="1215"/>
      <c r="J1324" s="1250" t="s">
        <v>4089</v>
      </c>
      <c r="K1324" s="864">
        <v>1</v>
      </c>
      <c r="L1324" s="815">
        <v>43497</v>
      </c>
      <c r="M1324" s="815">
        <v>43830</v>
      </c>
      <c r="N1324" s="1137" t="s">
        <v>4084</v>
      </c>
      <c r="O1324" s="788">
        <v>0</v>
      </c>
      <c r="P1324" s="1215" t="str">
        <f t="shared" si="54"/>
        <v>PROCESO</v>
      </c>
    </row>
    <row r="1325" spans="1:16" ht="120" customHeight="1">
      <c r="A1325" s="779"/>
      <c r="B1325" s="734" t="s">
        <v>24</v>
      </c>
      <c r="C1325" s="873" t="s">
        <v>18</v>
      </c>
      <c r="D1325" s="1407" t="s">
        <v>4090</v>
      </c>
      <c r="E1325" s="1407" t="s">
        <v>4070</v>
      </c>
      <c r="F1325" s="1393" t="s">
        <v>4091</v>
      </c>
      <c r="G1325" s="1395" t="s">
        <v>4092</v>
      </c>
      <c r="H1325" s="1197" t="s">
        <v>4093</v>
      </c>
      <c r="I1325" s="1215"/>
      <c r="J1325" s="1197" t="s">
        <v>4094</v>
      </c>
      <c r="K1325" s="735">
        <v>2</v>
      </c>
      <c r="L1325" s="815">
        <v>43497</v>
      </c>
      <c r="M1325" s="815">
        <v>43646</v>
      </c>
      <c r="N1325" s="1138" t="s">
        <v>4075</v>
      </c>
      <c r="O1325" s="788">
        <v>0</v>
      </c>
      <c r="P1325" s="1215" t="str">
        <f t="shared" si="54"/>
        <v>PROCESO</v>
      </c>
    </row>
    <row r="1326" spans="1:16" ht="90" customHeight="1">
      <c r="A1326" s="780"/>
      <c r="B1326" s="734" t="s">
        <v>24</v>
      </c>
      <c r="C1326" s="873" t="s">
        <v>18</v>
      </c>
      <c r="D1326" s="1409"/>
      <c r="E1326" s="1409"/>
      <c r="F1326" s="1393"/>
      <c r="G1326" s="1395"/>
      <c r="H1326" s="1219" t="s">
        <v>4095</v>
      </c>
      <c r="I1326" s="1215"/>
      <c r="J1326" s="1219" t="s">
        <v>2204</v>
      </c>
      <c r="K1326" s="735">
        <v>1</v>
      </c>
      <c r="L1326" s="815">
        <v>43497</v>
      </c>
      <c r="M1326" s="815">
        <v>43555</v>
      </c>
      <c r="N1326" s="1071" t="s">
        <v>4096</v>
      </c>
      <c r="O1326" s="788">
        <v>0</v>
      </c>
      <c r="P1326" s="1215" t="str">
        <f t="shared" si="54"/>
        <v>PROCESO</v>
      </c>
    </row>
    <row r="1327" spans="1:16" ht="300" customHeight="1">
      <c r="B1327" s="734" t="s">
        <v>24</v>
      </c>
      <c r="C1327" s="873" t="s">
        <v>18</v>
      </c>
      <c r="D1327" s="1407" t="s">
        <v>4097</v>
      </c>
      <c r="E1327" s="1407" t="s">
        <v>4070</v>
      </c>
      <c r="F1327" s="1392" t="s">
        <v>4098</v>
      </c>
      <c r="G1327" s="1395" t="s">
        <v>4099</v>
      </c>
      <c r="H1327" s="1197" t="s">
        <v>4100</v>
      </c>
      <c r="I1327" s="1215"/>
      <c r="J1327" s="1197" t="s">
        <v>4086</v>
      </c>
      <c r="K1327" s="735">
        <v>3</v>
      </c>
      <c r="L1327" s="872">
        <v>43497</v>
      </c>
      <c r="M1327" s="872">
        <v>43585</v>
      </c>
      <c r="N1327" s="1139" t="s">
        <v>4101</v>
      </c>
      <c r="O1327" s="788">
        <v>0</v>
      </c>
      <c r="P1327" s="1215" t="str">
        <f t="shared" si="54"/>
        <v>PROCESO</v>
      </c>
    </row>
    <row r="1328" spans="1:16" ht="185.25" customHeight="1">
      <c r="B1328" s="734" t="s">
        <v>24</v>
      </c>
      <c r="C1328" s="873" t="s">
        <v>18</v>
      </c>
      <c r="D1328" s="1409"/>
      <c r="E1328" s="1409"/>
      <c r="F1328" s="1392"/>
      <c r="G1328" s="1395"/>
      <c r="H1328" s="1197" t="s">
        <v>4102</v>
      </c>
      <c r="I1328" s="1215"/>
      <c r="J1328" s="1197" t="s">
        <v>4089</v>
      </c>
      <c r="K1328" s="864">
        <v>1</v>
      </c>
      <c r="L1328" s="872">
        <v>43497</v>
      </c>
      <c r="M1328" s="872" t="s">
        <v>4103</v>
      </c>
      <c r="N1328" s="1138" t="s">
        <v>4084</v>
      </c>
      <c r="O1328" s="788">
        <v>0</v>
      </c>
      <c r="P1328" s="1215" t="str">
        <f t="shared" si="54"/>
        <v>PROCESO</v>
      </c>
    </row>
    <row r="1329" spans="2:16" ht="327.75" customHeight="1">
      <c r="B1329" s="734" t="s">
        <v>24</v>
      </c>
      <c r="C1329" s="873" t="s">
        <v>18</v>
      </c>
      <c r="D1329" s="1407" t="s">
        <v>4104</v>
      </c>
      <c r="E1329" s="1407" t="s">
        <v>4070</v>
      </c>
      <c r="F1329" s="1392" t="s">
        <v>4105</v>
      </c>
      <c r="G1329" s="1395" t="s">
        <v>4106</v>
      </c>
      <c r="H1329" s="1219" t="s">
        <v>4107</v>
      </c>
      <c r="I1329" s="1215"/>
      <c r="J1329" s="1197" t="s">
        <v>4108</v>
      </c>
      <c r="K1329" s="735">
        <v>3</v>
      </c>
      <c r="L1329" s="872">
        <v>43497</v>
      </c>
      <c r="M1329" s="872" t="s">
        <v>4109</v>
      </c>
      <c r="N1329" s="1138" t="s">
        <v>4084</v>
      </c>
      <c r="O1329" s="788">
        <v>0</v>
      </c>
      <c r="P1329" s="1215" t="str">
        <f t="shared" si="54"/>
        <v>PROCESO</v>
      </c>
    </row>
    <row r="1330" spans="2:16" ht="180.75" customHeight="1">
      <c r="B1330" s="734" t="s">
        <v>24</v>
      </c>
      <c r="C1330" s="873" t="s">
        <v>18</v>
      </c>
      <c r="D1330" s="1409"/>
      <c r="E1330" s="1409"/>
      <c r="F1330" s="1392"/>
      <c r="G1330" s="1395"/>
      <c r="H1330" s="1219" t="s">
        <v>4110</v>
      </c>
      <c r="I1330" s="1215"/>
      <c r="J1330" s="1197" t="s">
        <v>4111</v>
      </c>
      <c r="K1330" s="735" t="s">
        <v>3982</v>
      </c>
      <c r="L1330" s="815">
        <v>43770</v>
      </c>
      <c r="M1330" s="815">
        <v>43799</v>
      </c>
      <c r="N1330" s="1139" t="s">
        <v>4112</v>
      </c>
      <c r="O1330" s="788">
        <v>0</v>
      </c>
      <c r="P1330" s="1215" t="str">
        <f t="shared" si="54"/>
        <v>PROCESO</v>
      </c>
    </row>
    <row r="1331" spans="2:16" ht="200.25" customHeight="1">
      <c r="B1331" s="734" t="s">
        <v>24</v>
      </c>
      <c r="C1331" s="873" t="s">
        <v>18</v>
      </c>
      <c r="D1331" s="1407" t="s">
        <v>4113</v>
      </c>
      <c r="E1331" s="1407" t="s">
        <v>4070</v>
      </c>
      <c r="F1331" s="1540" t="s">
        <v>4114</v>
      </c>
      <c r="G1331" s="1442" t="s">
        <v>4115</v>
      </c>
      <c r="H1331" s="1250" t="s">
        <v>4116</v>
      </c>
      <c r="I1331" s="1215"/>
      <c r="J1331" s="1250" t="s">
        <v>4117</v>
      </c>
      <c r="K1331" s="735">
        <v>1</v>
      </c>
      <c r="L1331" s="869">
        <v>43497</v>
      </c>
      <c r="M1331" s="869" t="s">
        <v>4118</v>
      </c>
      <c r="N1331" s="1136" t="s">
        <v>4084</v>
      </c>
      <c r="O1331" s="788">
        <v>0</v>
      </c>
      <c r="P1331" s="1215" t="str">
        <f t="shared" si="54"/>
        <v>PROCESO</v>
      </c>
    </row>
    <row r="1332" spans="2:16" ht="60">
      <c r="B1332" s="734" t="s">
        <v>24</v>
      </c>
      <c r="C1332" s="873" t="s">
        <v>18</v>
      </c>
      <c r="D1332" s="1408"/>
      <c r="E1332" s="1408"/>
      <c r="F1332" s="1541"/>
      <c r="G1332" s="1543"/>
      <c r="H1332" s="1250" t="s">
        <v>4119</v>
      </c>
      <c r="I1332" s="1215"/>
      <c r="J1332" s="1250" t="s">
        <v>4120</v>
      </c>
      <c r="K1332" s="735">
        <v>3</v>
      </c>
      <c r="L1332" s="815">
        <v>43497</v>
      </c>
      <c r="M1332" s="815">
        <v>43524</v>
      </c>
      <c r="N1332" s="1136" t="s">
        <v>4084</v>
      </c>
      <c r="O1332" s="788">
        <v>0</v>
      </c>
      <c r="P1332" s="1215" t="str">
        <f t="shared" si="54"/>
        <v>PROCESO</v>
      </c>
    </row>
    <row r="1333" spans="2:16" ht="105">
      <c r="B1333" s="734" t="s">
        <v>24</v>
      </c>
      <c r="C1333" s="873" t="s">
        <v>18</v>
      </c>
      <c r="D1333" s="1409"/>
      <c r="E1333" s="1409"/>
      <c r="F1333" s="1542"/>
      <c r="G1333" s="1443"/>
      <c r="H1333" s="1219" t="s">
        <v>4121</v>
      </c>
      <c r="I1333" s="1215"/>
      <c r="J1333" s="1219" t="s">
        <v>2204</v>
      </c>
      <c r="K1333" s="735">
        <v>1</v>
      </c>
      <c r="L1333" s="815">
        <v>43497</v>
      </c>
      <c r="M1333" s="815">
        <v>43555</v>
      </c>
      <c r="N1333" s="1071" t="s">
        <v>4096</v>
      </c>
      <c r="O1333" s="788">
        <v>0</v>
      </c>
      <c r="P1333" s="1215" t="str">
        <f t="shared" si="54"/>
        <v>PROCESO</v>
      </c>
    </row>
    <row r="1334" spans="2:16" ht="150">
      <c r="B1334" s="734" t="s">
        <v>24</v>
      </c>
      <c r="C1334" s="873" t="s">
        <v>18</v>
      </c>
      <c r="D1334" s="1407" t="s">
        <v>4122</v>
      </c>
      <c r="E1334" s="1407" t="s">
        <v>4070</v>
      </c>
      <c r="F1334" s="1540" t="s">
        <v>4123</v>
      </c>
      <c r="G1334" s="1442" t="s">
        <v>4124</v>
      </c>
      <c r="H1334" s="1250" t="s">
        <v>4125</v>
      </c>
      <c r="I1334" s="1215"/>
      <c r="J1334" s="1250" t="s">
        <v>3208</v>
      </c>
      <c r="K1334" s="735">
        <v>1</v>
      </c>
      <c r="L1334" s="815">
        <v>43497</v>
      </c>
      <c r="M1334" s="815">
        <v>43585</v>
      </c>
      <c r="N1334" s="1136" t="s">
        <v>4096</v>
      </c>
      <c r="O1334" s="788">
        <v>0</v>
      </c>
      <c r="P1334" s="1215" t="str">
        <f t="shared" si="54"/>
        <v>PROCESO</v>
      </c>
    </row>
    <row r="1335" spans="2:16" ht="165" customHeight="1">
      <c r="B1335" s="734" t="s">
        <v>24</v>
      </c>
      <c r="C1335" s="873" t="s">
        <v>18</v>
      </c>
      <c r="D1335" s="1408"/>
      <c r="E1335" s="1408"/>
      <c r="F1335" s="1541"/>
      <c r="G1335" s="1543"/>
      <c r="H1335" s="1197" t="s">
        <v>4126</v>
      </c>
      <c r="I1335" s="1215"/>
      <c r="J1335" s="1197" t="s">
        <v>4127</v>
      </c>
      <c r="K1335" s="735">
        <v>1</v>
      </c>
      <c r="L1335" s="815">
        <v>43466</v>
      </c>
      <c r="M1335" s="815">
        <v>43585</v>
      </c>
      <c r="N1335" s="1140" t="s">
        <v>4128</v>
      </c>
      <c r="O1335" s="788">
        <v>0</v>
      </c>
      <c r="P1335" s="1215" t="str">
        <f t="shared" si="54"/>
        <v>PROCESO</v>
      </c>
    </row>
    <row r="1336" spans="2:16" ht="75">
      <c r="B1336" s="734" t="s">
        <v>24</v>
      </c>
      <c r="C1336" s="873" t="s">
        <v>18</v>
      </c>
      <c r="D1336" s="1408"/>
      <c r="E1336" s="1408"/>
      <c r="F1336" s="1541"/>
      <c r="G1336" s="1543"/>
      <c r="H1336" s="1242" t="s">
        <v>4129</v>
      </c>
      <c r="I1336" s="1215"/>
      <c r="J1336" s="1250" t="s">
        <v>4130</v>
      </c>
      <c r="K1336" s="735">
        <v>1</v>
      </c>
      <c r="L1336" s="869">
        <v>43497</v>
      </c>
      <c r="M1336" s="869">
        <v>43830</v>
      </c>
      <c r="N1336" s="1136" t="s">
        <v>4112</v>
      </c>
      <c r="O1336" s="788">
        <v>0</v>
      </c>
      <c r="P1336" s="1215" t="str">
        <f t="shared" si="54"/>
        <v>PROCESO</v>
      </c>
    </row>
    <row r="1337" spans="2:16" ht="285">
      <c r="B1337" s="734" t="s">
        <v>24</v>
      </c>
      <c r="C1337" s="873" t="s">
        <v>18</v>
      </c>
      <c r="D1337" s="1409"/>
      <c r="E1337" s="1409"/>
      <c r="F1337" s="1542"/>
      <c r="G1337" s="1443"/>
      <c r="H1337" s="1218" t="s">
        <v>4131</v>
      </c>
      <c r="I1337" s="1215"/>
      <c r="J1337" s="1198" t="s">
        <v>2156</v>
      </c>
      <c r="K1337" s="735" t="s">
        <v>4132</v>
      </c>
      <c r="L1337" s="815">
        <v>43497</v>
      </c>
      <c r="M1337" s="815" t="s">
        <v>4133</v>
      </c>
      <c r="N1337" s="1078" t="s">
        <v>4112</v>
      </c>
      <c r="O1337" s="788">
        <v>0</v>
      </c>
      <c r="P1337" s="1215" t="str">
        <f t="shared" si="54"/>
        <v>PROCESO</v>
      </c>
    </row>
    <row r="1338" spans="2:16" ht="105">
      <c r="B1338" s="734" t="s">
        <v>24</v>
      </c>
      <c r="C1338" s="873" t="s">
        <v>18</v>
      </c>
      <c r="D1338" s="1407" t="s">
        <v>4134</v>
      </c>
      <c r="E1338" s="1407" t="s">
        <v>4070</v>
      </c>
      <c r="F1338" s="1540" t="s">
        <v>4135</v>
      </c>
      <c r="G1338" s="1440" t="s">
        <v>4136</v>
      </c>
      <c r="H1338" s="1219" t="s">
        <v>4137</v>
      </c>
      <c r="I1338" s="1215"/>
      <c r="J1338" s="1219" t="s">
        <v>2204</v>
      </c>
      <c r="K1338" s="735">
        <v>1</v>
      </c>
      <c r="L1338" s="815">
        <v>43497</v>
      </c>
      <c r="M1338" s="815">
        <v>43555</v>
      </c>
      <c r="N1338" s="1071" t="s">
        <v>4096</v>
      </c>
      <c r="O1338" s="788">
        <v>0</v>
      </c>
      <c r="P1338" s="1215" t="str">
        <f t="shared" si="54"/>
        <v>PROCESO</v>
      </c>
    </row>
    <row r="1339" spans="2:16" ht="165" customHeight="1">
      <c r="B1339" s="734" t="s">
        <v>24</v>
      </c>
      <c r="C1339" s="873" t="s">
        <v>18</v>
      </c>
      <c r="D1339" s="1409"/>
      <c r="E1339" s="1409"/>
      <c r="F1339" s="1542"/>
      <c r="G1339" s="1441"/>
      <c r="H1339" s="1219" t="s">
        <v>4138</v>
      </c>
      <c r="I1339" s="1215"/>
      <c r="J1339" s="1219" t="s">
        <v>4139</v>
      </c>
      <c r="K1339" s="864">
        <v>1</v>
      </c>
      <c r="L1339" s="815">
        <v>43497</v>
      </c>
      <c r="M1339" s="815">
        <v>43738</v>
      </c>
      <c r="N1339" s="1071" t="s">
        <v>4084</v>
      </c>
      <c r="O1339" s="788">
        <v>0</v>
      </c>
      <c r="P1339" s="1215" t="str">
        <f t="shared" si="54"/>
        <v>PROCESO</v>
      </c>
    </row>
    <row r="1340" spans="2:16" ht="90">
      <c r="B1340" s="734" t="s">
        <v>24</v>
      </c>
      <c r="C1340" s="873" t="s">
        <v>18</v>
      </c>
      <c r="D1340" s="1407" t="s">
        <v>4140</v>
      </c>
      <c r="E1340" s="1407" t="s">
        <v>4070</v>
      </c>
      <c r="F1340" s="1537" t="s">
        <v>4141</v>
      </c>
      <c r="G1340" s="1442" t="s">
        <v>4142</v>
      </c>
      <c r="H1340" s="1219" t="s">
        <v>4143</v>
      </c>
      <c r="I1340" s="1215"/>
      <c r="J1340" s="1219" t="s">
        <v>4144</v>
      </c>
      <c r="K1340" s="735">
        <v>3</v>
      </c>
      <c r="L1340" s="815">
        <v>43497</v>
      </c>
      <c r="M1340" s="815">
        <v>43768</v>
      </c>
      <c r="N1340" s="1071" t="s">
        <v>4084</v>
      </c>
      <c r="O1340" s="788">
        <v>0</v>
      </c>
      <c r="P1340" s="1215" t="str">
        <f t="shared" si="54"/>
        <v>PROCESO</v>
      </c>
    </row>
    <row r="1341" spans="2:16" ht="165" customHeight="1">
      <c r="B1341" s="734" t="s">
        <v>24</v>
      </c>
      <c r="C1341" s="873" t="s">
        <v>18</v>
      </c>
      <c r="D1341" s="1409"/>
      <c r="E1341" s="1409"/>
      <c r="F1341" s="1538"/>
      <c r="G1341" s="1443"/>
      <c r="H1341" s="1219" t="s">
        <v>4145</v>
      </c>
      <c r="I1341" s="1215"/>
      <c r="J1341" s="1197" t="s">
        <v>4111</v>
      </c>
      <c r="K1341" s="735" t="s">
        <v>3982</v>
      </c>
      <c r="L1341" s="815">
        <v>43770</v>
      </c>
      <c r="M1341" s="815">
        <v>43799</v>
      </c>
      <c r="N1341" s="1139" t="s">
        <v>4112</v>
      </c>
      <c r="O1341" s="788">
        <v>0</v>
      </c>
      <c r="P1341" s="1215" t="str">
        <f t="shared" si="54"/>
        <v>PROCESO</v>
      </c>
    </row>
    <row r="1342" spans="2:16" ht="225">
      <c r="B1342" s="734" t="s">
        <v>24</v>
      </c>
      <c r="C1342" s="873" t="s">
        <v>18</v>
      </c>
      <c r="D1342" s="1400" t="s">
        <v>4146</v>
      </c>
      <c r="E1342" s="1400" t="s">
        <v>3952</v>
      </c>
      <c r="F1342" s="1393" t="s">
        <v>4147</v>
      </c>
      <c r="G1342" s="1394" t="s">
        <v>4148</v>
      </c>
      <c r="H1342" s="1195" t="s">
        <v>4149</v>
      </c>
      <c r="I1342" s="1215"/>
      <c r="J1342" s="1198" t="s">
        <v>4150</v>
      </c>
      <c r="K1342" s="735">
        <v>1</v>
      </c>
      <c r="L1342" s="815">
        <v>43311</v>
      </c>
      <c r="M1342" s="815">
        <v>43373</v>
      </c>
      <c r="N1342" s="1086" t="s">
        <v>4151</v>
      </c>
      <c r="O1342" s="788">
        <v>0</v>
      </c>
      <c r="P1342" s="1215" t="str">
        <f t="shared" ref="P1342:P1355" si="55">IF(AND(M1342&lt;=$O$13,O1342&lt;100%),"INCUMPLIDA",IF(AND(M1342&gt;$O$13,O1342&lt;100%),"PROCESO",IF(AND(M1342&gt;$O$13,O1342=100%),"CUMPLIDA","CUMPLIDA")))</f>
        <v>PROCESO</v>
      </c>
    </row>
    <row r="1343" spans="2:16" ht="270">
      <c r="B1343" s="734" t="s">
        <v>24</v>
      </c>
      <c r="C1343" s="873" t="s">
        <v>18</v>
      </c>
      <c r="D1343" s="1400"/>
      <c r="E1343" s="1400"/>
      <c r="F1343" s="1393"/>
      <c r="G1343" s="1394"/>
      <c r="H1343" s="1195" t="s">
        <v>4152</v>
      </c>
      <c r="I1343" s="1215"/>
      <c r="J1343" s="1198" t="s">
        <v>4153</v>
      </c>
      <c r="K1343" s="735">
        <v>1</v>
      </c>
      <c r="L1343" s="815" t="s">
        <v>4154</v>
      </c>
      <c r="M1343" s="815">
        <v>43373</v>
      </c>
      <c r="N1343" s="1078" t="s">
        <v>4155</v>
      </c>
      <c r="O1343" s="788">
        <v>0</v>
      </c>
      <c r="P1343" s="1215" t="str">
        <f t="shared" si="55"/>
        <v>PROCESO</v>
      </c>
    </row>
    <row r="1344" spans="2:16" ht="120">
      <c r="B1344" s="734" t="s">
        <v>24</v>
      </c>
      <c r="C1344" s="873" t="s">
        <v>18</v>
      </c>
      <c r="D1344" s="1400"/>
      <c r="E1344" s="1400"/>
      <c r="F1344" s="1393"/>
      <c r="G1344" s="1394"/>
      <c r="H1344" s="1214" t="s">
        <v>4156</v>
      </c>
      <c r="I1344" s="1215"/>
      <c r="J1344" s="1198" t="s">
        <v>4157</v>
      </c>
      <c r="K1344" s="735">
        <v>1</v>
      </c>
      <c r="L1344" s="815">
        <v>43344</v>
      </c>
      <c r="M1344" s="815">
        <v>43465</v>
      </c>
      <c r="N1344" s="1078" t="s">
        <v>4158</v>
      </c>
      <c r="O1344" s="788">
        <v>0</v>
      </c>
      <c r="P1344" s="1215" t="str">
        <f t="shared" si="55"/>
        <v>PROCESO</v>
      </c>
    </row>
    <row r="1345" spans="2:16" ht="90">
      <c r="B1345" s="734" t="s">
        <v>24</v>
      </c>
      <c r="C1345" s="873" t="s">
        <v>18</v>
      </c>
      <c r="D1345" s="1400"/>
      <c r="E1345" s="1400"/>
      <c r="F1345" s="1393"/>
      <c r="G1345" s="1394"/>
      <c r="H1345" s="1195" t="s">
        <v>4159</v>
      </c>
      <c r="I1345" s="1215"/>
      <c r="J1345" s="1198" t="s">
        <v>4160</v>
      </c>
      <c r="K1345" s="735" t="s">
        <v>4161</v>
      </c>
      <c r="L1345" s="815" t="s">
        <v>4162</v>
      </c>
      <c r="M1345" s="815">
        <v>43464</v>
      </c>
      <c r="N1345" s="1078" t="s">
        <v>4163</v>
      </c>
      <c r="O1345" s="788">
        <v>0</v>
      </c>
      <c r="P1345" s="1215" t="str">
        <f t="shared" si="55"/>
        <v>PROCESO</v>
      </c>
    </row>
    <row r="1346" spans="2:16" ht="105">
      <c r="B1346" s="734" t="s">
        <v>24</v>
      </c>
      <c r="C1346" s="873" t="s">
        <v>18</v>
      </c>
      <c r="D1346" s="1407" t="s">
        <v>4164</v>
      </c>
      <c r="E1346" s="1407" t="s">
        <v>4070</v>
      </c>
      <c r="F1346" s="1537" t="s">
        <v>4165</v>
      </c>
      <c r="G1346" s="1440" t="s">
        <v>4166</v>
      </c>
      <c r="H1346" s="1197" t="s">
        <v>4167</v>
      </c>
      <c r="I1346" s="1215"/>
      <c r="J1346" s="1198" t="s">
        <v>236</v>
      </c>
      <c r="K1346" s="735">
        <v>1</v>
      </c>
      <c r="L1346" s="872">
        <v>43497</v>
      </c>
      <c r="M1346" s="872">
        <v>43646</v>
      </c>
      <c r="N1346" s="1139" t="s">
        <v>4168</v>
      </c>
      <c r="O1346" s="788">
        <v>0</v>
      </c>
      <c r="P1346" s="1215" t="str">
        <f>IF(AND(M1346&lt;=$O$13,O1346&lt;100%),"INCUMPLIDA",IF(AND(M1346&gt;$O$13,O1346&lt;100%),"PROCESO",IF(AND(M1346&gt;$O$13,O1346=100%),"CUMPLIDA","CUMPLIDA")))</f>
        <v>PROCESO</v>
      </c>
    </row>
    <row r="1347" spans="2:16" ht="168.75" customHeight="1">
      <c r="B1347" s="734" t="s">
        <v>24</v>
      </c>
      <c r="C1347" s="873" t="s">
        <v>18</v>
      </c>
      <c r="D1347" s="1409"/>
      <c r="E1347" s="1409"/>
      <c r="F1347" s="1538"/>
      <c r="G1347" s="1441"/>
      <c r="H1347" s="1197" t="s">
        <v>4169</v>
      </c>
      <c r="I1347" s="1215"/>
      <c r="J1347" s="1198" t="s">
        <v>236</v>
      </c>
      <c r="K1347" s="735">
        <v>1</v>
      </c>
      <c r="L1347" s="872">
        <v>43647</v>
      </c>
      <c r="M1347" s="872">
        <v>43738</v>
      </c>
      <c r="N1347" s="1139" t="s">
        <v>4168</v>
      </c>
      <c r="O1347" s="788">
        <v>0</v>
      </c>
      <c r="P1347" s="1215" t="str">
        <f>IF(AND(M1347&lt;=$O$13,O1347&lt;100%),"INCUMPLIDA",IF(AND(M1347&gt;$O$13,O1347&lt;100%),"PROCESO",IF(AND(M1347&gt;$O$13,O1347=100%),"CUMPLIDA","CUMPLIDA")))</f>
        <v>PROCESO</v>
      </c>
    </row>
    <row r="1348" spans="2:16" ht="165" customHeight="1">
      <c r="B1348" s="734" t="s">
        <v>24</v>
      </c>
      <c r="C1348" s="873" t="s">
        <v>18</v>
      </c>
      <c r="D1348" s="1400" t="s">
        <v>4170</v>
      </c>
      <c r="E1348" s="1400" t="s">
        <v>3952</v>
      </c>
      <c r="F1348" s="1393" t="s">
        <v>4171</v>
      </c>
      <c r="G1348" s="1394" t="s">
        <v>4172</v>
      </c>
      <c r="H1348" s="1195" t="s">
        <v>4173</v>
      </c>
      <c r="I1348" s="1215"/>
      <c r="J1348" s="1198" t="s">
        <v>4174</v>
      </c>
      <c r="K1348" s="735">
        <v>1</v>
      </c>
      <c r="L1348" s="815">
        <v>43282</v>
      </c>
      <c r="M1348" s="815">
        <v>43496</v>
      </c>
      <c r="N1348" s="1078" t="s">
        <v>4175</v>
      </c>
      <c r="O1348" s="788">
        <v>0</v>
      </c>
      <c r="P1348" s="1215" t="str">
        <f t="shared" si="55"/>
        <v>PROCESO</v>
      </c>
    </row>
    <row r="1349" spans="2:16" ht="210">
      <c r="B1349" s="734" t="s">
        <v>24</v>
      </c>
      <c r="C1349" s="873" t="s">
        <v>18</v>
      </c>
      <c r="D1349" s="1400"/>
      <c r="E1349" s="1400"/>
      <c r="F1349" s="1393"/>
      <c r="G1349" s="1394"/>
      <c r="H1349" s="1195" t="s">
        <v>4176</v>
      </c>
      <c r="I1349" s="1215"/>
      <c r="J1349" s="1198" t="s">
        <v>4177</v>
      </c>
      <c r="K1349" s="735">
        <v>1</v>
      </c>
      <c r="L1349" s="835">
        <v>43313</v>
      </c>
      <c r="M1349" s="857">
        <v>43465</v>
      </c>
      <c r="N1349" s="1078" t="s">
        <v>4178</v>
      </c>
      <c r="O1349" s="788">
        <v>0</v>
      </c>
      <c r="P1349" s="1215" t="str">
        <f t="shared" si="55"/>
        <v>PROCESO</v>
      </c>
    </row>
    <row r="1350" spans="2:16" ht="165" customHeight="1">
      <c r="B1350" s="734" t="s">
        <v>24</v>
      </c>
      <c r="C1350" s="873" t="s">
        <v>18</v>
      </c>
      <c r="D1350" s="1400" t="s">
        <v>4179</v>
      </c>
      <c r="E1350" s="1400" t="s">
        <v>3952</v>
      </c>
      <c r="F1350" s="1393" t="s">
        <v>4180</v>
      </c>
      <c r="G1350" s="1394" t="s">
        <v>4181</v>
      </c>
      <c r="H1350" s="1195" t="s">
        <v>4182</v>
      </c>
      <c r="I1350" s="1215"/>
      <c r="J1350" s="1198" t="s">
        <v>4183</v>
      </c>
      <c r="K1350" s="735">
        <v>3</v>
      </c>
      <c r="L1350" s="815">
        <v>43313</v>
      </c>
      <c r="M1350" s="815">
        <v>43465</v>
      </c>
      <c r="N1350" s="1078" t="s">
        <v>4184</v>
      </c>
      <c r="O1350" s="788">
        <v>0</v>
      </c>
      <c r="P1350" s="1215" t="str">
        <f t="shared" si="55"/>
        <v>PROCESO</v>
      </c>
    </row>
    <row r="1351" spans="2:16" ht="195">
      <c r="B1351" s="734" t="s">
        <v>24</v>
      </c>
      <c r="C1351" s="873" t="s">
        <v>18</v>
      </c>
      <c r="D1351" s="1400"/>
      <c r="E1351" s="1400"/>
      <c r="F1351" s="1393"/>
      <c r="G1351" s="1394"/>
      <c r="H1351" s="1195" t="s">
        <v>4185</v>
      </c>
      <c r="I1351" s="1215"/>
      <c r="J1351" s="1198" t="s">
        <v>4186</v>
      </c>
      <c r="K1351" s="735">
        <v>3</v>
      </c>
      <c r="L1351" s="815">
        <v>43313</v>
      </c>
      <c r="M1351" s="815">
        <v>43465</v>
      </c>
      <c r="N1351" s="1078" t="s">
        <v>4187</v>
      </c>
      <c r="O1351" s="788">
        <v>0</v>
      </c>
      <c r="P1351" s="1215" t="str">
        <f t="shared" si="55"/>
        <v>PROCESO</v>
      </c>
    </row>
    <row r="1352" spans="2:16" ht="165" customHeight="1">
      <c r="B1352" s="734" t="s">
        <v>24</v>
      </c>
      <c r="C1352" s="873" t="s">
        <v>18</v>
      </c>
      <c r="D1352" s="1400"/>
      <c r="E1352" s="1400"/>
      <c r="F1352" s="1393"/>
      <c r="G1352" s="1394"/>
      <c r="H1352" s="1195" t="s">
        <v>4188</v>
      </c>
      <c r="I1352" s="1215"/>
      <c r="J1352" s="1198" t="s">
        <v>4189</v>
      </c>
      <c r="K1352" s="735">
        <v>3</v>
      </c>
      <c r="L1352" s="815">
        <v>43313</v>
      </c>
      <c r="M1352" s="815">
        <v>43465</v>
      </c>
      <c r="N1352" s="1078" t="s">
        <v>4187</v>
      </c>
      <c r="O1352" s="788">
        <v>0</v>
      </c>
      <c r="P1352" s="1215" t="str">
        <f t="shared" si="55"/>
        <v>PROCESO</v>
      </c>
    </row>
    <row r="1353" spans="2:16" ht="195">
      <c r="B1353" s="734" t="s">
        <v>24</v>
      </c>
      <c r="C1353" s="873" t="s">
        <v>18</v>
      </c>
      <c r="D1353" s="1400"/>
      <c r="E1353" s="1400"/>
      <c r="F1353" s="1393"/>
      <c r="G1353" s="1394"/>
      <c r="H1353" s="1214" t="s">
        <v>4190</v>
      </c>
      <c r="I1353" s="1215"/>
      <c r="J1353" s="1198" t="s">
        <v>4191</v>
      </c>
      <c r="K1353" s="735">
        <v>3</v>
      </c>
      <c r="L1353" s="815">
        <v>43313</v>
      </c>
      <c r="M1353" s="815">
        <v>43465</v>
      </c>
      <c r="N1353" s="1078" t="s">
        <v>4187</v>
      </c>
      <c r="O1353" s="788">
        <v>0</v>
      </c>
      <c r="P1353" s="1215" t="str">
        <f t="shared" si="55"/>
        <v>PROCESO</v>
      </c>
    </row>
    <row r="1354" spans="2:16" ht="313.5" customHeight="1">
      <c r="B1354" s="734" t="s">
        <v>24</v>
      </c>
      <c r="C1354" s="873" t="s">
        <v>18</v>
      </c>
      <c r="D1354" s="1400"/>
      <c r="E1354" s="1400"/>
      <c r="F1354" s="1393"/>
      <c r="G1354" s="1394"/>
      <c r="H1354" s="1214" t="s">
        <v>4192</v>
      </c>
      <c r="I1354" s="1215"/>
      <c r="J1354" s="1198" t="s">
        <v>4189</v>
      </c>
      <c r="K1354" s="735">
        <v>3</v>
      </c>
      <c r="L1354" s="815">
        <v>43313</v>
      </c>
      <c r="M1354" s="815">
        <v>43496</v>
      </c>
      <c r="N1354" s="1078" t="s">
        <v>4193</v>
      </c>
      <c r="O1354" s="788">
        <v>0</v>
      </c>
      <c r="P1354" s="1215" t="str">
        <f t="shared" si="55"/>
        <v>PROCESO</v>
      </c>
    </row>
    <row r="1355" spans="2:16" ht="313.5" customHeight="1">
      <c r="B1355" s="734" t="s">
        <v>24</v>
      </c>
      <c r="C1355" s="873" t="s">
        <v>18</v>
      </c>
      <c r="D1355" s="1400"/>
      <c r="E1355" s="1400"/>
      <c r="F1355" s="1393"/>
      <c r="G1355" s="1394"/>
      <c r="H1355" s="1195" t="s">
        <v>4194</v>
      </c>
      <c r="I1355" s="1215"/>
      <c r="J1355" s="1198" t="s">
        <v>4189</v>
      </c>
      <c r="K1355" s="735">
        <v>3</v>
      </c>
      <c r="L1355" s="815">
        <v>43313</v>
      </c>
      <c r="M1355" s="815">
        <v>43496</v>
      </c>
      <c r="N1355" s="1078" t="s">
        <v>4195</v>
      </c>
      <c r="O1355" s="788">
        <v>0</v>
      </c>
      <c r="P1355" s="1215" t="str">
        <f t="shared" si="55"/>
        <v>PROCESO</v>
      </c>
    </row>
    <row r="1356" spans="2:16" ht="114" customHeight="1">
      <c r="B1356" s="1283" t="s">
        <v>25</v>
      </c>
      <c r="C1356" s="1246" t="s">
        <v>11</v>
      </c>
      <c r="D1356" s="1399" t="s">
        <v>4196</v>
      </c>
      <c r="E1356" s="1399" t="s">
        <v>552</v>
      </c>
      <c r="F1356" s="1401" t="s">
        <v>4197</v>
      </c>
      <c r="G1356" s="1399" t="s">
        <v>4198</v>
      </c>
      <c r="H1356" s="1181" t="s">
        <v>4199</v>
      </c>
      <c r="I1356" s="1181" t="s">
        <v>4200</v>
      </c>
      <c r="J1356" s="1181" t="s">
        <v>4201</v>
      </c>
      <c r="K1356" s="1181">
        <v>2</v>
      </c>
      <c r="L1356" s="817">
        <v>43449</v>
      </c>
      <c r="M1356" s="89">
        <v>43585</v>
      </c>
      <c r="N1356" s="534" t="s">
        <v>4202</v>
      </c>
      <c r="O1356" s="75">
        <v>0</v>
      </c>
      <c r="P1356" s="1202" t="str">
        <f t="shared" ref="P1356:P1361" si="56">IF(AND(M1356&lt;=$O$11,O1356&lt;100%),"INCUMPLIDA",IF(AND(M1356&gt;$O$11,O1356&lt;100%),"PROCESO",IF(AND(M1356&gt;$O$11,O1356=100%),"CUMPLIDA","CUMPLIDA")))</f>
        <v>PROCESO</v>
      </c>
    </row>
    <row r="1357" spans="2:16" ht="114" customHeight="1">
      <c r="B1357" s="1283" t="s">
        <v>25</v>
      </c>
      <c r="C1357" s="1246" t="s">
        <v>11</v>
      </c>
      <c r="D1357" s="1399"/>
      <c r="E1357" s="1399"/>
      <c r="F1357" s="1401"/>
      <c r="G1357" s="1399"/>
      <c r="H1357" s="1181" t="s">
        <v>4203</v>
      </c>
      <c r="I1357" s="1181" t="s">
        <v>4204</v>
      </c>
      <c r="J1357" s="1181" t="s">
        <v>4205</v>
      </c>
      <c r="K1357" s="1181">
        <v>1</v>
      </c>
      <c r="L1357" s="817">
        <v>43587</v>
      </c>
      <c r="M1357" s="89">
        <v>43707</v>
      </c>
      <c r="N1357" s="534" t="s">
        <v>4202</v>
      </c>
      <c r="O1357" s="75">
        <v>0</v>
      </c>
      <c r="P1357" s="1202" t="str">
        <f t="shared" si="56"/>
        <v>PROCESO</v>
      </c>
    </row>
    <row r="1358" spans="2:16" ht="114" customHeight="1">
      <c r="B1358" s="1283" t="s">
        <v>25</v>
      </c>
      <c r="C1358" s="1246" t="s">
        <v>11</v>
      </c>
      <c r="D1358" s="1199" t="s">
        <v>4206</v>
      </c>
      <c r="E1358" s="1199" t="s">
        <v>659</v>
      </c>
      <c r="F1358" s="1201" t="s">
        <v>4207</v>
      </c>
      <c r="G1358" s="1208" t="s">
        <v>4208</v>
      </c>
      <c r="H1358" s="1199" t="s">
        <v>4209</v>
      </c>
      <c r="I1358" s="1199" t="s">
        <v>4210</v>
      </c>
      <c r="J1358" s="1199" t="s">
        <v>236</v>
      </c>
      <c r="K1358" s="1210">
        <v>12</v>
      </c>
      <c r="L1358" s="87">
        <v>42948</v>
      </c>
      <c r="M1358" s="87">
        <v>43313</v>
      </c>
      <c r="N1358" s="534" t="s">
        <v>4211</v>
      </c>
      <c r="O1358" s="75">
        <v>1</v>
      </c>
      <c r="P1358" s="1202" t="str">
        <f t="shared" si="56"/>
        <v>CUMPLIDA</v>
      </c>
    </row>
    <row r="1359" spans="2:16" ht="210">
      <c r="B1359" s="1283" t="s">
        <v>25</v>
      </c>
      <c r="C1359" s="1246" t="s">
        <v>11</v>
      </c>
      <c r="D1359" s="1371" t="s">
        <v>4212</v>
      </c>
      <c r="E1359" s="1379" t="s">
        <v>102</v>
      </c>
      <c r="F1359" s="1418" t="s">
        <v>4213</v>
      </c>
      <c r="G1359" s="1448" t="s">
        <v>4214</v>
      </c>
      <c r="H1359" s="1293" t="s">
        <v>4215</v>
      </c>
      <c r="I1359" s="1181" t="s">
        <v>4216</v>
      </c>
      <c r="J1359" s="1181" t="s">
        <v>641</v>
      </c>
      <c r="K1359" s="1303">
        <v>1</v>
      </c>
      <c r="L1359" s="87">
        <v>43647</v>
      </c>
      <c r="M1359" s="87">
        <v>43708</v>
      </c>
      <c r="N1359" s="1181" t="s">
        <v>4217</v>
      </c>
      <c r="O1359" s="75">
        <v>0</v>
      </c>
      <c r="P1359" s="1202" t="str">
        <f t="shared" si="56"/>
        <v>PROCESO</v>
      </c>
    </row>
    <row r="1360" spans="2:16" ht="75">
      <c r="B1360" s="1283" t="s">
        <v>25</v>
      </c>
      <c r="C1360" s="1246" t="s">
        <v>11</v>
      </c>
      <c r="D1360" s="1371"/>
      <c r="E1360" s="1379"/>
      <c r="F1360" s="1418"/>
      <c r="G1360" s="1448"/>
      <c r="H1360" s="1293" t="s">
        <v>4218</v>
      </c>
      <c r="I1360" s="1181" t="s">
        <v>4219</v>
      </c>
      <c r="J1360" s="1181" t="s">
        <v>4220</v>
      </c>
      <c r="K1360" s="1303">
        <v>1</v>
      </c>
      <c r="L1360" s="87">
        <v>43709</v>
      </c>
      <c r="M1360" s="87">
        <v>43738</v>
      </c>
      <c r="N1360" s="1181" t="s">
        <v>4221</v>
      </c>
      <c r="O1360" s="75">
        <v>0</v>
      </c>
      <c r="P1360" s="1202" t="str">
        <f t="shared" si="56"/>
        <v>PROCESO</v>
      </c>
    </row>
    <row r="1361" spans="2:16" ht="90">
      <c r="B1361" s="1283" t="s">
        <v>25</v>
      </c>
      <c r="C1361" s="1246" t="s">
        <v>11</v>
      </c>
      <c r="D1361" s="1371"/>
      <c r="E1361" s="1379"/>
      <c r="F1361" s="1418"/>
      <c r="G1361" s="1448"/>
      <c r="H1361" s="1293" t="s">
        <v>4222</v>
      </c>
      <c r="I1361" s="1181" t="s">
        <v>4223</v>
      </c>
      <c r="J1361" s="1181" t="s">
        <v>4224</v>
      </c>
      <c r="K1361" s="1303">
        <v>2</v>
      </c>
      <c r="L1361" s="87">
        <v>43739</v>
      </c>
      <c r="M1361" s="87">
        <v>44105</v>
      </c>
      <c r="N1361" s="1181" t="s">
        <v>4225</v>
      </c>
      <c r="O1361" s="75">
        <v>0</v>
      </c>
      <c r="P1361" s="1202" t="str">
        <f t="shared" si="56"/>
        <v>PROCESO</v>
      </c>
    </row>
    <row r="1362" spans="2:16" ht="114" customHeight="1">
      <c r="B1362" s="1260" t="s">
        <v>25</v>
      </c>
      <c r="C1362" s="879" t="s">
        <v>16</v>
      </c>
      <c r="D1362" s="1388" t="s">
        <v>4226</v>
      </c>
      <c r="E1362" s="1432" t="s">
        <v>1525</v>
      </c>
      <c r="F1362" s="1447" t="s">
        <v>4227</v>
      </c>
      <c r="G1362" s="1388" t="s">
        <v>4228</v>
      </c>
      <c r="H1362" s="1190" t="s">
        <v>4229</v>
      </c>
      <c r="I1362" s="1190" t="s">
        <v>4230</v>
      </c>
      <c r="J1362" s="1190" t="s">
        <v>4231</v>
      </c>
      <c r="K1362" s="1190">
        <v>1</v>
      </c>
      <c r="L1362" s="813">
        <v>43159</v>
      </c>
      <c r="M1362" s="813">
        <v>43205</v>
      </c>
      <c r="N1362" s="1190" t="s">
        <v>4232</v>
      </c>
      <c r="O1362" s="833">
        <v>1</v>
      </c>
      <c r="P1362" s="1220" t="str">
        <f t="shared" ref="P1362:P1377" si="57">IF(AND(M1362&lt;=$O$12,O1362&lt;100%),"INCUMPLIDA",IF(AND(M1362&gt;$O$12,O1362&lt;100%),"PROCESO",IF(AND(M1362&gt;$O$12,O1362=100%),"CUMPLIDA","CUMPLIDA")))</f>
        <v>CUMPLIDA</v>
      </c>
    </row>
    <row r="1363" spans="2:16" ht="114" customHeight="1">
      <c r="B1363" s="1260" t="s">
        <v>25</v>
      </c>
      <c r="C1363" s="879" t="s">
        <v>16</v>
      </c>
      <c r="D1363" s="1388"/>
      <c r="E1363" s="1432"/>
      <c r="F1363" s="1447"/>
      <c r="G1363" s="1388"/>
      <c r="H1363" s="1190" t="s">
        <v>4233</v>
      </c>
      <c r="I1363" s="1190" t="s">
        <v>4230</v>
      </c>
      <c r="J1363" s="1190" t="s">
        <v>4234</v>
      </c>
      <c r="K1363" s="834">
        <v>1</v>
      </c>
      <c r="L1363" s="813">
        <v>43206</v>
      </c>
      <c r="M1363" s="813">
        <v>43281</v>
      </c>
      <c r="N1363" s="1190" t="s">
        <v>4232</v>
      </c>
      <c r="O1363" s="833">
        <v>1</v>
      </c>
      <c r="P1363" s="1220" t="str">
        <f t="shared" si="57"/>
        <v>CUMPLIDA</v>
      </c>
    </row>
    <row r="1364" spans="2:16" ht="114" customHeight="1">
      <c r="B1364" s="1260" t="s">
        <v>25</v>
      </c>
      <c r="C1364" s="879" t="s">
        <v>16</v>
      </c>
      <c r="D1364" s="1388"/>
      <c r="E1364" s="1432"/>
      <c r="F1364" s="1447"/>
      <c r="G1364" s="1388"/>
      <c r="H1364" s="1190" t="s">
        <v>4235</v>
      </c>
      <c r="I1364" s="1190" t="s">
        <v>4236</v>
      </c>
      <c r="J1364" s="1190" t="s">
        <v>4237</v>
      </c>
      <c r="K1364" s="1190">
        <v>1</v>
      </c>
      <c r="L1364" s="813">
        <v>43102</v>
      </c>
      <c r="M1364" s="813">
        <v>43131</v>
      </c>
      <c r="N1364" s="1190" t="s">
        <v>4238</v>
      </c>
      <c r="O1364" s="833">
        <v>1</v>
      </c>
      <c r="P1364" s="1220" t="str">
        <f t="shared" si="57"/>
        <v>CUMPLIDA</v>
      </c>
    </row>
    <row r="1365" spans="2:16" ht="114" customHeight="1">
      <c r="B1365" s="1260" t="s">
        <v>25</v>
      </c>
      <c r="C1365" s="879" t="s">
        <v>16</v>
      </c>
      <c r="D1365" s="1388"/>
      <c r="E1365" s="1432"/>
      <c r="F1365" s="1447"/>
      <c r="G1365" s="1388"/>
      <c r="H1365" s="1190" t="s">
        <v>4239</v>
      </c>
      <c r="I1365" s="1190" t="s">
        <v>4236</v>
      </c>
      <c r="J1365" s="1190" t="s">
        <v>4240</v>
      </c>
      <c r="K1365" s="1190">
        <v>1</v>
      </c>
      <c r="L1365" s="813">
        <v>43102</v>
      </c>
      <c r="M1365" s="813">
        <v>43496</v>
      </c>
      <c r="N1365" s="1190" t="s">
        <v>4241</v>
      </c>
      <c r="O1365" s="833">
        <v>1</v>
      </c>
      <c r="P1365" s="1220" t="str">
        <f t="shared" si="57"/>
        <v>CUMPLIDA</v>
      </c>
    </row>
    <row r="1366" spans="2:16" ht="114" customHeight="1">
      <c r="B1366" s="1260" t="s">
        <v>25</v>
      </c>
      <c r="C1366" s="879" t="s">
        <v>16</v>
      </c>
      <c r="D1366" s="1388" t="s">
        <v>4242</v>
      </c>
      <c r="E1366" s="1388" t="s">
        <v>1583</v>
      </c>
      <c r="F1366" s="1447" t="s">
        <v>4243</v>
      </c>
      <c r="G1366" s="1388" t="s">
        <v>4244</v>
      </c>
      <c r="H1366" s="1190" t="s">
        <v>4245</v>
      </c>
      <c r="I1366" s="1190" t="s">
        <v>4246</v>
      </c>
      <c r="J1366" s="1190" t="s">
        <v>4247</v>
      </c>
      <c r="K1366" s="1190">
        <v>1</v>
      </c>
      <c r="L1366" s="813">
        <v>43160</v>
      </c>
      <c r="M1366" s="813">
        <v>43174</v>
      </c>
      <c r="N1366" s="1190" t="s">
        <v>4248</v>
      </c>
      <c r="O1366" s="833">
        <v>1</v>
      </c>
      <c r="P1366" s="1220" t="str">
        <f t="shared" si="57"/>
        <v>CUMPLIDA</v>
      </c>
    </row>
    <row r="1367" spans="2:16" ht="114" customHeight="1">
      <c r="B1367" s="1260" t="s">
        <v>25</v>
      </c>
      <c r="C1367" s="879" t="s">
        <v>16</v>
      </c>
      <c r="D1367" s="1388"/>
      <c r="E1367" s="1388"/>
      <c r="F1367" s="1447"/>
      <c r="G1367" s="1388"/>
      <c r="H1367" s="1190" t="s">
        <v>4249</v>
      </c>
      <c r="I1367" s="1190" t="s">
        <v>4250</v>
      </c>
      <c r="J1367" s="1190" t="s">
        <v>1700</v>
      </c>
      <c r="K1367" s="1190">
        <v>2</v>
      </c>
      <c r="L1367" s="813">
        <v>43311</v>
      </c>
      <c r="M1367" s="813">
        <v>43496</v>
      </c>
      <c r="N1367" s="1190" t="s">
        <v>4251</v>
      </c>
      <c r="O1367" s="833">
        <v>1</v>
      </c>
      <c r="P1367" s="1220" t="str">
        <f t="shared" si="57"/>
        <v>CUMPLIDA</v>
      </c>
    </row>
    <row r="1368" spans="2:16" ht="135" customHeight="1">
      <c r="B1368" s="1260" t="s">
        <v>25</v>
      </c>
      <c r="C1368" s="879" t="s">
        <v>16</v>
      </c>
      <c r="D1368" s="1388"/>
      <c r="E1368" s="1388"/>
      <c r="F1368" s="1447"/>
      <c r="G1368" s="1388"/>
      <c r="H1368" s="1190" t="s">
        <v>4252</v>
      </c>
      <c r="I1368" s="1190" t="s">
        <v>4253</v>
      </c>
      <c r="J1368" s="1190" t="s">
        <v>4254</v>
      </c>
      <c r="K1368" s="1190">
        <v>5</v>
      </c>
      <c r="L1368" s="813">
        <v>43191</v>
      </c>
      <c r="M1368" s="813">
        <v>43496</v>
      </c>
      <c r="N1368" s="1190" t="s">
        <v>4251</v>
      </c>
      <c r="O1368" s="833">
        <v>1</v>
      </c>
      <c r="P1368" s="1220" t="str">
        <f t="shared" si="57"/>
        <v>CUMPLIDA</v>
      </c>
    </row>
    <row r="1369" spans="2:16" ht="195" customHeight="1">
      <c r="B1369" s="1260" t="s">
        <v>25</v>
      </c>
      <c r="C1369" s="879" t="s">
        <v>16</v>
      </c>
      <c r="D1369" s="1388"/>
      <c r="E1369" s="1388"/>
      <c r="F1369" s="1447"/>
      <c r="G1369" s="1388"/>
      <c r="H1369" s="1190" t="s">
        <v>4255</v>
      </c>
      <c r="I1369" s="1190" t="s">
        <v>4256</v>
      </c>
      <c r="J1369" s="1190" t="s">
        <v>4257</v>
      </c>
      <c r="K1369" s="834">
        <v>5</v>
      </c>
      <c r="L1369" s="813">
        <v>43159</v>
      </c>
      <c r="M1369" s="813">
        <v>43464</v>
      </c>
      <c r="N1369" s="1190" t="s">
        <v>4232</v>
      </c>
      <c r="O1369" s="833">
        <v>1</v>
      </c>
      <c r="P1369" s="1220" t="str">
        <f t="shared" si="57"/>
        <v>CUMPLIDA</v>
      </c>
    </row>
    <row r="1370" spans="2:16" ht="105" customHeight="1">
      <c r="B1370" s="1260" t="s">
        <v>25</v>
      </c>
      <c r="C1370" s="879" t="s">
        <v>16</v>
      </c>
      <c r="D1370" s="1388"/>
      <c r="E1370" s="1388"/>
      <c r="F1370" s="1447"/>
      <c r="G1370" s="1388"/>
      <c r="H1370" s="1386" t="s">
        <v>4258</v>
      </c>
      <c r="I1370" s="1386" t="s">
        <v>4259</v>
      </c>
      <c r="J1370" s="1190" t="s">
        <v>4234</v>
      </c>
      <c r="K1370" s="834">
        <v>1</v>
      </c>
      <c r="L1370" s="813">
        <v>43159</v>
      </c>
      <c r="M1370" s="813">
        <v>43281</v>
      </c>
      <c r="N1370" s="1190" t="s">
        <v>4232</v>
      </c>
      <c r="O1370" s="1143">
        <v>1</v>
      </c>
      <c r="P1370" s="1220" t="str">
        <f t="shared" si="57"/>
        <v>CUMPLIDA</v>
      </c>
    </row>
    <row r="1371" spans="2:16" ht="315" customHeight="1">
      <c r="B1371" s="1260" t="s">
        <v>25</v>
      </c>
      <c r="C1371" s="879" t="s">
        <v>16</v>
      </c>
      <c r="D1371" s="1388"/>
      <c r="E1371" s="1388"/>
      <c r="F1371" s="1447"/>
      <c r="G1371" s="1388"/>
      <c r="H1371" s="1386"/>
      <c r="I1371" s="1386"/>
      <c r="J1371" s="1190" t="s">
        <v>4260</v>
      </c>
      <c r="K1371" s="834">
        <v>1</v>
      </c>
      <c r="L1371" s="813">
        <v>43281</v>
      </c>
      <c r="M1371" s="813">
        <v>43465</v>
      </c>
      <c r="N1371" s="1190" t="s">
        <v>4251</v>
      </c>
      <c r="O1371" s="1143">
        <v>1</v>
      </c>
      <c r="P1371" s="1220" t="str">
        <f t="shared" si="57"/>
        <v>CUMPLIDA</v>
      </c>
    </row>
    <row r="1372" spans="2:16" ht="315" customHeight="1">
      <c r="B1372" s="1260" t="s">
        <v>25</v>
      </c>
      <c r="C1372" s="879" t="s">
        <v>16</v>
      </c>
      <c r="D1372" s="1388"/>
      <c r="E1372" s="1388"/>
      <c r="F1372" s="1447"/>
      <c r="G1372" s="1388"/>
      <c r="H1372" s="1190" t="s">
        <v>4261</v>
      </c>
      <c r="I1372" s="1190" t="s">
        <v>4262</v>
      </c>
      <c r="J1372" s="1190" t="s">
        <v>4263</v>
      </c>
      <c r="K1372" s="834">
        <v>2</v>
      </c>
      <c r="L1372" s="813">
        <v>43110</v>
      </c>
      <c r="M1372" s="813">
        <v>43281</v>
      </c>
      <c r="N1372" s="1190" t="s">
        <v>4251</v>
      </c>
      <c r="O1372" s="833">
        <v>1</v>
      </c>
      <c r="P1372" s="1220" t="str">
        <f t="shared" si="57"/>
        <v>CUMPLIDA</v>
      </c>
    </row>
    <row r="1373" spans="2:16" ht="120" customHeight="1">
      <c r="B1373" s="1260" t="s">
        <v>25</v>
      </c>
      <c r="C1373" s="879" t="s">
        <v>16</v>
      </c>
      <c r="D1373" s="1388"/>
      <c r="E1373" s="1388"/>
      <c r="F1373" s="1447"/>
      <c r="G1373" s="1388"/>
      <c r="H1373" s="1190" t="s">
        <v>4264</v>
      </c>
      <c r="I1373" s="1190" t="s">
        <v>4265</v>
      </c>
      <c r="J1373" s="1190" t="s">
        <v>4257</v>
      </c>
      <c r="K1373" s="834">
        <v>1</v>
      </c>
      <c r="L1373" s="813">
        <v>43191</v>
      </c>
      <c r="M1373" s="813">
        <v>43250</v>
      </c>
      <c r="N1373" s="1190" t="s">
        <v>4266</v>
      </c>
      <c r="O1373" s="833">
        <v>1</v>
      </c>
      <c r="P1373" s="1220" t="str">
        <f t="shared" si="57"/>
        <v>CUMPLIDA</v>
      </c>
    </row>
    <row r="1374" spans="2:16" ht="165" customHeight="1">
      <c r="B1374" s="1260" t="s">
        <v>25</v>
      </c>
      <c r="C1374" s="879" t="s">
        <v>16</v>
      </c>
      <c r="D1374" s="1388"/>
      <c r="E1374" s="1388"/>
      <c r="F1374" s="1447"/>
      <c r="G1374" s="1388"/>
      <c r="H1374" s="1190" t="s">
        <v>4267</v>
      </c>
      <c r="I1374" s="1190" t="s">
        <v>4268</v>
      </c>
      <c r="J1374" s="1190" t="s">
        <v>4269</v>
      </c>
      <c r="K1374" s="834">
        <v>1</v>
      </c>
      <c r="L1374" s="813">
        <v>43174</v>
      </c>
      <c r="M1374" s="813">
        <v>43373</v>
      </c>
      <c r="N1374" s="1190" t="s">
        <v>4270</v>
      </c>
      <c r="O1374" s="833">
        <v>1</v>
      </c>
      <c r="P1374" s="1220" t="str">
        <f t="shared" si="57"/>
        <v>CUMPLIDA</v>
      </c>
    </row>
    <row r="1375" spans="2:16" ht="165" customHeight="1">
      <c r="B1375" s="1260" t="s">
        <v>25</v>
      </c>
      <c r="C1375" s="879" t="s">
        <v>16</v>
      </c>
      <c r="D1375" s="1388"/>
      <c r="E1375" s="1388"/>
      <c r="F1375" s="1447"/>
      <c r="G1375" s="1388"/>
      <c r="H1375" s="1190" t="s">
        <v>4271</v>
      </c>
      <c r="I1375" s="1190" t="s">
        <v>4272</v>
      </c>
      <c r="J1375" s="1190" t="s">
        <v>4257</v>
      </c>
      <c r="K1375" s="834">
        <v>1</v>
      </c>
      <c r="L1375" s="813">
        <v>43191</v>
      </c>
      <c r="M1375" s="813">
        <v>43250</v>
      </c>
      <c r="N1375" s="1190" t="s">
        <v>4248</v>
      </c>
      <c r="O1375" s="833">
        <v>1</v>
      </c>
      <c r="P1375" s="1220" t="str">
        <f t="shared" si="57"/>
        <v>CUMPLIDA</v>
      </c>
    </row>
    <row r="1376" spans="2:16" ht="409.5" customHeight="1">
      <c r="B1376" s="1260" t="s">
        <v>25</v>
      </c>
      <c r="C1376" s="879" t="s">
        <v>16</v>
      </c>
      <c r="D1376" s="1388"/>
      <c r="E1376" s="1388"/>
      <c r="F1376" s="1447"/>
      <c r="G1376" s="1388"/>
      <c r="H1376" s="1190" t="s">
        <v>4273</v>
      </c>
      <c r="I1376" s="1190" t="s">
        <v>4274</v>
      </c>
      <c r="J1376" s="1190" t="s">
        <v>4275</v>
      </c>
      <c r="K1376" s="834">
        <v>1</v>
      </c>
      <c r="L1376" s="813">
        <v>43174</v>
      </c>
      <c r="M1376" s="813">
        <v>43465</v>
      </c>
      <c r="N1376" s="1190" t="s">
        <v>4276</v>
      </c>
      <c r="O1376" s="833">
        <v>1</v>
      </c>
      <c r="P1376" s="1220" t="str">
        <f t="shared" si="57"/>
        <v>CUMPLIDA</v>
      </c>
    </row>
    <row r="1377" spans="2:16" ht="409.5" customHeight="1">
      <c r="B1377" s="1260" t="s">
        <v>25</v>
      </c>
      <c r="C1377" s="879" t="s">
        <v>16</v>
      </c>
      <c r="D1377" s="1388"/>
      <c r="E1377" s="1388"/>
      <c r="F1377" s="1447"/>
      <c r="G1377" s="1388"/>
      <c r="H1377" s="1190" t="s">
        <v>4277</v>
      </c>
      <c r="I1377" s="1190" t="s">
        <v>4278</v>
      </c>
      <c r="J1377" s="1190" t="s">
        <v>4279</v>
      </c>
      <c r="K1377" s="1190">
        <v>1</v>
      </c>
      <c r="L1377" s="813">
        <v>43174</v>
      </c>
      <c r="M1377" s="813">
        <v>43465</v>
      </c>
      <c r="N1377" s="1190" t="s">
        <v>4276</v>
      </c>
      <c r="O1377" s="833">
        <v>1</v>
      </c>
      <c r="P1377" s="1220" t="str">
        <f t="shared" si="57"/>
        <v>CUMPLIDA</v>
      </c>
    </row>
    <row r="1378" spans="2:16" ht="210.75" customHeight="1">
      <c r="B1378" s="734" t="s">
        <v>25</v>
      </c>
      <c r="C1378" s="873" t="s">
        <v>18</v>
      </c>
      <c r="D1378" s="1400" t="s">
        <v>4280</v>
      </c>
      <c r="E1378" s="1400" t="s">
        <v>4281</v>
      </c>
      <c r="F1378" s="1430" t="s">
        <v>4282</v>
      </c>
      <c r="G1378" s="1395" t="s">
        <v>4283</v>
      </c>
      <c r="H1378" s="1213" t="s">
        <v>4284</v>
      </c>
      <c r="I1378" s="1215"/>
      <c r="J1378" s="1211" t="s">
        <v>4285</v>
      </c>
      <c r="K1378" s="791">
        <v>1</v>
      </c>
      <c r="L1378" s="854">
        <v>42941</v>
      </c>
      <c r="M1378" s="854">
        <v>42977</v>
      </c>
      <c r="N1378" s="1069" t="s">
        <v>4286</v>
      </c>
      <c r="O1378" s="851">
        <v>1</v>
      </c>
      <c r="P1378" s="1215" t="str">
        <f t="shared" ref="P1378:P1390" si="58">IF(AND(M1378&lt;=$O$13,O1378&lt;100%),"INCUMPLIDA",IF(AND(M1378&gt;$O$13,O1378&lt;=100%),"PROCESO",IF(AND(M1378&gt;$O$13,O1378=100%),"CUMPLIDA","CUMPLIDA")))</f>
        <v>CUMPLIDA</v>
      </c>
    </row>
    <row r="1379" spans="2:16" ht="180.75" customHeight="1">
      <c r="B1379" s="734" t="s">
        <v>25</v>
      </c>
      <c r="C1379" s="873" t="s">
        <v>18</v>
      </c>
      <c r="D1379" s="1400"/>
      <c r="E1379" s="1400"/>
      <c r="F1379" s="1430"/>
      <c r="G1379" s="1395"/>
      <c r="H1379" s="1213" t="s">
        <v>4287</v>
      </c>
      <c r="I1379" s="1215"/>
      <c r="J1379" s="1211" t="s">
        <v>220</v>
      </c>
      <c r="K1379" s="791">
        <v>1</v>
      </c>
      <c r="L1379" s="854">
        <v>42946</v>
      </c>
      <c r="M1379" s="854">
        <v>42977</v>
      </c>
      <c r="N1379" s="1069" t="s">
        <v>4288</v>
      </c>
      <c r="O1379" s="851">
        <v>1</v>
      </c>
      <c r="P1379" s="1215" t="str">
        <f t="shared" si="58"/>
        <v>CUMPLIDA</v>
      </c>
    </row>
    <row r="1380" spans="2:16" ht="409.5" customHeight="1">
      <c r="B1380" s="734" t="s">
        <v>25</v>
      </c>
      <c r="C1380" s="873" t="s">
        <v>18</v>
      </c>
      <c r="D1380" s="1400"/>
      <c r="E1380" s="1400"/>
      <c r="F1380" s="1430"/>
      <c r="G1380" s="1395"/>
      <c r="H1380" s="1213" t="s">
        <v>4289</v>
      </c>
      <c r="I1380" s="1215"/>
      <c r="J1380" s="1211" t="s">
        <v>4290</v>
      </c>
      <c r="K1380" s="791">
        <v>1</v>
      </c>
      <c r="L1380" s="854">
        <v>42940</v>
      </c>
      <c r="M1380" s="854">
        <v>42977</v>
      </c>
      <c r="N1380" s="1069" t="s">
        <v>4291</v>
      </c>
      <c r="O1380" s="851">
        <v>1</v>
      </c>
      <c r="P1380" s="1215" t="str">
        <f t="shared" si="58"/>
        <v>CUMPLIDA</v>
      </c>
    </row>
    <row r="1381" spans="2:16" ht="409.6" customHeight="1">
      <c r="B1381" s="734" t="s">
        <v>25</v>
      </c>
      <c r="C1381" s="873" t="s">
        <v>18</v>
      </c>
      <c r="D1381" s="1400"/>
      <c r="E1381" s="1400"/>
      <c r="F1381" s="1242" t="s">
        <v>4292</v>
      </c>
      <c r="G1381" s="1395"/>
      <c r="H1381" s="1213" t="s">
        <v>4293</v>
      </c>
      <c r="I1381" s="1215"/>
      <c r="J1381" s="1211" t="s">
        <v>4294</v>
      </c>
      <c r="K1381" s="791">
        <v>1</v>
      </c>
      <c r="L1381" s="854">
        <v>42979</v>
      </c>
      <c r="M1381" s="854">
        <v>43100</v>
      </c>
      <c r="N1381" s="1069" t="s">
        <v>4295</v>
      </c>
      <c r="O1381" s="851">
        <v>1</v>
      </c>
      <c r="P1381" s="1215" t="str">
        <f t="shared" si="58"/>
        <v>CUMPLIDA</v>
      </c>
    </row>
    <row r="1382" spans="2:16" ht="345" customHeight="1">
      <c r="B1382" s="734" t="s">
        <v>25</v>
      </c>
      <c r="C1382" s="873" t="s">
        <v>18</v>
      </c>
      <c r="D1382" s="1400"/>
      <c r="E1382" s="1400"/>
      <c r="F1382" s="1242" t="s">
        <v>4296</v>
      </c>
      <c r="G1382" s="1395"/>
      <c r="H1382" s="1213" t="s">
        <v>4297</v>
      </c>
      <c r="I1382" s="1215"/>
      <c r="J1382" s="1211" t="s">
        <v>4298</v>
      </c>
      <c r="K1382" s="791">
        <v>1</v>
      </c>
      <c r="L1382" s="854">
        <v>42979</v>
      </c>
      <c r="M1382" s="854">
        <v>43100</v>
      </c>
      <c r="N1382" s="1069" t="s">
        <v>4299</v>
      </c>
      <c r="O1382" s="851">
        <v>1</v>
      </c>
      <c r="P1382" s="1215" t="str">
        <f t="shared" si="58"/>
        <v>CUMPLIDA</v>
      </c>
    </row>
    <row r="1383" spans="2:16" ht="139.5" customHeight="1">
      <c r="B1383" s="734" t="s">
        <v>25</v>
      </c>
      <c r="C1383" s="873" t="s">
        <v>18</v>
      </c>
      <c r="D1383" s="1400"/>
      <c r="E1383" s="1400"/>
      <c r="F1383" s="1430" t="s">
        <v>4300</v>
      </c>
      <c r="G1383" s="1395"/>
      <c r="H1383" s="1213" t="s">
        <v>4301</v>
      </c>
      <c r="I1383" s="1200" t="s">
        <v>4302</v>
      </c>
      <c r="J1383" s="1211" t="s">
        <v>4303</v>
      </c>
      <c r="K1383" s="791">
        <v>4</v>
      </c>
      <c r="L1383" s="854">
        <v>43466</v>
      </c>
      <c r="M1383" s="854">
        <v>43830</v>
      </c>
      <c r="N1383" s="1069" t="s">
        <v>4304</v>
      </c>
      <c r="O1383" s="851">
        <v>0</v>
      </c>
      <c r="P1383" s="1215" t="str">
        <f t="shared" si="58"/>
        <v>PROCESO</v>
      </c>
    </row>
    <row r="1384" spans="2:16" ht="139.5" customHeight="1">
      <c r="B1384" s="734" t="s">
        <v>25</v>
      </c>
      <c r="C1384" s="873" t="s">
        <v>18</v>
      </c>
      <c r="D1384" s="1400"/>
      <c r="E1384" s="1400"/>
      <c r="F1384" s="1430"/>
      <c r="G1384" s="1395"/>
      <c r="H1384" s="1213" t="s">
        <v>4305</v>
      </c>
      <c r="I1384" s="1215"/>
      <c r="J1384" s="1211" t="s">
        <v>4294</v>
      </c>
      <c r="K1384" s="791">
        <v>1</v>
      </c>
      <c r="L1384" s="854">
        <v>42979</v>
      </c>
      <c r="M1384" s="854">
        <v>43100</v>
      </c>
      <c r="N1384" s="1069" t="s">
        <v>4295</v>
      </c>
      <c r="O1384" s="851">
        <v>1</v>
      </c>
      <c r="P1384" s="1215" t="str">
        <f t="shared" si="58"/>
        <v>CUMPLIDA</v>
      </c>
    </row>
    <row r="1385" spans="2:16" ht="139.5" customHeight="1">
      <c r="B1385" s="734" t="s">
        <v>25</v>
      </c>
      <c r="C1385" s="873" t="s">
        <v>18</v>
      </c>
      <c r="D1385" s="1400" t="s">
        <v>4306</v>
      </c>
      <c r="E1385" s="1400" t="s">
        <v>3952</v>
      </c>
      <c r="F1385" s="1393" t="s">
        <v>4307</v>
      </c>
      <c r="G1385" s="1394" t="s">
        <v>4308</v>
      </c>
      <c r="H1385" s="1195" t="s">
        <v>4309</v>
      </c>
      <c r="I1385" s="1215"/>
      <c r="J1385" s="1198" t="s">
        <v>4310</v>
      </c>
      <c r="K1385" s="791">
        <v>1</v>
      </c>
      <c r="L1385" s="815">
        <v>43313</v>
      </c>
      <c r="M1385" s="815">
        <v>43464</v>
      </c>
      <c r="N1385" s="1078" t="s">
        <v>4311</v>
      </c>
      <c r="O1385" s="788">
        <v>0</v>
      </c>
      <c r="P1385" s="1215" t="str">
        <f t="shared" si="58"/>
        <v>PROCESO</v>
      </c>
    </row>
    <row r="1386" spans="2:16" ht="139.5" customHeight="1">
      <c r="B1386" s="734" t="s">
        <v>25</v>
      </c>
      <c r="C1386" s="873" t="s">
        <v>18</v>
      </c>
      <c r="D1386" s="1400"/>
      <c r="E1386" s="1400"/>
      <c r="F1386" s="1393"/>
      <c r="G1386" s="1394"/>
      <c r="H1386" s="1195" t="s">
        <v>4312</v>
      </c>
      <c r="I1386" s="1215"/>
      <c r="J1386" s="735" t="s">
        <v>4313</v>
      </c>
      <c r="K1386" s="791">
        <v>1</v>
      </c>
      <c r="L1386" s="815">
        <v>43311</v>
      </c>
      <c r="M1386" s="815">
        <v>43342</v>
      </c>
      <c r="N1386" s="1078" t="s">
        <v>4314</v>
      </c>
      <c r="O1386" s="788">
        <v>0</v>
      </c>
      <c r="P1386" s="1215" t="str">
        <f t="shared" si="58"/>
        <v>PROCESO</v>
      </c>
    </row>
    <row r="1387" spans="2:16" ht="139.5" customHeight="1">
      <c r="B1387" s="734" t="s">
        <v>25</v>
      </c>
      <c r="C1387" s="873" t="s">
        <v>18</v>
      </c>
      <c r="D1387" s="1400" t="s">
        <v>4315</v>
      </c>
      <c r="E1387" s="1400" t="s">
        <v>3952</v>
      </c>
      <c r="F1387" s="1393" t="s">
        <v>4316</v>
      </c>
      <c r="G1387" s="1394" t="s">
        <v>4317</v>
      </c>
      <c r="H1387" s="1195" t="s">
        <v>4318</v>
      </c>
      <c r="I1387" s="1215"/>
      <c r="J1387" s="1198" t="s">
        <v>4319</v>
      </c>
      <c r="K1387" s="791">
        <v>12</v>
      </c>
      <c r="L1387" s="815">
        <v>43313</v>
      </c>
      <c r="M1387" s="815">
        <v>43678</v>
      </c>
      <c r="N1387" s="1078" t="s">
        <v>4320</v>
      </c>
      <c r="O1387" s="788">
        <v>0</v>
      </c>
      <c r="P1387" s="1215" t="str">
        <f t="shared" si="58"/>
        <v>PROCESO</v>
      </c>
    </row>
    <row r="1388" spans="2:16" ht="139.5" customHeight="1">
      <c r="B1388" s="734" t="s">
        <v>25</v>
      </c>
      <c r="C1388" s="873" t="s">
        <v>18</v>
      </c>
      <c r="D1388" s="1400"/>
      <c r="E1388" s="1400"/>
      <c r="F1388" s="1393"/>
      <c r="G1388" s="1394"/>
      <c r="H1388" s="1195" t="s">
        <v>4321</v>
      </c>
      <c r="I1388" s="1215"/>
      <c r="J1388" s="1198" t="s">
        <v>4322</v>
      </c>
      <c r="K1388" s="791">
        <v>12</v>
      </c>
      <c r="L1388" s="815">
        <v>43313</v>
      </c>
      <c r="M1388" s="815">
        <v>43647</v>
      </c>
      <c r="N1388" s="1078" t="s">
        <v>4323</v>
      </c>
      <c r="O1388" s="788">
        <v>0</v>
      </c>
      <c r="P1388" s="1215" t="str">
        <f t="shared" si="58"/>
        <v>PROCESO</v>
      </c>
    </row>
    <row r="1389" spans="2:16" ht="210" customHeight="1">
      <c r="B1389" s="734" t="s">
        <v>25</v>
      </c>
      <c r="C1389" s="873" t="s">
        <v>18</v>
      </c>
      <c r="D1389" s="1400" t="s">
        <v>4324</v>
      </c>
      <c r="E1389" s="1400" t="s">
        <v>3952</v>
      </c>
      <c r="F1389" s="1393" t="s">
        <v>4325</v>
      </c>
      <c r="G1389" s="1394" t="s">
        <v>4326</v>
      </c>
      <c r="H1389" s="1195" t="s">
        <v>4327</v>
      </c>
      <c r="I1389" s="1215"/>
      <c r="J1389" s="1198" t="s">
        <v>4328</v>
      </c>
      <c r="K1389" s="791" t="s">
        <v>4329</v>
      </c>
      <c r="L1389" s="815">
        <v>43313</v>
      </c>
      <c r="M1389" s="815">
        <v>43464</v>
      </c>
      <c r="N1389" s="1078" t="s">
        <v>4330</v>
      </c>
      <c r="O1389" s="788">
        <v>0</v>
      </c>
      <c r="P1389" s="1215" t="str">
        <f t="shared" si="58"/>
        <v>PROCESO</v>
      </c>
    </row>
    <row r="1390" spans="2:16" ht="315" customHeight="1">
      <c r="B1390" s="734" t="s">
        <v>25</v>
      </c>
      <c r="C1390" s="873" t="s">
        <v>18</v>
      </c>
      <c r="D1390" s="1400"/>
      <c r="E1390" s="1400"/>
      <c r="F1390" s="1393"/>
      <c r="G1390" s="1394"/>
      <c r="H1390" s="1214" t="s">
        <v>4331</v>
      </c>
      <c r="I1390" s="1215"/>
      <c r="J1390" s="1198" t="s">
        <v>4332</v>
      </c>
      <c r="K1390" s="791">
        <v>1</v>
      </c>
      <c r="L1390" s="815">
        <v>43294</v>
      </c>
      <c r="M1390" s="815">
        <v>43464</v>
      </c>
      <c r="N1390" s="1078" t="s">
        <v>4333</v>
      </c>
      <c r="O1390" s="788">
        <v>0</v>
      </c>
      <c r="P1390" s="1215" t="str">
        <f t="shared" si="58"/>
        <v>PROCESO</v>
      </c>
    </row>
    <row r="1391" spans="2:16" ht="360" customHeight="1">
      <c r="B1391" s="734" t="s">
        <v>25</v>
      </c>
      <c r="C1391" s="873" t="s">
        <v>18</v>
      </c>
      <c r="D1391" s="1400" t="s">
        <v>4334</v>
      </c>
      <c r="E1391" s="1400" t="s">
        <v>3952</v>
      </c>
      <c r="F1391" s="1393" t="s">
        <v>4335</v>
      </c>
      <c r="G1391" s="1394" t="s">
        <v>4336</v>
      </c>
      <c r="H1391" s="1195" t="s">
        <v>4337</v>
      </c>
      <c r="I1391" s="1215"/>
      <c r="J1391" s="1198" t="s">
        <v>3208</v>
      </c>
      <c r="K1391" s="791">
        <v>2</v>
      </c>
      <c r="L1391" s="815">
        <v>43313</v>
      </c>
      <c r="M1391" s="815">
        <v>43496</v>
      </c>
      <c r="N1391" s="1078" t="s">
        <v>4338</v>
      </c>
      <c r="O1391" s="788">
        <v>0</v>
      </c>
      <c r="P1391" s="1215" t="str">
        <f>IF(AND(M1391&lt;=$O$13,O1391&lt;100%),"INCUMPLIDA",IF(AND(M1391&gt;$O$13,O1391&lt;100%),"PROCESO",IF(AND(M1391&gt;$O$13,O1391=100%),"CUMPLIDA","CUMPLIDA")))</f>
        <v>PROCESO</v>
      </c>
    </row>
    <row r="1392" spans="2:16" ht="375" customHeight="1">
      <c r="B1392" s="734" t="s">
        <v>25</v>
      </c>
      <c r="C1392" s="873" t="s">
        <v>18</v>
      </c>
      <c r="D1392" s="1400"/>
      <c r="E1392" s="1400"/>
      <c r="F1392" s="1393"/>
      <c r="G1392" s="1394"/>
      <c r="H1392" s="1195" t="s">
        <v>4339</v>
      </c>
      <c r="I1392" s="1215"/>
      <c r="J1392" s="1198" t="s">
        <v>4340</v>
      </c>
      <c r="K1392" s="791" t="s">
        <v>4341</v>
      </c>
      <c r="L1392" s="815">
        <v>43313</v>
      </c>
      <c r="M1392" s="815">
        <v>43464</v>
      </c>
      <c r="N1392" s="1078" t="s">
        <v>4342</v>
      </c>
      <c r="O1392" s="788">
        <v>0</v>
      </c>
      <c r="P1392" s="1215" t="str">
        <f>IF(AND(M1392&lt;=$O$13,O1392&lt;100%),"INCUMPLIDA",IF(AND(M1392&gt;$O$13,O1392&lt;100%),"PROCESO",IF(AND(M1392&gt;$O$13,O1392=100%),"CUMPLIDA","CUMPLIDA")))</f>
        <v>PROCESO</v>
      </c>
    </row>
    <row r="1393" spans="2:16" ht="409.5" customHeight="1">
      <c r="B1393" s="734" t="s">
        <v>25</v>
      </c>
      <c r="C1393" s="873" t="s">
        <v>18</v>
      </c>
      <c r="D1393" s="1400"/>
      <c r="E1393" s="1400"/>
      <c r="F1393" s="1393"/>
      <c r="G1393" s="1394"/>
      <c r="H1393" s="1195" t="s">
        <v>4343</v>
      </c>
      <c r="I1393" s="1215"/>
      <c r="J1393" s="1198" t="s">
        <v>4344</v>
      </c>
      <c r="K1393" s="791">
        <v>1</v>
      </c>
      <c r="L1393" s="815">
        <v>43313</v>
      </c>
      <c r="M1393" s="815">
        <v>43464</v>
      </c>
      <c r="N1393" s="1078" t="s">
        <v>4345</v>
      </c>
      <c r="O1393" s="788">
        <v>0</v>
      </c>
      <c r="P1393" s="1215" t="str">
        <f>IF(AND(M1393&lt;=$O$13,O1393&lt;100%),"INCUMPLIDA",IF(AND(M1393&gt;$O$13,O1393&lt;100%),"PROCESO",IF(AND(M1393&gt;$O$13,O1393=100%),"CUMPLIDA","CUMPLIDA")))</f>
        <v>PROCESO</v>
      </c>
    </row>
    <row r="1394" spans="2:16" ht="164.25" customHeight="1">
      <c r="B1394" s="1283" t="s">
        <v>27</v>
      </c>
      <c r="C1394" s="1246" t="s">
        <v>11</v>
      </c>
      <c r="D1394" s="1521" t="s">
        <v>4346</v>
      </c>
      <c r="E1394" s="1521" t="s">
        <v>4347</v>
      </c>
      <c r="F1394" s="1539" t="s">
        <v>4348</v>
      </c>
      <c r="G1394" s="1521" t="s">
        <v>4349</v>
      </c>
      <c r="H1394" s="1521" t="s">
        <v>4350</v>
      </c>
      <c r="I1394" s="1199" t="s">
        <v>4351</v>
      </c>
      <c r="J1394" s="1199" t="s">
        <v>4352</v>
      </c>
      <c r="K1394" s="1181">
        <v>4</v>
      </c>
      <c r="L1394" s="87">
        <v>42217</v>
      </c>
      <c r="M1394" s="87">
        <v>42369</v>
      </c>
      <c r="N1394" s="1141" t="s">
        <v>4353</v>
      </c>
      <c r="O1394" s="75">
        <v>1</v>
      </c>
      <c r="P1394" s="1202" t="str">
        <f t="shared" ref="P1394:P1408" si="59">IF(AND(M1394&lt;=$O$11,O1394&lt;100%),"INCUMPLIDA",IF(AND(M1394&gt;$O$11,O1394&lt;100%),"PROCESO",IF(AND(M1394&gt;$O$11,O1394=100%),"CUMPLIDA","CUMPLIDA")))</f>
        <v>CUMPLIDA</v>
      </c>
    </row>
    <row r="1395" spans="2:16" ht="375" customHeight="1">
      <c r="B1395" s="1283" t="s">
        <v>27</v>
      </c>
      <c r="C1395" s="1246" t="s">
        <v>11</v>
      </c>
      <c r="D1395" s="1521"/>
      <c r="E1395" s="1521"/>
      <c r="F1395" s="1539"/>
      <c r="G1395" s="1521"/>
      <c r="H1395" s="1521"/>
      <c r="I1395" s="1199" t="s">
        <v>4354</v>
      </c>
      <c r="J1395" s="1199" t="s">
        <v>4355</v>
      </c>
      <c r="K1395" s="1181">
        <v>7</v>
      </c>
      <c r="L1395" s="87">
        <v>42370</v>
      </c>
      <c r="M1395" s="87">
        <v>42735</v>
      </c>
      <c r="N1395" s="1141" t="s">
        <v>4356</v>
      </c>
      <c r="O1395" s="75">
        <v>1</v>
      </c>
      <c r="P1395" s="1202" t="str">
        <f t="shared" si="59"/>
        <v>CUMPLIDA</v>
      </c>
    </row>
    <row r="1396" spans="2:16" ht="75" customHeight="1">
      <c r="B1396" s="1283" t="s">
        <v>27</v>
      </c>
      <c r="C1396" s="1246" t="s">
        <v>11</v>
      </c>
      <c r="D1396" s="1521"/>
      <c r="E1396" s="1521"/>
      <c r="F1396" s="1539"/>
      <c r="G1396" s="1521"/>
      <c r="H1396" s="1521"/>
      <c r="I1396" s="1181" t="s">
        <v>4357</v>
      </c>
      <c r="J1396" s="1181" t="s">
        <v>4358</v>
      </c>
      <c r="K1396" s="1181">
        <v>6</v>
      </c>
      <c r="L1396" s="87">
        <v>42736</v>
      </c>
      <c r="M1396" s="87">
        <v>43100</v>
      </c>
      <c r="N1396" s="1141" t="s">
        <v>4359</v>
      </c>
      <c r="O1396" s="75">
        <v>1</v>
      </c>
      <c r="P1396" s="1202" t="str">
        <f t="shared" si="59"/>
        <v>CUMPLIDA</v>
      </c>
    </row>
    <row r="1397" spans="2:16" ht="171" customHeight="1">
      <c r="B1397" s="1283" t="s">
        <v>27</v>
      </c>
      <c r="C1397" s="1246" t="s">
        <v>11</v>
      </c>
      <c r="D1397" s="1521"/>
      <c r="E1397" s="1521"/>
      <c r="F1397" s="1539"/>
      <c r="G1397" s="1521"/>
      <c r="H1397" s="1521"/>
      <c r="I1397" s="1181" t="s">
        <v>4360</v>
      </c>
      <c r="J1397" s="1181" t="s">
        <v>4361</v>
      </c>
      <c r="K1397" s="1181">
        <v>2</v>
      </c>
      <c r="L1397" s="87">
        <v>43008</v>
      </c>
      <c r="M1397" s="87">
        <v>43373</v>
      </c>
      <c r="N1397" s="1141" t="s">
        <v>4362</v>
      </c>
      <c r="O1397" s="75">
        <v>1</v>
      </c>
      <c r="P1397" s="1202" t="str">
        <f t="shared" si="59"/>
        <v>CUMPLIDA</v>
      </c>
    </row>
    <row r="1398" spans="2:16" ht="99.75" customHeight="1">
      <c r="B1398" s="1283" t="s">
        <v>27</v>
      </c>
      <c r="C1398" s="1246" t="s">
        <v>11</v>
      </c>
      <c r="D1398" s="1399" t="s">
        <v>4363</v>
      </c>
      <c r="E1398" s="1399" t="s">
        <v>4364</v>
      </c>
      <c r="F1398" s="1401" t="s">
        <v>4365</v>
      </c>
      <c r="G1398" s="1415" t="s">
        <v>4366</v>
      </c>
      <c r="H1398" s="1399" t="s">
        <v>4367</v>
      </c>
      <c r="I1398" s="1199" t="s">
        <v>4368</v>
      </c>
      <c r="J1398" s="1199" t="s">
        <v>4355</v>
      </c>
      <c r="K1398" s="1181">
        <v>7</v>
      </c>
      <c r="L1398" s="87">
        <v>42370</v>
      </c>
      <c r="M1398" s="87">
        <v>42735</v>
      </c>
      <c r="N1398" s="1141" t="s">
        <v>4369</v>
      </c>
      <c r="O1398" s="75">
        <v>1</v>
      </c>
      <c r="P1398" s="1202" t="str">
        <f t="shared" si="59"/>
        <v>CUMPLIDA</v>
      </c>
    </row>
    <row r="1399" spans="2:16" ht="171" customHeight="1">
      <c r="B1399" s="1283" t="s">
        <v>27</v>
      </c>
      <c r="C1399" s="1246" t="s">
        <v>11</v>
      </c>
      <c r="D1399" s="1399"/>
      <c r="E1399" s="1399"/>
      <c r="F1399" s="1401"/>
      <c r="G1399" s="1415"/>
      <c r="H1399" s="1399"/>
      <c r="I1399" s="1181" t="s">
        <v>4370</v>
      </c>
      <c r="J1399" s="1181" t="s">
        <v>4358</v>
      </c>
      <c r="K1399" s="1181">
        <v>6</v>
      </c>
      <c r="L1399" s="87">
        <v>42736</v>
      </c>
      <c r="M1399" s="87">
        <v>43100</v>
      </c>
      <c r="N1399" s="1141" t="s">
        <v>4371</v>
      </c>
      <c r="O1399" s="75">
        <v>1</v>
      </c>
      <c r="P1399" s="1202" t="str">
        <f t="shared" si="59"/>
        <v>CUMPLIDA</v>
      </c>
    </row>
    <row r="1400" spans="2:16" ht="99.75" customHeight="1">
      <c r="B1400" s="1283" t="s">
        <v>27</v>
      </c>
      <c r="C1400" s="1246" t="s">
        <v>11</v>
      </c>
      <c r="D1400" s="1399"/>
      <c r="E1400" s="1399"/>
      <c r="F1400" s="1401"/>
      <c r="G1400" s="1415"/>
      <c r="H1400" s="1399"/>
      <c r="I1400" s="1181" t="s">
        <v>4372</v>
      </c>
      <c r="J1400" s="1181" t="s">
        <v>4361</v>
      </c>
      <c r="K1400" s="1181">
        <v>2</v>
      </c>
      <c r="L1400" s="87">
        <v>43008</v>
      </c>
      <c r="M1400" s="87">
        <v>43373</v>
      </c>
      <c r="N1400" s="1141" t="s">
        <v>4373</v>
      </c>
      <c r="O1400" s="75">
        <v>1</v>
      </c>
      <c r="P1400" s="1202" t="str">
        <f t="shared" si="59"/>
        <v>CUMPLIDA</v>
      </c>
    </row>
    <row r="1401" spans="2:16" ht="218.25" customHeight="1">
      <c r="B1401" s="1283" t="s">
        <v>27</v>
      </c>
      <c r="C1401" s="1246" t="s">
        <v>11</v>
      </c>
      <c r="D1401" s="1399" t="s">
        <v>4374</v>
      </c>
      <c r="E1401" s="1399" t="s">
        <v>4364</v>
      </c>
      <c r="F1401" s="1401" t="s">
        <v>4375</v>
      </c>
      <c r="G1401" s="1401" t="s">
        <v>4376</v>
      </c>
      <c r="H1401" s="1199" t="s">
        <v>4377</v>
      </c>
      <c r="I1401" s="1199" t="s">
        <v>4378</v>
      </c>
      <c r="J1401" s="1199" t="s">
        <v>4379</v>
      </c>
      <c r="K1401" s="1181">
        <v>1</v>
      </c>
      <c r="L1401" s="450">
        <v>42614</v>
      </c>
      <c r="M1401" s="450">
        <v>42674</v>
      </c>
      <c r="N1401" s="534" t="s">
        <v>4380</v>
      </c>
      <c r="O1401" s="75">
        <v>1</v>
      </c>
      <c r="P1401" s="1202" t="str">
        <f t="shared" si="59"/>
        <v>CUMPLIDA</v>
      </c>
    </row>
    <row r="1402" spans="2:16" ht="75" customHeight="1">
      <c r="B1402" s="1283" t="s">
        <v>27</v>
      </c>
      <c r="C1402" s="1246" t="s">
        <v>11</v>
      </c>
      <c r="D1402" s="1399"/>
      <c r="E1402" s="1399"/>
      <c r="F1402" s="1401"/>
      <c r="G1402" s="1401"/>
      <c r="H1402" s="1199" t="s">
        <v>4381</v>
      </c>
      <c r="I1402" s="1199" t="s">
        <v>4382</v>
      </c>
      <c r="J1402" s="1199" t="s">
        <v>4383</v>
      </c>
      <c r="K1402" s="1181">
        <v>1</v>
      </c>
      <c r="L1402" s="450">
        <v>42646</v>
      </c>
      <c r="M1402" s="450">
        <v>42674</v>
      </c>
      <c r="N1402" s="534" t="s">
        <v>4384</v>
      </c>
      <c r="O1402" s="75">
        <v>1</v>
      </c>
      <c r="P1402" s="1202" t="str">
        <f t="shared" si="59"/>
        <v>CUMPLIDA</v>
      </c>
    </row>
    <row r="1403" spans="2:16" ht="85.5" customHeight="1">
      <c r="B1403" s="1283" t="s">
        <v>27</v>
      </c>
      <c r="C1403" s="1246" t="s">
        <v>11</v>
      </c>
      <c r="D1403" s="1399"/>
      <c r="E1403" s="1399"/>
      <c r="F1403" s="1401"/>
      <c r="G1403" s="1401"/>
      <c r="H1403" s="1199" t="s">
        <v>4385</v>
      </c>
      <c r="I1403" s="1199" t="s">
        <v>4386</v>
      </c>
      <c r="J1403" s="1199" t="s">
        <v>4387</v>
      </c>
      <c r="K1403" s="1181">
        <v>1</v>
      </c>
      <c r="L1403" s="450">
        <v>42675</v>
      </c>
      <c r="M1403" s="450">
        <v>42704</v>
      </c>
      <c r="N1403" s="534" t="s">
        <v>4388</v>
      </c>
      <c r="O1403" s="75">
        <v>1</v>
      </c>
      <c r="P1403" s="1202" t="str">
        <f t="shared" si="59"/>
        <v>CUMPLIDA</v>
      </c>
    </row>
    <row r="1404" spans="2:16" ht="114" customHeight="1">
      <c r="B1404" s="1283" t="s">
        <v>27</v>
      </c>
      <c r="C1404" s="1246" t="s">
        <v>11</v>
      </c>
      <c r="D1404" s="1399"/>
      <c r="E1404" s="1399"/>
      <c r="F1404" s="1401"/>
      <c r="G1404" s="1401"/>
      <c r="H1404" s="1199" t="s">
        <v>4389</v>
      </c>
      <c r="I1404" s="1199" t="s">
        <v>4390</v>
      </c>
      <c r="J1404" s="1199" t="s">
        <v>4391</v>
      </c>
      <c r="K1404" s="1181">
        <v>1</v>
      </c>
      <c r="L1404" s="450">
        <v>42705</v>
      </c>
      <c r="M1404" s="450">
        <v>42762</v>
      </c>
      <c r="N1404" s="534" t="s">
        <v>4392</v>
      </c>
      <c r="O1404" s="75">
        <v>1</v>
      </c>
      <c r="P1404" s="1202" t="str">
        <f t="shared" si="59"/>
        <v>CUMPLIDA</v>
      </c>
    </row>
    <row r="1405" spans="2:16" ht="114" customHeight="1">
      <c r="B1405" s="1283" t="s">
        <v>27</v>
      </c>
      <c r="C1405" s="1246" t="s">
        <v>11</v>
      </c>
      <c r="D1405" s="1399" t="s">
        <v>4393</v>
      </c>
      <c r="E1405" s="1402" t="s">
        <v>1388</v>
      </c>
      <c r="F1405" s="1415" t="s">
        <v>4394</v>
      </c>
      <c r="G1405" s="1413" t="s">
        <v>4395</v>
      </c>
      <c r="H1405" s="1199" t="s">
        <v>4396</v>
      </c>
      <c r="I1405" s="1199" t="s">
        <v>4397</v>
      </c>
      <c r="J1405" s="1199" t="s">
        <v>4398</v>
      </c>
      <c r="K1405" s="1181">
        <v>12</v>
      </c>
      <c r="L1405" s="87">
        <v>42794</v>
      </c>
      <c r="M1405" s="87">
        <v>43159</v>
      </c>
      <c r="N1405" s="534" t="s">
        <v>4399</v>
      </c>
      <c r="O1405" s="75">
        <v>1</v>
      </c>
      <c r="P1405" s="1202" t="str">
        <f t="shared" si="59"/>
        <v>CUMPLIDA</v>
      </c>
    </row>
    <row r="1406" spans="2:16" ht="185.25" customHeight="1">
      <c r="B1406" s="1283" t="s">
        <v>27</v>
      </c>
      <c r="C1406" s="1246" t="s">
        <v>11</v>
      </c>
      <c r="D1406" s="1399"/>
      <c r="E1406" s="1402"/>
      <c r="F1406" s="1415"/>
      <c r="G1406" s="1413"/>
      <c r="H1406" s="1181" t="s">
        <v>4400</v>
      </c>
      <c r="I1406" s="1181" t="s">
        <v>4401</v>
      </c>
      <c r="J1406" s="1181" t="s">
        <v>4402</v>
      </c>
      <c r="K1406" s="1181">
        <v>12</v>
      </c>
      <c r="L1406" s="87">
        <v>42794</v>
      </c>
      <c r="M1406" s="87">
        <v>43100</v>
      </c>
      <c r="N1406" s="534" t="s">
        <v>4403</v>
      </c>
      <c r="O1406" s="75">
        <v>1</v>
      </c>
      <c r="P1406" s="1202" t="str">
        <f t="shared" si="59"/>
        <v>CUMPLIDA</v>
      </c>
    </row>
    <row r="1407" spans="2:16" ht="185.25" customHeight="1">
      <c r="B1407" s="1283" t="s">
        <v>27</v>
      </c>
      <c r="C1407" s="1246" t="s">
        <v>11</v>
      </c>
      <c r="D1407" s="1399" t="s">
        <v>4404</v>
      </c>
      <c r="E1407" s="1402" t="s">
        <v>4405</v>
      </c>
      <c r="F1407" s="1415" t="s">
        <v>4406</v>
      </c>
      <c r="G1407" s="1455" t="s">
        <v>4407</v>
      </c>
      <c r="H1407" s="1399" t="s">
        <v>4408</v>
      </c>
      <c r="I1407" s="1199" t="s">
        <v>4397</v>
      </c>
      <c r="J1407" s="1199" t="s">
        <v>4409</v>
      </c>
      <c r="K1407" s="1181">
        <v>12</v>
      </c>
      <c r="L1407" s="87">
        <v>42794</v>
      </c>
      <c r="M1407" s="87">
        <v>43159</v>
      </c>
      <c r="N1407" s="534" t="s">
        <v>4410</v>
      </c>
      <c r="O1407" s="75">
        <v>1</v>
      </c>
      <c r="P1407" s="1202" t="str">
        <f t="shared" si="59"/>
        <v>CUMPLIDA</v>
      </c>
    </row>
    <row r="1408" spans="2:16" ht="142.5" customHeight="1">
      <c r="B1408" s="1283" t="s">
        <v>27</v>
      </c>
      <c r="C1408" s="1246" t="s">
        <v>11</v>
      </c>
      <c r="D1408" s="1399"/>
      <c r="E1408" s="1402"/>
      <c r="F1408" s="1415"/>
      <c r="G1408" s="1455"/>
      <c r="H1408" s="1399"/>
      <c r="I1408" s="1199" t="s">
        <v>4411</v>
      </c>
      <c r="J1408" s="1199" t="s">
        <v>4412</v>
      </c>
      <c r="K1408" s="1181">
        <v>3</v>
      </c>
      <c r="L1408" s="87">
        <v>42855</v>
      </c>
      <c r="M1408" s="87">
        <v>43159</v>
      </c>
      <c r="N1408" s="495" t="s">
        <v>4413</v>
      </c>
      <c r="O1408" s="75">
        <v>1</v>
      </c>
      <c r="P1408" s="1202" t="str">
        <f t="shared" si="59"/>
        <v>CUMPLIDA</v>
      </c>
    </row>
    <row r="1409" spans="2:16" ht="75" customHeight="1">
      <c r="B1409" s="1260" t="s">
        <v>27</v>
      </c>
      <c r="C1409" s="878" t="s">
        <v>16</v>
      </c>
      <c r="D1409" s="1388" t="s">
        <v>4414</v>
      </c>
      <c r="E1409" s="1388" t="s">
        <v>1525</v>
      </c>
      <c r="F1409" s="1447" t="s">
        <v>4415</v>
      </c>
      <c r="G1409" s="1388" t="s">
        <v>4416</v>
      </c>
      <c r="H1409" s="1146" t="s">
        <v>4417</v>
      </c>
      <c r="I1409" s="1146" t="s">
        <v>4418</v>
      </c>
      <c r="J1409" s="1146" t="s">
        <v>4419</v>
      </c>
      <c r="K1409" s="1190">
        <v>1</v>
      </c>
      <c r="L1409" s="813">
        <v>43130</v>
      </c>
      <c r="M1409" s="813">
        <v>43169</v>
      </c>
      <c r="N1409" s="1146" t="s">
        <v>4420</v>
      </c>
      <c r="O1409" s="833">
        <v>1</v>
      </c>
      <c r="P1409" s="1220" t="str">
        <f t="shared" ref="P1409:P1429" si="60">IF(AND(M1409&lt;=$O$12,O1409&lt;100%),"INCUMPLIDA",IF(AND(M1409&gt;$O$12,O1409&lt;100%),"PROCESO",IF(AND(M1409&gt;$O$12,O1409=100%),"CUMPLIDA","CUMPLIDA")))</f>
        <v>CUMPLIDA</v>
      </c>
    </row>
    <row r="1410" spans="2:16" ht="242.25" customHeight="1">
      <c r="B1410" s="1260" t="s">
        <v>27</v>
      </c>
      <c r="C1410" s="878" t="s">
        <v>16</v>
      </c>
      <c r="D1410" s="1388"/>
      <c r="E1410" s="1388"/>
      <c r="F1410" s="1447"/>
      <c r="G1410" s="1388"/>
      <c r="H1410" s="1146" t="s">
        <v>4421</v>
      </c>
      <c r="I1410" s="1146" t="s">
        <v>4422</v>
      </c>
      <c r="J1410" s="1146" t="s">
        <v>4423</v>
      </c>
      <c r="K1410" s="1190">
        <v>1</v>
      </c>
      <c r="L1410" s="813">
        <v>42826</v>
      </c>
      <c r="M1410" s="813">
        <v>42931</v>
      </c>
      <c r="N1410" s="1146" t="s">
        <v>4424</v>
      </c>
      <c r="O1410" s="833">
        <v>1</v>
      </c>
      <c r="P1410" s="1220" t="str">
        <f t="shared" si="60"/>
        <v>CUMPLIDA</v>
      </c>
    </row>
    <row r="1411" spans="2:16" ht="242.25" customHeight="1">
      <c r="B1411" s="1260" t="s">
        <v>27</v>
      </c>
      <c r="C1411" s="878" t="s">
        <v>16</v>
      </c>
      <c r="D1411" s="1388"/>
      <c r="E1411" s="1388"/>
      <c r="F1411" s="1447"/>
      <c r="G1411" s="1388"/>
      <c r="H1411" s="1146" t="s">
        <v>4425</v>
      </c>
      <c r="I1411" s="1146" t="s">
        <v>4426</v>
      </c>
      <c r="J1411" s="1146" t="s">
        <v>4427</v>
      </c>
      <c r="K1411" s="1190">
        <v>1</v>
      </c>
      <c r="L1411" s="813">
        <v>42979</v>
      </c>
      <c r="M1411" s="813">
        <v>43039</v>
      </c>
      <c r="N1411" s="1146" t="s">
        <v>4428</v>
      </c>
      <c r="O1411" s="833">
        <v>1</v>
      </c>
      <c r="P1411" s="1220" t="str">
        <f t="shared" si="60"/>
        <v>CUMPLIDA</v>
      </c>
    </row>
    <row r="1412" spans="2:16" ht="185.25" customHeight="1">
      <c r="B1412" s="1260" t="s">
        <v>27</v>
      </c>
      <c r="C1412" s="878" t="s">
        <v>16</v>
      </c>
      <c r="D1412" s="1388"/>
      <c r="E1412" s="1388"/>
      <c r="F1412" s="1447"/>
      <c r="G1412" s="1388"/>
      <c r="H1412" s="1146" t="s">
        <v>4429</v>
      </c>
      <c r="I1412" s="1146" t="s">
        <v>4430</v>
      </c>
      <c r="J1412" s="1146" t="s">
        <v>4423</v>
      </c>
      <c r="K1412" s="1190">
        <v>1</v>
      </c>
      <c r="L1412" s="813">
        <v>42675</v>
      </c>
      <c r="M1412" s="813">
        <v>42704</v>
      </c>
      <c r="N1412" s="1146" t="s">
        <v>4424</v>
      </c>
      <c r="O1412" s="833">
        <v>1</v>
      </c>
      <c r="P1412" s="1220" t="str">
        <f t="shared" si="60"/>
        <v>CUMPLIDA</v>
      </c>
    </row>
    <row r="1413" spans="2:16" ht="313.5" customHeight="1">
      <c r="B1413" s="1260" t="s">
        <v>27</v>
      </c>
      <c r="C1413" s="878" t="s">
        <v>16</v>
      </c>
      <c r="D1413" s="1388"/>
      <c r="E1413" s="1388"/>
      <c r="F1413" s="1447"/>
      <c r="G1413" s="1388"/>
      <c r="H1413" s="1146" t="s">
        <v>4431</v>
      </c>
      <c r="I1413" s="1146" t="s">
        <v>4432</v>
      </c>
      <c r="J1413" s="1146" t="s">
        <v>4423</v>
      </c>
      <c r="K1413" s="1190">
        <v>1</v>
      </c>
      <c r="L1413" s="813">
        <v>42675</v>
      </c>
      <c r="M1413" s="813">
        <v>42704</v>
      </c>
      <c r="N1413" s="1146" t="s">
        <v>4428</v>
      </c>
      <c r="O1413" s="833">
        <v>1</v>
      </c>
      <c r="P1413" s="1220" t="str">
        <f t="shared" si="60"/>
        <v>CUMPLIDA</v>
      </c>
    </row>
    <row r="1414" spans="2:16" ht="231.75" customHeight="1">
      <c r="B1414" s="1260" t="s">
        <v>27</v>
      </c>
      <c r="C1414" s="878" t="s">
        <v>16</v>
      </c>
      <c r="D1414" s="1388"/>
      <c r="E1414" s="1388"/>
      <c r="F1414" s="1447"/>
      <c r="G1414" s="1388"/>
      <c r="H1414" s="1146" t="s">
        <v>4433</v>
      </c>
      <c r="I1414" s="1146" t="s">
        <v>4434</v>
      </c>
      <c r="J1414" s="1146" t="s">
        <v>4435</v>
      </c>
      <c r="K1414" s="1190">
        <v>1</v>
      </c>
      <c r="L1414" s="813">
        <v>43027</v>
      </c>
      <c r="M1414" s="813">
        <v>43027</v>
      </c>
      <c r="N1414" s="1146" t="s">
        <v>4420</v>
      </c>
      <c r="O1414" s="833">
        <v>1</v>
      </c>
      <c r="P1414" s="1220" t="str">
        <f t="shared" si="60"/>
        <v>CUMPLIDA</v>
      </c>
    </row>
    <row r="1415" spans="2:16" ht="128.25" customHeight="1">
      <c r="B1415" s="1260" t="s">
        <v>27</v>
      </c>
      <c r="C1415" s="878" t="s">
        <v>16</v>
      </c>
      <c r="D1415" s="1388"/>
      <c r="E1415" s="1388"/>
      <c r="F1415" s="1447"/>
      <c r="G1415" s="1388"/>
      <c r="H1415" s="1146" t="s">
        <v>4436</v>
      </c>
      <c r="I1415" s="1146" t="s">
        <v>4437</v>
      </c>
      <c r="J1415" s="1146" t="s">
        <v>4438</v>
      </c>
      <c r="K1415" s="1190" t="s">
        <v>4439</v>
      </c>
      <c r="L1415" s="813">
        <v>43101</v>
      </c>
      <c r="M1415" s="813">
        <v>43465</v>
      </c>
      <c r="N1415" s="1146" t="s">
        <v>4440</v>
      </c>
      <c r="O1415" s="833">
        <v>1</v>
      </c>
      <c r="P1415" s="1220" t="str">
        <f t="shared" si="60"/>
        <v>CUMPLIDA</v>
      </c>
    </row>
    <row r="1416" spans="2:16" ht="171" customHeight="1">
      <c r="B1416" s="1260" t="s">
        <v>27</v>
      </c>
      <c r="C1416" s="878" t="s">
        <v>16</v>
      </c>
      <c r="D1416" s="1388"/>
      <c r="E1416" s="1388"/>
      <c r="F1416" s="1447"/>
      <c r="G1416" s="1388"/>
      <c r="H1416" s="1146" t="s">
        <v>4441</v>
      </c>
      <c r="I1416" s="1146" t="s">
        <v>4442</v>
      </c>
      <c r="J1416" s="1146" t="s">
        <v>4443</v>
      </c>
      <c r="K1416" s="1190">
        <v>1</v>
      </c>
      <c r="L1416" s="813">
        <v>43101</v>
      </c>
      <c r="M1416" s="813">
        <v>43465</v>
      </c>
      <c r="N1416" s="1146" t="s">
        <v>4440</v>
      </c>
      <c r="O1416" s="833">
        <v>1</v>
      </c>
      <c r="P1416" s="1220" t="str">
        <f t="shared" si="60"/>
        <v>CUMPLIDA</v>
      </c>
    </row>
    <row r="1417" spans="2:16" ht="150" customHeight="1">
      <c r="B1417" s="1260" t="s">
        <v>27</v>
      </c>
      <c r="C1417" s="878" t="s">
        <v>16</v>
      </c>
      <c r="D1417" s="1388"/>
      <c r="E1417" s="1388"/>
      <c r="F1417" s="1447"/>
      <c r="G1417" s="1388"/>
      <c r="H1417" s="1146" t="s">
        <v>4444</v>
      </c>
      <c r="I1417" s="1146" t="s">
        <v>4445</v>
      </c>
      <c r="J1417" s="1146" t="s">
        <v>4446</v>
      </c>
      <c r="K1417" s="1190">
        <v>1</v>
      </c>
      <c r="L1417" s="813">
        <v>43102</v>
      </c>
      <c r="M1417" s="813">
        <v>43404</v>
      </c>
      <c r="N1417" s="1146" t="s">
        <v>4440</v>
      </c>
      <c r="O1417" s="833">
        <v>1</v>
      </c>
      <c r="P1417" s="1220" t="str">
        <f t="shared" si="60"/>
        <v>CUMPLIDA</v>
      </c>
    </row>
    <row r="1418" spans="2:16" ht="150" customHeight="1">
      <c r="B1418" s="1260" t="s">
        <v>27</v>
      </c>
      <c r="C1418" s="878" t="s">
        <v>16</v>
      </c>
      <c r="D1418" s="1388"/>
      <c r="E1418" s="1388"/>
      <c r="F1418" s="1447"/>
      <c r="G1418" s="1388"/>
      <c r="H1418" s="1146" t="s">
        <v>4447</v>
      </c>
      <c r="I1418" s="1146" t="s">
        <v>4448</v>
      </c>
      <c r="J1418" s="1146" t="s">
        <v>4446</v>
      </c>
      <c r="K1418" s="1190">
        <v>1</v>
      </c>
      <c r="L1418" s="813">
        <v>43102</v>
      </c>
      <c r="M1418" s="813">
        <v>43404</v>
      </c>
      <c r="N1418" s="1146" t="s">
        <v>4449</v>
      </c>
      <c r="O1418" s="833">
        <v>1</v>
      </c>
      <c r="P1418" s="1220" t="str">
        <f t="shared" si="60"/>
        <v>CUMPLIDA</v>
      </c>
    </row>
    <row r="1419" spans="2:16" ht="135" customHeight="1">
      <c r="B1419" s="1260" t="s">
        <v>27</v>
      </c>
      <c r="C1419" s="878" t="s">
        <v>16</v>
      </c>
      <c r="D1419" s="1388"/>
      <c r="E1419" s="1388"/>
      <c r="F1419" s="1447"/>
      <c r="G1419" s="1388"/>
      <c r="H1419" s="1146" t="s">
        <v>4450</v>
      </c>
      <c r="I1419" s="1146" t="s">
        <v>4451</v>
      </c>
      <c r="J1419" s="1146" t="s">
        <v>4452</v>
      </c>
      <c r="K1419" s="1190">
        <v>1</v>
      </c>
      <c r="L1419" s="813">
        <v>43102</v>
      </c>
      <c r="M1419" s="813">
        <v>43281</v>
      </c>
      <c r="N1419" s="1146" t="s">
        <v>4453</v>
      </c>
      <c r="O1419" s="831">
        <v>0</v>
      </c>
      <c r="P1419" s="1220" t="str">
        <f t="shared" si="60"/>
        <v>INCUMPLIDA</v>
      </c>
    </row>
    <row r="1420" spans="2:16" ht="195" customHeight="1">
      <c r="B1420" s="1260" t="s">
        <v>27</v>
      </c>
      <c r="C1420" s="878" t="s">
        <v>16</v>
      </c>
      <c r="D1420" s="1388"/>
      <c r="E1420" s="1388"/>
      <c r="F1420" s="1447"/>
      <c r="G1420" s="1388"/>
      <c r="H1420" s="1146" t="s">
        <v>4454</v>
      </c>
      <c r="I1420" s="1146" t="s">
        <v>4451</v>
      </c>
      <c r="J1420" s="1146" t="s">
        <v>4455</v>
      </c>
      <c r="K1420" s="1190">
        <v>1</v>
      </c>
      <c r="L1420" s="813">
        <v>43282</v>
      </c>
      <c r="M1420" s="813">
        <v>43342</v>
      </c>
      <c r="N1420" s="1146" t="s">
        <v>4453</v>
      </c>
      <c r="O1420" s="831">
        <v>0</v>
      </c>
      <c r="P1420" s="1220" t="str">
        <f t="shared" si="60"/>
        <v>INCUMPLIDA</v>
      </c>
    </row>
    <row r="1421" spans="2:16" ht="195" customHeight="1">
      <c r="B1421" s="1260" t="s">
        <v>27</v>
      </c>
      <c r="C1421" s="878" t="s">
        <v>16</v>
      </c>
      <c r="D1421" s="1388"/>
      <c r="E1421" s="1388"/>
      <c r="F1421" s="1447"/>
      <c r="G1421" s="1388"/>
      <c r="H1421" s="1146" t="s">
        <v>4456</v>
      </c>
      <c r="I1421" s="1146" t="s">
        <v>4457</v>
      </c>
      <c r="J1421" s="1146" t="s">
        <v>4452</v>
      </c>
      <c r="K1421" s="1190">
        <v>1</v>
      </c>
      <c r="L1421" s="813">
        <v>43102</v>
      </c>
      <c r="M1421" s="813">
        <v>43251</v>
      </c>
      <c r="N1421" s="1146" t="s">
        <v>4458</v>
      </c>
      <c r="O1421" s="831">
        <v>0</v>
      </c>
      <c r="P1421" s="1220" t="str">
        <f t="shared" si="60"/>
        <v>INCUMPLIDA</v>
      </c>
    </row>
    <row r="1422" spans="2:16" ht="195" customHeight="1">
      <c r="B1422" s="1260" t="s">
        <v>27</v>
      </c>
      <c r="C1422" s="878" t="s">
        <v>16</v>
      </c>
      <c r="D1422" s="1388"/>
      <c r="E1422" s="1388"/>
      <c r="F1422" s="1447"/>
      <c r="G1422" s="1388"/>
      <c r="H1422" s="1146" t="s">
        <v>4459</v>
      </c>
      <c r="I1422" s="1146" t="s">
        <v>4460</v>
      </c>
      <c r="J1422" s="1146" t="s">
        <v>4461</v>
      </c>
      <c r="K1422" s="1190">
        <v>1</v>
      </c>
      <c r="L1422" s="813">
        <v>43132</v>
      </c>
      <c r="M1422" s="813">
        <v>43159</v>
      </c>
      <c r="N1422" s="1146" t="s">
        <v>4462</v>
      </c>
      <c r="O1422" s="833">
        <v>1</v>
      </c>
      <c r="P1422" s="1220" t="str">
        <f t="shared" si="60"/>
        <v>CUMPLIDA</v>
      </c>
    </row>
    <row r="1423" spans="2:16" ht="409.5" customHeight="1">
      <c r="B1423" s="1260" t="s">
        <v>27</v>
      </c>
      <c r="C1423" s="878" t="s">
        <v>16</v>
      </c>
      <c r="D1423" s="1388"/>
      <c r="E1423" s="1388"/>
      <c r="F1423" s="1447"/>
      <c r="G1423" s="1388"/>
      <c r="H1423" s="1146" t="s">
        <v>4463</v>
      </c>
      <c r="I1423" s="1146" t="s">
        <v>4464</v>
      </c>
      <c r="J1423" s="1146" t="s">
        <v>4461</v>
      </c>
      <c r="K1423" s="1190">
        <v>1</v>
      </c>
      <c r="L1423" s="813">
        <v>43160</v>
      </c>
      <c r="M1423" s="813">
        <v>43251</v>
      </c>
      <c r="N1423" s="1146" t="s">
        <v>4465</v>
      </c>
      <c r="O1423" s="831">
        <v>0</v>
      </c>
      <c r="P1423" s="1220" t="str">
        <f t="shared" si="60"/>
        <v>INCUMPLIDA</v>
      </c>
    </row>
    <row r="1424" spans="2:16" ht="409.5" customHeight="1">
      <c r="B1424" s="1260" t="s">
        <v>27</v>
      </c>
      <c r="C1424" s="878" t="s">
        <v>16</v>
      </c>
      <c r="D1424" s="1388"/>
      <c r="E1424" s="1388"/>
      <c r="F1424" s="1447"/>
      <c r="G1424" s="1388"/>
      <c r="H1424" s="1146" t="s">
        <v>4466</v>
      </c>
      <c r="I1424" s="1146" t="s">
        <v>4457</v>
      </c>
      <c r="J1424" s="1146" t="s">
        <v>4455</v>
      </c>
      <c r="K1424" s="1190">
        <v>1</v>
      </c>
      <c r="L1424" s="813">
        <v>43252</v>
      </c>
      <c r="M1424" s="813">
        <v>43281</v>
      </c>
      <c r="N1424" s="1146" t="s">
        <v>4465</v>
      </c>
      <c r="O1424" s="831">
        <v>0</v>
      </c>
      <c r="P1424" s="1220" t="str">
        <f t="shared" si="60"/>
        <v>INCUMPLIDA</v>
      </c>
    </row>
    <row r="1425" spans="2:16" ht="165" customHeight="1">
      <c r="B1425" s="1260" t="s">
        <v>27</v>
      </c>
      <c r="C1425" s="878" t="s">
        <v>16</v>
      </c>
      <c r="D1425" s="1388"/>
      <c r="E1425" s="1388"/>
      <c r="F1425" s="1447"/>
      <c r="G1425" s="1388"/>
      <c r="H1425" s="1146" t="s">
        <v>4467</v>
      </c>
      <c r="I1425" s="1146" t="s">
        <v>4468</v>
      </c>
      <c r="J1425" s="1146" t="s">
        <v>4469</v>
      </c>
      <c r="K1425" s="1190">
        <v>2</v>
      </c>
      <c r="L1425" s="813">
        <v>43313</v>
      </c>
      <c r="M1425" s="813">
        <v>43677</v>
      </c>
      <c r="N1425" s="1146" t="s">
        <v>4470</v>
      </c>
      <c r="O1425" s="831">
        <v>0</v>
      </c>
      <c r="P1425" s="1220" t="str">
        <f t="shared" si="60"/>
        <v>PROCESO</v>
      </c>
    </row>
    <row r="1426" spans="2:16" ht="285" customHeight="1">
      <c r="B1426" s="1260" t="s">
        <v>27</v>
      </c>
      <c r="C1426" s="878" t="s">
        <v>16</v>
      </c>
      <c r="D1426" s="1388"/>
      <c r="E1426" s="1388"/>
      <c r="F1426" s="1447"/>
      <c r="G1426" s="1388"/>
      <c r="H1426" s="1146" t="s">
        <v>4471</v>
      </c>
      <c r="I1426" s="1146" t="s">
        <v>4472</v>
      </c>
      <c r="J1426" s="1146" t="s">
        <v>4473</v>
      </c>
      <c r="K1426" s="1190">
        <v>2</v>
      </c>
      <c r="L1426" s="813">
        <v>43132</v>
      </c>
      <c r="M1426" s="813">
        <v>43677</v>
      </c>
      <c r="N1426" s="1146" t="s">
        <v>4440</v>
      </c>
      <c r="O1426" s="831">
        <v>0</v>
      </c>
      <c r="P1426" s="1220" t="str">
        <f t="shared" si="60"/>
        <v>PROCESO</v>
      </c>
    </row>
    <row r="1427" spans="2:16" ht="315" customHeight="1">
      <c r="B1427" s="1260" t="s">
        <v>27</v>
      </c>
      <c r="C1427" s="878" t="s">
        <v>16</v>
      </c>
      <c r="D1427" s="1388"/>
      <c r="E1427" s="1388"/>
      <c r="F1427" s="1447"/>
      <c r="G1427" s="1388"/>
      <c r="H1427" s="1146" t="s">
        <v>4474</v>
      </c>
      <c r="I1427" s="1146" t="s">
        <v>4475</v>
      </c>
      <c r="J1427" s="1146" t="s">
        <v>4077</v>
      </c>
      <c r="K1427" s="1190">
        <v>2</v>
      </c>
      <c r="L1427" s="813">
        <v>43101</v>
      </c>
      <c r="M1427" s="813">
        <v>43496</v>
      </c>
      <c r="N1427" s="1146" t="s">
        <v>4420</v>
      </c>
      <c r="O1427" s="900">
        <v>1</v>
      </c>
      <c r="P1427" s="1220" t="str">
        <f t="shared" si="60"/>
        <v>CUMPLIDA</v>
      </c>
    </row>
    <row r="1428" spans="2:16" ht="189" customHeight="1">
      <c r="B1428" s="1260" t="s">
        <v>27</v>
      </c>
      <c r="C1428" s="878" t="s">
        <v>16</v>
      </c>
      <c r="D1428" s="1388"/>
      <c r="E1428" s="1388"/>
      <c r="F1428" s="1447"/>
      <c r="G1428" s="1388"/>
      <c r="H1428" s="1146" t="s">
        <v>4476</v>
      </c>
      <c r="I1428" s="1146" t="s">
        <v>4477</v>
      </c>
      <c r="J1428" s="1146" t="s">
        <v>4478</v>
      </c>
      <c r="K1428" s="1190">
        <v>1</v>
      </c>
      <c r="L1428" s="813">
        <v>43101</v>
      </c>
      <c r="M1428" s="813">
        <v>43159</v>
      </c>
      <c r="N1428" s="1146" t="s">
        <v>4479</v>
      </c>
      <c r="O1428" s="833">
        <v>1</v>
      </c>
      <c r="P1428" s="1220" t="str">
        <f t="shared" si="60"/>
        <v>CUMPLIDA</v>
      </c>
    </row>
    <row r="1429" spans="2:16" ht="236.25" customHeight="1">
      <c r="B1429" s="1260" t="s">
        <v>27</v>
      </c>
      <c r="C1429" s="878" t="s">
        <v>16</v>
      </c>
      <c r="D1429" s="1388"/>
      <c r="E1429" s="1388"/>
      <c r="F1429" s="1447"/>
      <c r="G1429" s="1388"/>
      <c r="H1429" s="1146" t="s">
        <v>4480</v>
      </c>
      <c r="I1429" s="1146" t="s">
        <v>4481</v>
      </c>
      <c r="J1429" s="1146" t="s">
        <v>4482</v>
      </c>
      <c r="K1429" s="1190">
        <v>1</v>
      </c>
      <c r="L1429" s="813">
        <v>43101</v>
      </c>
      <c r="M1429" s="813">
        <v>43677</v>
      </c>
      <c r="N1429" s="1146" t="s">
        <v>4483</v>
      </c>
      <c r="O1429" s="833">
        <v>0.6</v>
      </c>
      <c r="P1429" s="1220" t="str">
        <f t="shared" si="60"/>
        <v>PROCESO</v>
      </c>
    </row>
    <row r="1430" spans="2:16" ht="150" customHeight="1">
      <c r="B1430" s="1200" t="s">
        <v>27</v>
      </c>
      <c r="C1430" s="1200" t="s">
        <v>18</v>
      </c>
      <c r="D1430" s="1431" t="s">
        <v>4484</v>
      </c>
      <c r="E1430" s="1431" t="s">
        <v>4485</v>
      </c>
      <c r="F1430" s="1430" t="s">
        <v>4486</v>
      </c>
      <c r="G1430" s="1431" t="s">
        <v>4487</v>
      </c>
      <c r="H1430" s="1213" t="s">
        <v>4488</v>
      </c>
      <c r="I1430" s="1417"/>
      <c r="J1430" s="1211" t="s">
        <v>4489</v>
      </c>
      <c r="K1430" s="852">
        <v>1</v>
      </c>
      <c r="L1430" s="854">
        <v>43101</v>
      </c>
      <c r="M1430" s="854">
        <v>43465</v>
      </c>
      <c r="N1430" s="1069" t="s">
        <v>4490</v>
      </c>
      <c r="O1430" s="851">
        <v>0.8</v>
      </c>
      <c r="P1430" s="1215" t="str">
        <f t="shared" ref="P1430:P1493" si="61">IF(AND(M1430&lt;=$O$13,O1430&lt;100%),"INCUMPLIDA",IF(AND(M1430&gt;$O$13,O1430&lt;100%),"PROCESO",IF(AND(M1430&gt;$O$13,O1430=100%),"CUMPLIDA","CUMPLIDA")))</f>
        <v>PROCESO</v>
      </c>
    </row>
    <row r="1431" spans="2:16" ht="135" customHeight="1">
      <c r="B1431" s="1200" t="s">
        <v>27</v>
      </c>
      <c r="C1431" s="1200" t="s">
        <v>18</v>
      </c>
      <c r="D1431" s="1431"/>
      <c r="E1431" s="1431"/>
      <c r="F1431" s="1430"/>
      <c r="G1431" s="1431"/>
      <c r="H1431" s="1213" t="s">
        <v>4491</v>
      </c>
      <c r="I1431" s="1417"/>
      <c r="J1431" s="1211" t="s">
        <v>4492</v>
      </c>
      <c r="K1431" s="852">
        <v>11</v>
      </c>
      <c r="L1431" s="854">
        <v>43132</v>
      </c>
      <c r="M1431" s="854">
        <v>43465</v>
      </c>
      <c r="N1431" s="1069" t="s">
        <v>4493</v>
      </c>
      <c r="O1431" s="851">
        <v>0.6</v>
      </c>
      <c r="P1431" s="1215" t="str">
        <f t="shared" si="61"/>
        <v>PROCESO</v>
      </c>
    </row>
    <row r="1432" spans="2:16" ht="195" customHeight="1">
      <c r="B1432" s="1200" t="s">
        <v>27</v>
      </c>
      <c r="C1432" s="1200" t="s">
        <v>18</v>
      </c>
      <c r="D1432" s="1431"/>
      <c r="E1432" s="1431"/>
      <c r="F1432" s="1430"/>
      <c r="G1432" s="1431"/>
      <c r="H1432" s="1213" t="s">
        <v>4494</v>
      </c>
      <c r="I1432" s="1417"/>
      <c r="J1432" s="1211" t="s">
        <v>4495</v>
      </c>
      <c r="K1432" s="852">
        <v>3</v>
      </c>
      <c r="L1432" s="854">
        <v>43101</v>
      </c>
      <c r="M1432" s="854">
        <v>43465</v>
      </c>
      <c r="N1432" s="1069" t="s">
        <v>4496</v>
      </c>
      <c r="O1432" s="851">
        <v>0.6</v>
      </c>
      <c r="P1432" s="1215" t="str">
        <f t="shared" si="61"/>
        <v>PROCESO</v>
      </c>
    </row>
    <row r="1433" spans="2:16" ht="255" customHeight="1">
      <c r="B1433" s="1200" t="s">
        <v>27</v>
      </c>
      <c r="C1433" s="1200" t="s">
        <v>18</v>
      </c>
      <c r="D1433" s="1431"/>
      <c r="E1433" s="1431"/>
      <c r="F1433" s="1430"/>
      <c r="G1433" s="1431"/>
      <c r="H1433" s="1213" t="s">
        <v>4497</v>
      </c>
      <c r="I1433" s="1417"/>
      <c r="J1433" s="1211" t="s">
        <v>4498</v>
      </c>
      <c r="K1433" s="852">
        <v>2</v>
      </c>
      <c r="L1433" s="854">
        <v>43101</v>
      </c>
      <c r="M1433" s="854">
        <v>43465</v>
      </c>
      <c r="N1433" s="1069" t="s">
        <v>4499</v>
      </c>
      <c r="O1433" s="851">
        <v>0.5</v>
      </c>
      <c r="P1433" s="1215" t="str">
        <f t="shared" si="61"/>
        <v>PROCESO</v>
      </c>
    </row>
    <row r="1434" spans="2:16" ht="345" customHeight="1">
      <c r="B1434" s="1200" t="s">
        <v>27</v>
      </c>
      <c r="C1434" s="1200" t="s">
        <v>18</v>
      </c>
      <c r="D1434" s="1431"/>
      <c r="E1434" s="1431"/>
      <c r="F1434" s="1430"/>
      <c r="G1434" s="1431"/>
      <c r="H1434" s="1213" t="s">
        <v>4500</v>
      </c>
      <c r="I1434" s="1417"/>
      <c r="J1434" s="1211" t="s">
        <v>4501</v>
      </c>
      <c r="K1434" s="852">
        <v>1</v>
      </c>
      <c r="L1434" s="854">
        <v>43101</v>
      </c>
      <c r="M1434" s="854">
        <v>43465</v>
      </c>
      <c r="N1434" s="1069" t="s">
        <v>4502</v>
      </c>
      <c r="O1434" s="851">
        <v>0</v>
      </c>
      <c r="P1434" s="1215" t="str">
        <f t="shared" si="61"/>
        <v>PROCESO</v>
      </c>
    </row>
    <row r="1435" spans="2:16" ht="210" customHeight="1">
      <c r="B1435" s="1200" t="s">
        <v>27</v>
      </c>
      <c r="C1435" s="1200" t="s">
        <v>18</v>
      </c>
      <c r="D1435" s="1431"/>
      <c r="E1435" s="1431"/>
      <c r="F1435" s="1430"/>
      <c r="G1435" s="1431"/>
      <c r="H1435" s="1213" t="s">
        <v>4503</v>
      </c>
      <c r="I1435" s="1417"/>
      <c r="J1435" s="1211" t="s">
        <v>4504</v>
      </c>
      <c r="K1435" s="852">
        <v>12</v>
      </c>
      <c r="L1435" s="854">
        <v>43101</v>
      </c>
      <c r="M1435" s="854">
        <v>43465</v>
      </c>
      <c r="N1435" s="1069" t="s">
        <v>4505</v>
      </c>
      <c r="O1435" s="851">
        <v>0</v>
      </c>
      <c r="P1435" s="1215" t="str">
        <f t="shared" si="61"/>
        <v>PROCESO</v>
      </c>
    </row>
    <row r="1436" spans="2:16" ht="409.5" customHeight="1">
      <c r="B1436" s="1200" t="s">
        <v>27</v>
      </c>
      <c r="C1436" s="1200" t="s">
        <v>18</v>
      </c>
      <c r="D1436" s="1431"/>
      <c r="E1436" s="1431"/>
      <c r="F1436" s="1430"/>
      <c r="G1436" s="1431"/>
      <c r="H1436" s="1213" t="s">
        <v>4506</v>
      </c>
      <c r="I1436" s="1417"/>
      <c r="J1436" s="1211" t="s">
        <v>4507</v>
      </c>
      <c r="K1436" s="852">
        <v>1</v>
      </c>
      <c r="L1436" s="854">
        <v>43101</v>
      </c>
      <c r="M1436" s="854">
        <v>43465</v>
      </c>
      <c r="N1436" s="1069" t="s">
        <v>4508</v>
      </c>
      <c r="O1436" s="851">
        <v>0</v>
      </c>
      <c r="P1436" s="1215" t="str">
        <f t="shared" si="61"/>
        <v>PROCESO</v>
      </c>
    </row>
    <row r="1437" spans="2:16" ht="135">
      <c r="B1437" s="1200" t="s">
        <v>27</v>
      </c>
      <c r="C1437" s="1200" t="s">
        <v>18</v>
      </c>
      <c r="D1437" s="1431"/>
      <c r="E1437" s="1431"/>
      <c r="F1437" s="1430"/>
      <c r="G1437" s="1431"/>
      <c r="H1437" s="905" t="s">
        <v>4509</v>
      </c>
      <c r="I1437" s="1417"/>
      <c r="J1437" s="1211" t="s">
        <v>4510</v>
      </c>
      <c r="K1437" s="852">
        <v>1</v>
      </c>
      <c r="L1437" s="854">
        <v>43101</v>
      </c>
      <c r="M1437" s="854">
        <v>43281</v>
      </c>
      <c r="N1437" s="1069" t="s">
        <v>4511</v>
      </c>
      <c r="O1437" s="851">
        <v>1</v>
      </c>
      <c r="P1437" s="1215" t="str">
        <f t="shared" si="61"/>
        <v>CUMPLIDA</v>
      </c>
    </row>
    <row r="1438" spans="2:16" ht="210">
      <c r="B1438" s="1200" t="s">
        <v>27</v>
      </c>
      <c r="C1438" s="1200" t="s">
        <v>18</v>
      </c>
      <c r="D1438" s="1431"/>
      <c r="E1438" s="1431"/>
      <c r="F1438" s="1430"/>
      <c r="G1438" s="1431"/>
      <c r="H1438" s="905" t="s">
        <v>4512</v>
      </c>
      <c r="I1438" s="1417"/>
      <c r="J1438" s="1211" t="s">
        <v>4513</v>
      </c>
      <c r="K1438" s="852" t="s">
        <v>4514</v>
      </c>
      <c r="L1438" s="854">
        <v>42969</v>
      </c>
      <c r="M1438" s="854">
        <v>43174</v>
      </c>
      <c r="N1438" s="1069" t="s">
        <v>4515</v>
      </c>
      <c r="O1438" s="851">
        <v>1</v>
      </c>
      <c r="P1438" s="1215" t="str">
        <f t="shared" si="61"/>
        <v>CUMPLIDA</v>
      </c>
    </row>
    <row r="1439" spans="2:16" ht="135">
      <c r="B1439" s="1200" t="s">
        <v>27</v>
      </c>
      <c r="C1439" s="1200" t="s">
        <v>18</v>
      </c>
      <c r="D1439" s="1431"/>
      <c r="E1439" s="1431"/>
      <c r="F1439" s="1430"/>
      <c r="G1439" s="1431"/>
      <c r="H1439" s="1213" t="s">
        <v>4516</v>
      </c>
      <c r="I1439" s="1417"/>
      <c r="J1439" s="1211" t="s">
        <v>4517</v>
      </c>
      <c r="K1439" s="852">
        <v>12</v>
      </c>
      <c r="L1439" s="854">
        <v>43132</v>
      </c>
      <c r="M1439" s="854">
        <v>43465</v>
      </c>
      <c r="N1439" s="1069" t="s">
        <v>4518</v>
      </c>
      <c r="O1439" s="851">
        <v>0</v>
      </c>
      <c r="P1439" s="1215" t="str">
        <f t="shared" si="61"/>
        <v>PROCESO</v>
      </c>
    </row>
    <row r="1440" spans="2:16" ht="375">
      <c r="B1440" s="734" t="s">
        <v>30</v>
      </c>
      <c r="C1440" s="873" t="s">
        <v>18</v>
      </c>
      <c r="D1440" s="1515" t="s">
        <v>4519</v>
      </c>
      <c r="E1440" s="1516" t="s">
        <v>4520</v>
      </c>
      <c r="F1440" s="1419" t="s">
        <v>4521</v>
      </c>
      <c r="G1440" s="1419" t="s">
        <v>4522</v>
      </c>
      <c r="H1440" s="1213" t="s">
        <v>4523</v>
      </c>
      <c r="I1440" s="1425"/>
      <c r="J1440" s="1211" t="s">
        <v>4524</v>
      </c>
      <c r="K1440" s="1211">
        <v>1</v>
      </c>
      <c r="L1440" s="854">
        <v>42551</v>
      </c>
      <c r="M1440" s="854">
        <v>42735</v>
      </c>
      <c r="N1440" s="1069" t="s">
        <v>4525</v>
      </c>
      <c r="O1440" s="851">
        <v>1</v>
      </c>
      <c r="P1440" s="1215" t="str">
        <f t="shared" si="61"/>
        <v>CUMPLIDA</v>
      </c>
    </row>
    <row r="1441" spans="2:16" ht="90">
      <c r="B1441" s="734" t="s">
        <v>30</v>
      </c>
      <c r="C1441" s="873" t="s">
        <v>18</v>
      </c>
      <c r="D1441" s="1515"/>
      <c r="E1441" s="1516"/>
      <c r="F1441" s="1419"/>
      <c r="G1441" s="1419"/>
      <c r="H1441" s="1213" t="s">
        <v>4526</v>
      </c>
      <c r="I1441" s="1425"/>
      <c r="J1441" s="1211" t="s">
        <v>4527</v>
      </c>
      <c r="K1441" s="1211">
        <v>1</v>
      </c>
      <c r="L1441" s="854">
        <v>42551</v>
      </c>
      <c r="M1441" s="854">
        <v>42643</v>
      </c>
      <c r="N1441" s="1069" t="s">
        <v>4528</v>
      </c>
      <c r="O1441" s="851">
        <v>1</v>
      </c>
      <c r="P1441" s="1215" t="str">
        <f t="shared" si="61"/>
        <v>CUMPLIDA</v>
      </c>
    </row>
    <row r="1442" spans="2:16" ht="105">
      <c r="B1442" s="734" t="s">
        <v>30</v>
      </c>
      <c r="C1442" s="873" t="s">
        <v>18</v>
      </c>
      <c r="D1442" s="1515"/>
      <c r="E1442" s="1516"/>
      <c r="F1442" s="1419"/>
      <c r="G1442" s="1419"/>
      <c r="H1442" s="1213" t="s">
        <v>4529</v>
      </c>
      <c r="I1442" s="1425"/>
      <c r="J1442" s="1211" t="s">
        <v>4530</v>
      </c>
      <c r="K1442" s="1211">
        <v>1</v>
      </c>
      <c r="L1442" s="854">
        <v>42613</v>
      </c>
      <c r="M1442" s="854">
        <v>42916</v>
      </c>
      <c r="N1442" s="1069" t="s">
        <v>4531</v>
      </c>
      <c r="O1442" s="851">
        <v>1</v>
      </c>
      <c r="P1442" s="1215" t="str">
        <f t="shared" si="61"/>
        <v>CUMPLIDA</v>
      </c>
    </row>
    <row r="1443" spans="2:16" ht="165">
      <c r="B1443" s="734" t="s">
        <v>30</v>
      </c>
      <c r="C1443" s="873" t="s">
        <v>18</v>
      </c>
      <c r="D1443" s="1515"/>
      <c r="E1443" s="1516"/>
      <c r="F1443" s="1419"/>
      <c r="G1443" s="1419"/>
      <c r="H1443" s="1213" t="s">
        <v>4532</v>
      </c>
      <c r="I1443" s="1425"/>
      <c r="J1443" s="1211" t="s">
        <v>4533</v>
      </c>
      <c r="K1443" s="1211">
        <v>1</v>
      </c>
      <c r="L1443" s="854">
        <v>42551</v>
      </c>
      <c r="M1443" s="854">
        <v>43525</v>
      </c>
      <c r="N1443" s="1069" t="s">
        <v>4534</v>
      </c>
      <c r="O1443" s="851">
        <v>0</v>
      </c>
      <c r="P1443" s="1215" t="str">
        <f t="shared" si="61"/>
        <v>PROCESO</v>
      </c>
    </row>
    <row r="1444" spans="2:16" ht="165">
      <c r="B1444" s="734" t="s">
        <v>30</v>
      </c>
      <c r="C1444" s="873" t="s">
        <v>18</v>
      </c>
      <c r="D1444" s="1515"/>
      <c r="E1444" s="1516"/>
      <c r="F1444" s="1419"/>
      <c r="G1444" s="1419"/>
      <c r="H1444" s="1213" t="s">
        <v>4535</v>
      </c>
      <c r="I1444" s="1425"/>
      <c r="J1444" s="1211" t="s">
        <v>4536</v>
      </c>
      <c r="K1444" s="1211">
        <v>1</v>
      </c>
      <c r="L1444" s="854">
        <v>42643</v>
      </c>
      <c r="M1444" s="854">
        <v>42916</v>
      </c>
      <c r="N1444" s="1069" t="s">
        <v>4537</v>
      </c>
      <c r="O1444" s="851">
        <v>1</v>
      </c>
      <c r="P1444" s="1215" t="str">
        <f t="shared" si="61"/>
        <v>CUMPLIDA</v>
      </c>
    </row>
    <row r="1445" spans="2:16" ht="408.75" customHeight="1">
      <c r="B1445" s="734" t="s">
        <v>30</v>
      </c>
      <c r="C1445" s="873" t="s">
        <v>18</v>
      </c>
      <c r="D1445" s="1515"/>
      <c r="E1445" s="1516"/>
      <c r="F1445" s="1419"/>
      <c r="G1445" s="1419"/>
      <c r="H1445" s="1213" t="s">
        <v>4538</v>
      </c>
      <c r="I1445" s="1425"/>
      <c r="J1445" s="1211" t="s">
        <v>4539</v>
      </c>
      <c r="K1445" s="1211">
        <v>1</v>
      </c>
      <c r="L1445" s="854">
        <v>42643</v>
      </c>
      <c r="M1445" s="854">
        <v>43008</v>
      </c>
      <c r="N1445" s="1069" t="s">
        <v>4540</v>
      </c>
      <c r="O1445" s="851">
        <v>1</v>
      </c>
      <c r="P1445" s="1215" t="str">
        <f t="shared" si="61"/>
        <v>CUMPLIDA</v>
      </c>
    </row>
    <row r="1446" spans="2:16" ht="195">
      <c r="B1446" s="734" t="s">
        <v>30</v>
      </c>
      <c r="C1446" s="873" t="s">
        <v>18</v>
      </c>
      <c r="D1446" s="1400" t="s">
        <v>4541</v>
      </c>
      <c r="E1446" s="1400" t="s">
        <v>4485</v>
      </c>
      <c r="F1446" s="1403" t="s">
        <v>4542</v>
      </c>
      <c r="G1446" s="1394" t="s">
        <v>4543</v>
      </c>
      <c r="H1446" s="1203" t="s">
        <v>4544</v>
      </c>
      <c r="I1446" s="1200"/>
      <c r="J1446" s="1200" t="s">
        <v>4545</v>
      </c>
      <c r="K1446" s="1200">
        <v>1</v>
      </c>
      <c r="L1446" s="790">
        <v>43160</v>
      </c>
      <c r="M1446" s="790">
        <v>43281</v>
      </c>
      <c r="N1446" s="1090" t="s">
        <v>4546</v>
      </c>
      <c r="O1446" s="851">
        <v>1</v>
      </c>
      <c r="P1446" s="1215" t="str">
        <f t="shared" si="61"/>
        <v>CUMPLIDA</v>
      </c>
    </row>
    <row r="1447" spans="2:16" ht="409.5">
      <c r="B1447" s="734" t="s">
        <v>30</v>
      </c>
      <c r="C1447" s="873" t="s">
        <v>18</v>
      </c>
      <c r="D1447" s="1400"/>
      <c r="E1447" s="1400"/>
      <c r="F1447" s="1403"/>
      <c r="G1447" s="1394"/>
      <c r="H1447" s="1203" t="s">
        <v>4547</v>
      </c>
      <c r="I1447" s="1200"/>
      <c r="J1447" s="1200" t="s">
        <v>4548</v>
      </c>
      <c r="K1447" s="1200">
        <v>1</v>
      </c>
      <c r="L1447" s="790">
        <v>43282</v>
      </c>
      <c r="M1447" s="790">
        <v>43404</v>
      </c>
      <c r="N1447" s="1090" t="s">
        <v>4549</v>
      </c>
      <c r="O1447" s="851">
        <v>0</v>
      </c>
      <c r="P1447" s="1215" t="str">
        <f t="shared" si="61"/>
        <v>PROCESO</v>
      </c>
    </row>
    <row r="1448" spans="2:16" ht="135">
      <c r="B1448" s="734" t="s">
        <v>30</v>
      </c>
      <c r="C1448" s="873" t="s">
        <v>18</v>
      </c>
      <c r="D1448" s="1400"/>
      <c r="E1448" s="1400"/>
      <c r="F1448" s="1403"/>
      <c r="G1448" s="1394"/>
      <c r="H1448" s="1203" t="s">
        <v>4550</v>
      </c>
      <c r="I1448" s="1200"/>
      <c r="J1448" s="1200" t="s">
        <v>4551</v>
      </c>
      <c r="K1448" s="1200">
        <v>1</v>
      </c>
      <c r="L1448" s="790">
        <v>43160</v>
      </c>
      <c r="M1448" s="790">
        <v>43281</v>
      </c>
      <c r="N1448" s="1090" t="s">
        <v>4552</v>
      </c>
      <c r="O1448" s="851">
        <v>1</v>
      </c>
      <c r="P1448" s="1215" t="str">
        <f t="shared" si="61"/>
        <v>CUMPLIDA</v>
      </c>
    </row>
    <row r="1449" spans="2:16" ht="409.5">
      <c r="B1449" s="734" t="s">
        <v>30</v>
      </c>
      <c r="C1449" s="873" t="s">
        <v>18</v>
      </c>
      <c r="D1449" s="1400"/>
      <c r="E1449" s="1400"/>
      <c r="F1449" s="1403"/>
      <c r="G1449" s="1394"/>
      <c r="H1449" s="1203" t="s">
        <v>4547</v>
      </c>
      <c r="I1449" s="1200"/>
      <c r="J1449" s="1200" t="s">
        <v>4548</v>
      </c>
      <c r="K1449" s="1200">
        <v>1</v>
      </c>
      <c r="L1449" s="790">
        <v>43282</v>
      </c>
      <c r="M1449" s="790">
        <v>43404</v>
      </c>
      <c r="N1449" s="1090" t="s">
        <v>4553</v>
      </c>
      <c r="O1449" s="851">
        <v>0</v>
      </c>
      <c r="P1449" s="1215" t="str">
        <f t="shared" si="61"/>
        <v>PROCESO</v>
      </c>
    </row>
    <row r="1450" spans="2:16" ht="409.5">
      <c r="B1450" s="734" t="s">
        <v>30</v>
      </c>
      <c r="C1450" s="873" t="s">
        <v>18</v>
      </c>
      <c r="D1450" s="734" t="s">
        <v>4554</v>
      </c>
      <c r="E1450" s="1215" t="s">
        <v>4555</v>
      </c>
      <c r="F1450" s="1265" t="s">
        <v>4556</v>
      </c>
      <c r="G1450" s="1266" t="s">
        <v>4557</v>
      </c>
      <c r="H1450" s="847" t="s">
        <v>4558</v>
      </c>
      <c r="I1450" s="1215"/>
      <c r="J1450" s="1266" t="s">
        <v>4559</v>
      </c>
      <c r="K1450" s="800">
        <v>1</v>
      </c>
      <c r="L1450" s="818">
        <v>43322</v>
      </c>
      <c r="M1450" s="818">
        <v>43497</v>
      </c>
      <c r="N1450" s="1130" t="s">
        <v>4560</v>
      </c>
      <c r="O1450" s="786">
        <v>0</v>
      </c>
      <c r="P1450" s="1215" t="str">
        <f t="shared" si="61"/>
        <v>PROCESO</v>
      </c>
    </row>
    <row r="1451" spans="2:16" ht="105">
      <c r="B1451" s="734" t="s">
        <v>30</v>
      </c>
      <c r="C1451" s="873" t="s">
        <v>18</v>
      </c>
      <c r="D1451" s="1400" t="s">
        <v>4561</v>
      </c>
      <c r="E1451" s="1400" t="s">
        <v>4555</v>
      </c>
      <c r="F1451" s="1533" t="s">
        <v>4562</v>
      </c>
      <c r="G1451" s="1535" t="s">
        <v>4563</v>
      </c>
      <c r="H1451" s="847" t="s">
        <v>4564</v>
      </c>
      <c r="I1451" s="1215"/>
      <c r="J1451" s="1266" t="s">
        <v>4565</v>
      </c>
      <c r="K1451" s="1266">
        <v>2</v>
      </c>
      <c r="L1451" s="818">
        <v>43313</v>
      </c>
      <c r="M1451" s="818">
        <v>43497</v>
      </c>
      <c r="N1451" s="1130" t="s">
        <v>4566</v>
      </c>
      <c r="O1451" s="786">
        <v>0</v>
      </c>
      <c r="P1451" s="1215" t="str">
        <f t="shared" si="61"/>
        <v>PROCESO</v>
      </c>
    </row>
    <row r="1452" spans="2:16" ht="345.75">
      <c r="B1452" s="734" t="s">
        <v>30</v>
      </c>
      <c r="C1452" s="873" t="s">
        <v>18</v>
      </c>
      <c r="D1452" s="1400"/>
      <c r="E1452" s="1400"/>
      <c r="F1452" s="1533"/>
      <c r="G1452" s="1535"/>
      <c r="H1452" s="847" t="s">
        <v>4567</v>
      </c>
      <c r="I1452" s="1215"/>
      <c r="J1452" s="1266" t="s">
        <v>4568</v>
      </c>
      <c r="K1452" s="1266">
        <v>5</v>
      </c>
      <c r="L1452" s="818">
        <v>43313</v>
      </c>
      <c r="M1452" s="818">
        <v>43465</v>
      </c>
      <c r="N1452" s="1130" t="s">
        <v>4569</v>
      </c>
      <c r="O1452" s="786">
        <v>0</v>
      </c>
      <c r="P1452" s="1215" t="str">
        <f t="shared" si="61"/>
        <v>PROCESO</v>
      </c>
    </row>
    <row r="1453" spans="2:16" ht="165.75">
      <c r="B1453" s="734" t="s">
        <v>30</v>
      </c>
      <c r="C1453" s="873" t="s">
        <v>18</v>
      </c>
      <c r="D1453" s="1400"/>
      <c r="E1453" s="1400"/>
      <c r="F1453" s="1533"/>
      <c r="G1453" s="1535"/>
      <c r="H1453" s="847" t="s">
        <v>4570</v>
      </c>
      <c r="I1453" s="1215"/>
      <c r="J1453" s="1266" t="s">
        <v>4571</v>
      </c>
      <c r="K1453" s="800">
        <v>1</v>
      </c>
      <c r="L1453" s="818">
        <v>43313</v>
      </c>
      <c r="M1453" s="818">
        <v>43465</v>
      </c>
      <c r="N1453" s="1130" t="s">
        <v>4572</v>
      </c>
      <c r="O1453" s="786">
        <v>0</v>
      </c>
      <c r="P1453" s="1215" t="str">
        <f t="shared" si="61"/>
        <v>PROCESO</v>
      </c>
    </row>
    <row r="1454" spans="2:16" ht="330">
      <c r="B1454" s="734" t="s">
        <v>30</v>
      </c>
      <c r="C1454" s="873" t="s">
        <v>18</v>
      </c>
      <c r="D1454" s="1400"/>
      <c r="E1454" s="1400"/>
      <c r="F1454" s="1533"/>
      <c r="G1454" s="1535"/>
      <c r="H1454" s="847" t="s">
        <v>4573</v>
      </c>
      <c r="I1454" s="1215"/>
      <c r="J1454" s="1266" t="s">
        <v>4574</v>
      </c>
      <c r="K1454" s="1266" t="s">
        <v>4575</v>
      </c>
      <c r="L1454" s="818">
        <v>43313</v>
      </c>
      <c r="M1454" s="818">
        <v>43465</v>
      </c>
      <c r="N1454" s="1130" t="s">
        <v>4572</v>
      </c>
      <c r="O1454" s="786">
        <v>0</v>
      </c>
      <c r="P1454" s="1215" t="str">
        <f t="shared" si="61"/>
        <v>PROCESO</v>
      </c>
    </row>
    <row r="1455" spans="2:16" ht="409.5">
      <c r="B1455" s="734" t="s">
        <v>30</v>
      </c>
      <c r="C1455" s="873" t="s">
        <v>18</v>
      </c>
      <c r="D1455" s="1400"/>
      <c r="E1455" s="1400"/>
      <c r="F1455" s="1533"/>
      <c r="G1455" s="1535"/>
      <c r="H1455" s="847" t="s">
        <v>4576</v>
      </c>
      <c r="I1455" s="1215"/>
      <c r="J1455" s="1266" t="s">
        <v>4577</v>
      </c>
      <c r="K1455" s="1266" t="s">
        <v>4578</v>
      </c>
      <c r="L1455" s="818">
        <v>43313</v>
      </c>
      <c r="M1455" s="818">
        <v>43465</v>
      </c>
      <c r="N1455" s="1130" t="s">
        <v>4572</v>
      </c>
      <c r="O1455" s="786">
        <v>0</v>
      </c>
      <c r="P1455" s="1215" t="str">
        <f t="shared" si="61"/>
        <v>PROCESO</v>
      </c>
    </row>
    <row r="1456" spans="2:16" ht="150">
      <c r="B1456" s="734" t="s">
        <v>30</v>
      </c>
      <c r="C1456" s="873" t="s">
        <v>18</v>
      </c>
      <c r="D1456" s="1400"/>
      <c r="E1456" s="1400"/>
      <c r="F1456" s="1533"/>
      <c r="G1456" s="1535"/>
      <c r="H1456" s="847" t="s">
        <v>4579</v>
      </c>
      <c r="I1456" s="1215"/>
      <c r="J1456" s="1266" t="s">
        <v>4580</v>
      </c>
      <c r="K1456" s="1266">
        <v>1</v>
      </c>
      <c r="L1456" s="818">
        <v>43344</v>
      </c>
      <c r="M1456" s="818">
        <v>43373</v>
      </c>
      <c r="N1456" s="1130" t="s">
        <v>4581</v>
      </c>
      <c r="O1456" s="786">
        <v>0</v>
      </c>
      <c r="P1456" s="1215" t="str">
        <f t="shared" si="61"/>
        <v>PROCESO</v>
      </c>
    </row>
    <row r="1457" spans="2:16" ht="75">
      <c r="B1457" s="734" t="s">
        <v>30</v>
      </c>
      <c r="C1457" s="873" t="s">
        <v>18</v>
      </c>
      <c r="D1457" s="1400"/>
      <c r="E1457" s="1400"/>
      <c r="F1457" s="1533"/>
      <c r="G1457" s="1535"/>
      <c r="H1457" s="847" t="s">
        <v>4582</v>
      </c>
      <c r="I1457" s="1215"/>
      <c r="J1457" s="1266" t="s">
        <v>4583</v>
      </c>
      <c r="K1457" s="1266">
        <v>6</v>
      </c>
      <c r="L1457" s="818">
        <v>43344</v>
      </c>
      <c r="M1457" s="818">
        <v>43555</v>
      </c>
      <c r="N1457" s="1130" t="s">
        <v>4581</v>
      </c>
      <c r="O1457" s="786">
        <v>0</v>
      </c>
      <c r="P1457" s="1215" t="str">
        <f t="shared" si="61"/>
        <v>PROCESO</v>
      </c>
    </row>
    <row r="1458" spans="2:16" ht="105">
      <c r="B1458" s="734" t="s">
        <v>30</v>
      </c>
      <c r="C1458" s="873" t="s">
        <v>18</v>
      </c>
      <c r="D1458" s="1400"/>
      <c r="E1458" s="1400"/>
      <c r="F1458" s="1533"/>
      <c r="G1458" s="1535"/>
      <c r="H1458" s="847" t="s">
        <v>4584</v>
      </c>
      <c r="I1458" s="1215"/>
      <c r="J1458" s="800" t="s">
        <v>4580</v>
      </c>
      <c r="K1458" s="1266">
        <v>1</v>
      </c>
      <c r="L1458" s="818">
        <v>43297</v>
      </c>
      <c r="M1458" s="818">
        <v>43327</v>
      </c>
      <c r="N1458" s="1130" t="s">
        <v>4585</v>
      </c>
      <c r="O1458" s="786">
        <v>0</v>
      </c>
      <c r="P1458" s="1215" t="str">
        <f t="shared" si="61"/>
        <v>PROCESO</v>
      </c>
    </row>
    <row r="1459" spans="2:16" ht="90">
      <c r="B1459" s="734" t="s">
        <v>30</v>
      </c>
      <c r="C1459" s="873" t="s">
        <v>18</v>
      </c>
      <c r="D1459" s="1400"/>
      <c r="E1459" s="1400"/>
      <c r="F1459" s="1533"/>
      <c r="G1459" s="1535"/>
      <c r="H1459" s="847" t="s">
        <v>4586</v>
      </c>
      <c r="I1459" s="1215"/>
      <c r="J1459" s="1266" t="s">
        <v>4587</v>
      </c>
      <c r="K1459" s="1266">
        <v>6</v>
      </c>
      <c r="L1459" s="818">
        <v>43327</v>
      </c>
      <c r="M1459" s="818">
        <v>43480</v>
      </c>
      <c r="N1459" s="1130" t="s">
        <v>4585</v>
      </c>
      <c r="O1459" s="786">
        <v>0</v>
      </c>
      <c r="P1459" s="1215" t="str">
        <f t="shared" si="61"/>
        <v>PROCESO</v>
      </c>
    </row>
    <row r="1460" spans="2:16" ht="225">
      <c r="B1460" s="734" t="s">
        <v>30</v>
      </c>
      <c r="C1460" s="873" t="s">
        <v>18</v>
      </c>
      <c r="D1460" s="1400"/>
      <c r="E1460" s="1400"/>
      <c r="F1460" s="1533"/>
      <c r="G1460" s="1535"/>
      <c r="H1460" s="847" t="s">
        <v>4588</v>
      </c>
      <c r="I1460" s="1215"/>
      <c r="J1460" s="1266" t="s">
        <v>4589</v>
      </c>
      <c r="K1460" s="1266">
        <v>3</v>
      </c>
      <c r="L1460" s="818">
        <v>43286</v>
      </c>
      <c r="M1460" s="818">
        <v>43465</v>
      </c>
      <c r="N1460" s="1130" t="s">
        <v>4590</v>
      </c>
      <c r="O1460" s="786">
        <v>0</v>
      </c>
      <c r="P1460" s="1215" t="str">
        <f t="shared" si="61"/>
        <v>PROCESO</v>
      </c>
    </row>
    <row r="1461" spans="2:16" ht="105">
      <c r="B1461" s="734" t="s">
        <v>30</v>
      </c>
      <c r="C1461" s="873" t="s">
        <v>18</v>
      </c>
      <c r="D1461" s="1400"/>
      <c r="E1461" s="1400"/>
      <c r="F1461" s="1533"/>
      <c r="G1461" s="1535"/>
      <c r="H1461" s="847" t="s">
        <v>4591</v>
      </c>
      <c r="I1461" s="1215"/>
      <c r="J1461" s="1266" t="s">
        <v>4580</v>
      </c>
      <c r="K1461" s="1266">
        <v>3</v>
      </c>
      <c r="L1461" s="818">
        <v>43286</v>
      </c>
      <c r="M1461" s="818">
        <v>43465</v>
      </c>
      <c r="N1461" s="1130" t="s">
        <v>4590</v>
      </c>
      <c r="O1461" s="786">
        <v>0</v>
      </c>
      <c r="P1461" s="1215" t="str">
        <f t="shared" si="61"/>
        <v>PROCESO</v>
      </c>
    </row>
    <row r="1462" spans="2:16" ht="90">
      <c r="B1462" s="734" t="s">
        <v>30</v>
      </c>
      <c r="C1462" s="873" t="s">
        <v>18</v>
      </c>
      <c r="D1462" s="1400"/>
      <c r="E1462" s="1400"/>
      <c r="F1462" s="1533"/>
      <c r="G1462" s="1535"/>
      <c r="H1462" s="847" t="s">
        <v>4592</v>
      </c>
      <c r="I1462" s="1215"/>
      <c r="J1462" s="1266" t="s">
        <v>4593</v>
      </c>
      <c r="K1462" s="1266">
        <v>1</v>
      </c>
      <c r="L1462" s="818">
        <v>43327</v>
      </c>
      <c r="M1462" s="818">
        <v>43464</v>
      </c>
      <c r="N1462" s="1130" t="s">
        <v>4594</v>
      </c>
      <c r="O1462" s="786">
        <v>0</v>
      </c>
      <c r="P1462" s="1215" t="str">
        <f t="shared" si="61"/>
        <v>PROCESO</v>
      </c>
    </row>
    <row r="1463" spans="2:16" ht="90">
      <c r="B1463" s="734" t="s">
        <v>30</v>
      </c>
      <c r="C1463" s="873" t="s">
        <v>18</v>
      </c>
      <c r="D1463" s="1400"/>
      <c r="E1463" s="1400"/>
      <c r="F1463" s="1533"/>
      <c r="G1463" s="1535"/>
      <c r="H1463" s="847" t="s">
        <v>4595</v>
      </c>
      <c r="I1463" s="1215"/>
      <c r="J1463" s="1266" t="s">
        <v>4580</v>
      </c>
      <c r="K1463" s="1266">
        <v>1</v>
      </c>
      <c r="L1463" s="818">
        <v>42231</v>
      </c>
      <c r="M1463" s="818">
        <v>43464</v>
      </c>
      <c r="N1463" s="1130" t="s">
        <v>4594</v>
      </c>
      <c r="O1463" s="786">
        <v>0</v>
      </c>
      <c r="P1463" s="1215" t="str">
        <f t="shared" si="61"/>
        <v>PROCESO</v>
      </c>
    </row>
    <row r="1464" spans="2:16" ht="90">
      <c r="B1464" s="734" t="s">
        <v>30</v>
      </c>
      <c r="C1464" s="873" t="s">
        <v>18</v>
      </c>
      <c r="D1464" s="1400" t="s">
        <v>4596</v>
      </c>
      <c r="E1464" s="1400" t="s">
        <v>4555</v>
      </c>
      <c r="F1464" s="1533" t="s">
        <v>4597</v>
      </c>
      <c r="G1464" s="1535" t="s">
        <v>4598</v>
      </c>
      <c r="H1464" s="847" t="s">
        <v>4599</v>
      </c>
      <c r="I1464" s="1215"/>
      <c r="J1464" s="1266" t="s">
        <v>4565</v>
      </c>
      <c r="K1464" s="1266">
        <v>2</v>
      </c>
      <c r="L1464" s="818">
        <v>43313</v>
      </c>
      <c r="M1464" s="818">
        <v>43465</v>
      </c>
      <c r="N1464" s="1130" t="s">
        <v>4600</v>
      </c>
      <c r="O1464" s="786">
        <v>0</v>
      </c>
      <c r="P1464" s="1215" t="str">
        <f t="shared" si="61"/>
        <v>PROCESO</v>
      </c>
    </row>
    <row r="1465" spans="2:16" ht="330">
      <c r="B1465" s="734" t="s">
        <v>30</v>
      </c>
      <c r="C1465" s="873" t="s">
        <v>18</v>
      </c>
      <c r="D1465" s="1400"/>
      <c r="E1465" s="1400"/>
      <c r="F1465" s="1536"/>
      <c r="G1465" s="1535"/>
      <c r="H1465" s="847" t="s">
        <v>4601</v>
      </c>
      <c r="I1465" s="1215"/>
      <c r="J1465" s="1266" t="s">
        <v>4602</v>
      </c>
      <c r="K1465" s="801">
        <v>5</v>
      </c>
      <c r="L1465" s="818">
        <v>43313</v>
      </c>
      <c r="M1465" s="818">
        <v>43465</v>
      </c>
      <c r="N1465" s="1130" t="s">
        <v>4572</v>
      </c>
      <c r="O1465" s="786">
        <v>0</v>
      </c>
      <c r="P1465" s="1215" t="str">
        <f t="shared" si="61"/>
        <v>PROCESO</v>
      </c>
    </row>
    <row r="1466" spans="2:16" ht="409.5">
      <c r="B1466" s="734" t="s">
        <v>30</v>
      </c>
      <c r="C1466" s="873" t="s">
        <v>18</v>
      </c>
      <c r="D1466" s="1400"/>
      <c r="E1466" s="1400"/>
      <c r="F1466" s="1536"/>
      <c r="G1466" s="1535"/>
      <c r="H1466" s="847" t="s">
        <v>4603</v>
      </c>
      <c r="I1466" s="1215"/>
      <c r="J1466" s="1266" t="s">
        <v>4604</v>
      </c>
      <c r="K1466" s="1266" t="s">
        <v>4605</v>
      </c>
      <c r="L1466" s="818">
        <v>43313</v>
      </c>
      <c r="M1466" s="818">
        <v>43465</v>
      </c>
      <c r="N1466" s="1130" t="s">
        <v>4572</v>
      </c>
      <c r="O1466" s="786">
        <v>0</v>
      </c>
      <c r="P1466" s="1215" t="str">
        <f t="shared" si="61"/>
        <v>PROCESO</v>
      </c>
    </row>
    <row r="1467" spans="2:16" ht="105">
      <c r="B1467" s="734" t="s">
        <v>30</v>
      </c>
      <c r="C1467" s="873" t="s">
        <v>18</v>
      </c>
      <c r="D1467" s="1400"/>
      <c r="E1467" s="1400"/>
      <c r="F1467" s="1536"/>
      <c r="G1467" s="1535"/>
      <c r="H1467" s="847" t="s">
        <v>4606</v>
      </c>
      <c r="I1467" s="1215"/>
      <c r="J1467" s="1266" t="s">
        <v>4607</v>
      </c>
      <c r="K1467" s="1266">
        <v>1</v>
      </c>
      <c r="L1467" s="818">
        <v>43286</v>
      </c>
      <c r="M1467" s="818">
        <v>43465</v>
      </c>
      <c r="N1467" s="1130" t="s">
        <v>4572</v>
      </c>
      <c r="O1467" s="786">
        <v>0</v>
      </c>
      <c r="P1467" s="1215" t="str">
        <f t="shared" si="61"/>
        <v>PROCESO</v>
      </c>
    </row>
    <row r="1468" spans="2:16" ht="150">
      <c r="B1468" s="734" t="s">
        <v>30</v>
      </c>
      <c r="C1468" s="873" t="s">
        <v>18</v>
      </c>
      <c r="D1468" s="1400"/>
      <c r="E1468" s="1400"/>
      <c r="F1468" s="1536"/>
      <c r="G1468" s="1535"/>
      <c r="H1468" s="847" t="s">
        <v>4579</v>
      </c>
      <c r="I1468" s="1215"/>
      <c r="J1468" s="1266" t="s">
        <v>4608</v>
      </c>
      <c r="K1468" s="1266">
        <v>1</v>
      </c>
      <c r="L1468" s="818">
        <v>43344</v>
      </c>
      <c r="M1468" s="818">
        <v>43373</v>
      </c>
      <c r="N1468" s="1130" t="s">
        <v>4581</v>
      </c>
      <c r="O1468" s="786">
        <v>0</v>
      </c>
      <c r="P1468" s="1215" t="str">
        <f t="shared" si="61"/>
        <v>PROCESO</v>
      </c>
    </row>
    <row r="1469" spans="2:16" ht="75">
      <c r="B1469" s="734" t="s">
        <v>30</v>
      </c>
      <c r="C1469" s="873" t="s">
        <v>18</v>
      </c>
      <c r="D1469" s="1400"/>
      <c r="E1469" s="1400"/>
      <c r="F1469" s="1536"/>
      <c r="G1469" s="1535"/>
      <c r="H1469" s="847" t="s">
        <v>4582</v>
      </c>
      <c r="I1469" s="1215"/>
      <c r="J1469" s="1266" t="s">
        <v>4583</v>
      </c>
      <c r="K1469" s="1266">
        <v>6</v>
      </c>
      <c r="L1469" s="818">
        <v>43344</v>
      </c>
      <c r="M1469" s="818">
        <v>43555</v>
      </c>
      <c r="N1469" s="1130" t="s">
        <v>4581</v>
      </c>
      <c r="O1469" s="786">
        <v>0</v>
      </c>
      <c r="P1469" s="1215" t="str">
        <f t="shared" si="61"/>
        <v>PROCESO</v>
      </c>
    </row>
    <row r="1470" spans="2:16" ht="120">
      <c r="B1470" s="734" t="s">
        <v>30</v>
      </c>
      <c r="C1470" s="873" t="s">
        <v>18</v>
      </c>
      <c r="D1470" s="1400"/>
      <c r="E1470" s="1400"/>
      <c r="F1470" s="1536"/>
      <c r="G1470" s="1535"/>
      <c r="H1470" s="847" t="s">
        <v>4609</v>
      </c>
      <c r="I1470" s="1215"/>
      <c r="J1470" s="1266" t="s">
        <v>4610</v>
      </c>
      <c r="K1470" s="1266" t="s">
        <v>4611</v>
      </c>
      <c r="L1470" s="818">
        <v>43297</v>
      </c>
      <c r="M1470" s="818">
        <v>43327</v>
      </c>
      <c r="N1470" s="1130" t="s">
        <v>4585</v>
      </c>
      <c r="O1470" s="786">
        <v>0</v>
      </c>
      <c r="P1470" s="1215" t="str">
        <f t="shared" si="61"/>
        <v>PROCESO</v>
      </c>
    </row>
    <row r="1471" spans="2:16" ht="90">
      <c r="B1471" s="734" t="s">
        <v>30</v>
      </c>
      <c r="C1471" s="873" t="s">
        <v>18</v>
      </c>
      <c r="D1471" s="1400"/>
      <c r="E1471" s="1400"/>
      <c r="F1471" s="1536"/>
      <c r="G1471" s="1535"/>
      <c r="H1471" s="847" t="s">
        <v>4612</v>
      </c>
      <c r="I1471" s="1215"/>
      <c r="J1471" s="1266" t="s">
        <v>4613</v>
      </c>
      <c r="K1471" s="800">
        <v>1</v>
      </c>
      <c r="L1471" s="818">
        <v>43297</v>
      </c>
      <c r="M1471" s="818">
        <v>43327</v>
      </c>
      <c r="N1471" s="1130" t="s">
        <v>4585</v>
      </c>
      <c r="O1471" s="786">
        <v>0</v>
      </c>
      <c r="P1471" s="1215" t="str">
        <f t="shared" si="61"/>
        <v>PROCESO</v>
      </c>
    </row>
    <row r="1472" spans="2:16" ht="150">
      <c r="B1472" s="734" t="s">
        <v>30</v>
      </c>
      <c r="C1472" s="873" t="s">
        <v>18</v>
      </c>
      <c r="D1472" s="1400"/>
      <c r="E1472" s="1400"/>
      <c r="F1472" s="1536"/>
      <c r="G1472" s="1535"/>
      <c r="H1472" s="847" t="s">
        <v>4614</v>
      </c>
      <c r="I1472" s="1215"/>
      <c r="J1472" s="1266" t="s">
        <v>4593</v>
      </c>
      <c r="K1472" s="1266">
        <v>1</v>
      </c>
      <c r="L1472" s="818">
        <v>43297</v>
      </c>
      <c r="M1472" s="818">
        <v>43465</v>
      </c>
      <c r="N1472" s="1130" t="s">
        <v>4615</v>
      </c>
      <c r="O1472" s="786">
        <v>0</v>
      </c>
      <c r="P1472" s="1215" t="str">
        <f t="shared" si="61"/>
        <v>PROCESO</v>
      </c>
    </row>
    <row r="1473" spans="2:16" ht="135" customHeight="1">
      <c r="B1473" s="734" t="s">
        <v>30</v>
      </c>
      <c r="C1473" s="873" t="s">
        <v>18</v>
      </c>
      <c r="D1473" s="1400"/>
      <c r="E1473" s="1400"/>
      <c r="F1473" s="1536"/>
      <c r="G1473" s="1535"/>
      <c r="H1473" s="847" t="s">
        <v>4616</v>
      </c>
      <c r="I1473" s="1215"/>
      <c r="J1473" s="1266" t="s">
        <v>4617</v>
      </c>
      <c r="K1473" s="1266">
        <v>1</v>
      </c>
      <c r="L1473" s="818">
        <v>43297</v>
      </c>
      <c r="M1473" s="818">
        <v>43465</v>
      </c>
      <c r="N1473" s="1130" t="s">
        <v>4594</v>
      </c>
      <c r="O1473" s="786">
        <v>0</v>
      </c>
      <c r="P1473" s="1215" t="str">
        <f t="shared" si="61"/>
        <v>PROCESO</v>
      </c>
    </row>
    <row r="1474" spans="2:16" ht="195">
      <c r="B1474" s="734" t="s">
        <v>30</v>
      </c>
      <c r="C1474" s="873" t="s">
        <v>18</v>
      </c>
      <c r="D1474" s="1400"/>
      <c r="E1474" s="1400"/>
      <c r="F1474" s="1536"/>
      <c r="G1474" s="1535"/>
      <c r="H1474" s="847" t="s">
        <v>4618</v>
      </c>
      <c r="I1474" s="1215"/>
      <c r="J1474" s="1266" t="s">
        <v>4619</v>
      </c>
      <c r="K1474" s="1266">
        <v>4</v>
      </c>
      <c r="L1474" s="818">
        <v>43297</v>
      </c>
      <c r="M1474" s="818">
        <v>43465</v>
      </c>
      <c r="N1474" s="1130" t="s">
        <v>4620</v>
      </c>
      <c r="O1474" s="786">
        <v>0</v>
      </c>
      <c r="P1474" s="1215" t="str">
        <f t="shared" si="61"/>
        <v>PROCESO</v>
      </c>
    </row>
    <row r="1475" spans="2:16" ht="105">
      <c r="B1475" s="734" t="s">
        <v>30</v>
      </c>
      <c r="C1475" s="873" t="s">
        <v>18</v>
      </c>
      <c r="D1475" s="1400" t="s">
        <v>4621</v>
      </c>
      <c r="E1475" s="1400" t="s">
        <v>4555</v>
      </c>
      <c r="F1475" s="1533" t="s">
        <v>4622</v>
      </c>
      <c r="G1475" s="1535" t="s">
        <v>4623</v>
      </c>
      <c r="H1475" s="847" t="s">
        <v>4624</v>
      </c>
      <c r="I1475" s="1215"/>
      <c r="J1475" s="1266" t="s">
        <v>4625</v>
      </c>
      <c r="K1475" s="1266">
        <v>2</v>
      </c>
      <c r="L1475" s="818">
        <v>43313</v>
      </c>
      <c r="M1475" s="818">
        <v>43465</v>
      </c>
      <c r="N1475" s="1130" t="s">
        <v>4626</v>
      </c>
      <c r="O1475" s="786">
        <v>0</v>
      </c>
      <c r="P1475" s="1215" t="str">
        <f t="shared" si="61"/>
        <v>PROCESO</v>
      </c>
    </row>
    <row r="1476" spans="2:16" ht="60" customHeight="1">
      <c r="B1476" s="734" t="s">
        <v>30</v>
      </c>
      <c r="C1476" s="873" t="s">
        <v>18</v>
      </c>
      <c r="D1476" s="1400"/>
      <c r="E1476" s="1400"/>
      <c r="F1476" s="1533"/>
      <c r="G1476" s="1535"/>
      <c r="H1476" s="847" t="s">
        <v>4579</v>
      </c>
      <c r="I1476" s="1215"/>
      <c r="J1476" s="1266" t="s">
        <v>4627</v>
      </c>
      <c r="K1476" s="1266">
        <v>1</v>
      </c>
      <c r="L1476" s="818">
        <v>43344</v>
      </c>
      <c r="M1476" s="818">
        <v>43373</v>
      </c>
      <c r="N1476" s="1130" t="s">
        <v>4581</v>
      </c>
      <c r="O1476" s="786">
        <v>0</v>
      </c>
      <c r="P1476" s="1215" t="str">
        <f t="shared" si="61"/>
        <v>PROCESO</v>
      </c>
    </row>
    <row r="1477" spans="2:16" ht="75">
      <c r="B1477" s="734" t="s">
        <v>30</v>
      </c>
      <c r="C1477" s="873" t="s">
        <v>18</v>
      </c>
      <c r="D1477" s="1400"/>
      <c r="E1477" s="1400"/>
      <c r="F1477" s="1533"/>
      <c r="G1477" s="1535"/>
      <c r="H1477" s="847" t="s">
        <v>4582</v>
      </c>
      <c r="I1477" s="1215"/>
      <c r="J1477" s="1266" t="s">
        <v>1918</v>
      </c>
      <c r="K1477" s="1266">
        <v>6</v>
      </c>
      <c r="L1477" s="818">
        <v>43344</v>
      </c>
      <c r="M1477" s="818">
        <v>43555</v>
      </c>
      <c r="N1477" s="1130" t="s">
        <v>4581</v>
      </c>
      <c r="O1477" s="786">
        <v>0</v>
      </c>
      <c r="P1477" s="1215" t="str">
        <f t="shared" si="61"/>
        <v>PROCESO</v>
      </c>
    </row>
    <row r="1478" spans="2:16" ht="105">
      <c r="B1478" s="734" t="s">
        <v>30</v>
      </c>
      <c r="C1478" s="873" t="s">
        <v>18</v>
      </c>
      <c r="D1478" s="1400" t="s">
        <v>4628</v>
      </c>
      <c r="E1478" s="1400" t="s">
        <v>4555</v>
      </c>
      <c r="F1478" s="1534" t="s">
        <v>4629</v>
      </c>
      <c r="G1478" s="1535" t="s">
        <v>4630</v>
      </c>
      <c r="H1478" s="847" t="s">
        <v>4631</v>
      </c>
      <c r="I1478" s="1215"/>
      <c r="J1478" s="1266" t="s">
        <v>4632</v>
      </c>
      <c r="K1478" s="1266">
        <v>1</v>
      </c>
      <c r="L1478" s="818">
        <v>43313</v>
      </c>
      <c r="M1478" s="818">
        <v>43465</v>
      </c>
      <c r="N1478" s="1130" t="s">
        <v>4566</v>
      </c>
      <c r="O1478" s="786">
        <v>0</v>
      </c>
      <c r="P1478" s="1215" t="str">
        <f t="shared" si="61"/>
        <v>PROCESO</v>
      </c>
    </row>
    <row r="1479" spans="2:16" ht="270">
      <c r="B1479" s="734" t="s">
        <v>30</v>
      </c>
      <c r="C1479" s="873" t="s">
        <v>18</v>
      </c>
      <c r="D1479" s="1400"/>
      <c r="E1479" s="1400"/>
      <c r="F1479" s="1534"/>
      <c r="G1479" s="1535"/>
      <c r="H1479" s="847" t="s">
        <v>4633</v>
      </c>
      <c r="I1479" s="1215"/>
      <c r="J1479" s="1266" t="s">
        <v>4634</v>
      </c>
      <c r="K1479" s="1266" t="s">
        <v>4635</v>
      </c>
      <c r="L1479" s="818">
        <v>43286</v>
      </c>
      <c r="M1479" s="818">
        <v>43465</v>
      </c>
      <c r="N1479" s="1130" t="s">
        <v>4636</v>
      </c>
      <c r="O1479" s="786">
        <v>0</v>
      </c>
      <c r="P1479" s="1215" t="str">
        <f t="shared" si="61"/>
        <v>PROCESO</v>
      </c>
    </row>
    <row r="1480" spans="2:16" ht="150.75">
      <c r="B1480" s="734" t="s">
        <v>30</v>
      </c>
      <c r="C1480" s="873" t="s">
        <v>18</v>
      </c>
      <c r="D1480" s="1400"/>
      <c r="E1480" s="1400"/>
      <c r="F1480" s="1534"/>
      <c r="G1480" s="1535"/>
      <c r="H1480" s="847" t="s">
        <v>4637</v>
      </c>
      <c r="I1480" s="1215"/>
      <c r="J1480" s="1266" t="s">
        <v>4638</v>
      </c>
      <c r="K1480" s="1266">
        <v>2</v>
      </c>
      <c r="L1480" s="818">
        <v>43286</v>
      </c>
      <c r="M1480" s="818">
        <v>43465</v>
      </c>
      <c r="N1480" s="1130" t="s">
        <v>4639</v>
      </c>
      <c r="O1480" s="786">
        <v>0</v>
      </c>
      <c r="P1480" s="1215" t="str">
        <f t="shared" si="61"/>
        <v>PROCESO</v>
      </c>
    </row>
    <row r="1481" spans="2:16" ht="60" customHeight="1">
      <c r="B1481" s="734" t="s">
        <v>30</v>
      </c>
      <c r="C1481" s="873" t="s">
        <v>18</v>
      </c>
      <c r="D1481" s="1400"/>
      <c r="E1481" s="1400"/>
      <c r="F1481" s="1534"/>
      <c r="G1481" s="1535"/>
      <c r="H1481" s="847" t="s">
        <v>4579</v>
      </c>
      <c r="I1481" s="1215"/>
      <c r="J1481" s="1266" t="s">
        <v>4640</v>
      </c>
      <c r="K1481" s="1266">
        <v>1</v>
      </c>
      <c r="L1481" s="818">
        <v>43344</v>
      </c>
      <c r="M1481" s="818">
        <v>43373</v>
      </c>
      <c r="N1481" s="1130" t="s">
        <v>4581</v>
      </c>
      <c r="O1481" s="786">
        <v>0</v>
      </c>
      <c r="P1481" s="1215" t="str">
        <f t="shared" si="61"/>
        <v>PROCESO</v>
      </c>
    </row>
    <row r="1482" spans="2:16" ht="75">
      <c r="B1482" s="734" t="s">
        <v>30</v>
      </c>
      <c r="C1482" s="873" t="s">
        <v>18</v>
      </c>
      <c r="D1482" s="1400"/>
      <c r="E1482" s="1400"/>
      <c r="F1482" s="1534"/>
      <c r="G1482" s="1535"/>
      <c r="H1482" s="847" t="s">
        <v>4582</v>
      </c>
      <c r="I1482" s="1215"/>
      <c r="J1482" s="1266" t="s">
        <v>4641</v>
      </c>
      <c r="K1482" s="1266">
        <v>6</v>
      </c>
      <c r="L1482" s="818">
        <v>43344</v>
      </c>
      <c r="M1482" s="818">
        <v>43555</v>
      </c>
      <c r="N1482" s="1130" t="s">
        <v>4581</v>
      </c>
      <c r="O1482" s="786">
        <v>0</v>
      </c>
      <c r="P1482" s="1215" t="str">
        <f t="shared" si="61"/>
        <v>PROCESO</v>
      </c>
    </row>
    <row r="1483" spans="2:16" ht="180">
      <c r="B1483" s="734" t="s">
        <v>30</v>
      </c>
      <c r="C1483" s="873" t="s">
        <v>18</v>
      </c>
      <c r="D1483" s="1400"/>
      <c r="E1483" s="1400"/>
      <c r="F1483" s="1534"/>
      <c r="G1483" s="1535"/>
      <c r="H1483" s="847" t="s">
        <v>4642</v>
      </c>
      <c r="I1483" s="1215"/>
      <c r="J1483" s="1266" t="s">
        <v>4643</v>
      </c>
      <c r="K1483" s="1266">
        <v>2</v>
      </c>
      <c r="L1483" s="818">
        <v>43311</v>
      </c>
      <c r="M1483" s="818">
        <v>43464</v>
      </c>
      <c r="N1483" s="1130" t="s">
        <v>4644</v>
      </c>
      <c r="O1483" s="786">
        <v>0</v>
      </c>
      <c r="P1483" s="1215" t="str">
        <f t="shared" si="61"/>
        <v>PROCESO</v>
      </c>
    </row>
    <row r="1484" spans="2:16" ht="150">
      <c r="B1484" s="734" t="s">
        <v>30</v>
      </c>
      <c r="C1484" s="873" t="s">
        <v>18</v>
      </c>
      <c r="D1484" s="1400"/>
      <c r="E1484" s="1400"/>
      <c r="F1484" s="1534"/>
      <c r="G1484" s="1535"/>
      <c r="H1484" s="847" t="s">
        <v>4645</v>
      </c>
      <c r="I1484" s="1215"/>
      <c r="J1484" s="1266" t="s">
        <v>4646</v>
      </c>
      <c r="K1484" s="1266">
        <v>1</v>
      </c>
      <c r="L1484" s="818">
        <v>43286</v>
      </c>
      <c r="M1484" s="818">
        <v>43465</v>
      </c>
      <c r="N1484" s="1130" t="s">
        <v>4647</v>
      </c>
      <c r="O1484" s="786">
        <v>0</v>
      </c>
      <c r="P1484" s="1215" t="str">
        <f t="shared" si="61"/>
        <v>PROCESO</v>
      </c>
    </row>
    <row r="1485" spans="2:16" ht="105">
      <c r="B1485" s="734" t="s">
        <v>30</v>
      </c>
      <c r="C1485" s="873" t="s">
        <v>18</v>
      </c>
      <c r="D1485" s="1400" t="s">
        <v>4648</v>
      </c>
      <c r="E1485" s="1400" t="s">
        <v>4555</v>
      </c>
      <c r="F1485" s="1534" t="s">
        <v>4649</v>
      </c>
      <c r="G1485" s="1535" t="s">
        <v>4650</v>
      </c>
      <c r="H1485" s="847" t="s">
        <v>4651</v>
      </c>
      <c r="I1485" s="1215"/>
      <c r="J1485" s="1266" t="s">
        <v>4652</v>
      </c>
      <c r="K1485" s="800">
        <v>1</v>
      </c>
      <c r="L1485" s="818">
        <v>43313</v>
      </c>
      <c r="M1485" s="818">
        <v>43465</v>
      </c>
      <c r="N1485" s="1130" t="s">
        <v>4653</v>
      </c>
      <c r="O1485" s="786">
        <v>0</v>
      </c>
      <c r="P1485" s="1215" t="str">
        <f t="shared" si="61"/>
        <v>PROCESO</v>
      </c>
    </row>
    <row r="1486" spans="2:16" ht="135">
      <c r="B1486" s="734" t="s">
        <v>30</v>
      </c>
      <c r="C1486" s="873" t="s">
        <v>18</v>
      </c>
      <c r="D1486" s="1400"/>
      <c r="E1486" s="1400"/>
      <c r="F1486" s="1534"/>
      <c r="G1486" s="1535"/>
      <c r="H1486" s="847" t="s">
        <v>4654</v>
      </c>
      <c r="I1486" s="1215"/>
      <c r="J1486" s="1266" t="s">
        <v>4655</v>
      </c>
      <c r="K1486" s="1266">
        <v>1</v>
      </c>
      <c r="L1486" s="818">
        <v>43344</v>
      </c>
      <c r="M1486" s="818">
        <v>43373</v>
      </c>
      <c r="N1486" s="1130" t="s">
        <v>4656</v>
      </c>
      <c r="O1486" s="786">
        <v>0</v>
      </c>
      <c r="P1486" s="1215" t="str">
        <f t="shared" si="61"/>
        <v>PROCESO</v>
      </c>
    </row>
    <row r="1487" spans="2:16" ht="75">
      <c r="B1487" s="734" t="s">
        <v>30</v>
      </c>
      <c r="C1487" s="873" t="s">
        <v>18</v>
      </c>
      <c r="D1487" s="1400"/>
      <c r="E1487" s="1400"/>
      <c r="F1487" s="1534"/>
      <c r="G1487" s="1535"/>
      <c r="H1487" s="847" t="s">
        <v>4582</v>
      </c>
      <c r="I1487" s="1215"/>
      <c r="J1487" s="1266" t="s">
        <v>4657</v>
      </c>
      <c r="K1487" s="1266">
        <v>6</v>
      </c>
      <c r="L1487" s="818">
        <v>43313</v>
      </c>
      <c r="M1487" s="818">
        <v>43555</v>
      </c>
      <c r="N1487" s="1130" t="s">
        <v>4656</v>
      </c>
      <c r="O1487" s="786">
        <v>0</v>
      </c>
      <c r="P1487" s="1215" t="str">
        <f t="shared" si="61"/>
        <v>PROCESO</v>
      </c>
    </row>
    <row r="1488" spans="2:16" ht="278.25" customHeight="1">
      <c r="B1488" s="734" t="s">
        <v>30</v>
      </c>
      <c r="C1488" s="873" t="s">
        <v>18</v>
      </c>
      <c r="D1488" s="1400"/>
      <c r="E1488" s="1400"/>
      <c r="F1488" s="1534"/>
      <c r="G1488" s="1535"/>
      <c r="H1488" s="914" t="s">
        <v>4658</v>
      </c>
      <c r="I1488" s="1215"/>
      <c r="J1488" s="915" t="s">
        <v>4655</v>
      </c>
      <c r="K1488" s="1266">
        <v>2</v>
      </c>
      <c r="L1488" s="818">
        <v>43296</v>
      </c>
      <c r="M1488" s="815">
        <v>43465</v>
      </c>
      <c r="N1488" s="1142" t="s">
        <v>4659</v>
      </c>
      <c r="O1488" s="786">
        <v>0</v>
      </c>
      <c r="P1488" s="1215" t="str">
        <f t="shared" si="61"/>
        <v>PROCESO</v>
      </c>
    </row>
    <row r="1489" spans="2:16" ht="204.75" customHeight="1">
      <c r="B1489" s="734" t="s">
        <v>30</v>
      </c>
      <c r="C1489" s="873" t="s">
        <v>18</v>
      </c>
      <c r="D1489" s="1400"/>
      <c r="E1489" s="1400"/>
      <c r="F1489" s="1534"/>
      <c r="G1489" s="1535"/>
      <c r="H1489" s="847" t="s">
        <v>4582</v>
      </c>
      <c r="I1489" s="1215"/>
      <c r="J1489" s="1266" t="s">
        <v>4657</v>
      </c>
      <c r="K1489" s="1266">
        <v>1</v>
      </c>
      <c r="L1489" s="815">
        <v>43313</v>
      </c>
      <c r="M1489" s="815">
        <v>43465</v>
      </c>
      <c r="N1489" s="1130" t="s">
        <v>4660</v>
      </c>
      <c r="O1489" s="786">
        <v>0</v>
      </c>
      <c r="P1489" s="1215" t="str">
        <f t="shared" si="61"/>
        <v>PROCESO</v>
      </c>
    </row>
    <row r="1490" spans="2:16" ht="409.5">
      <c r="B1490" s="734" t="s">
        <v>30</v>
      </c>
      <c r="C1490" s="873" t="s">
        <v>18</v>
      </c>
      <c r="D1490" s="734" t="s">
        <v>4661</v>
      </c>
      <c r="E1490" s="1215" t="s">
        <v>4555</v>
      </c>
      <c r="F1490" s="916" t="s">
        <v>4662</v>
      </c>
      <c r="G1490" s="917" t="s">
        <v>4663</v>
      </c>
      <c r="H1490" s="847" t="s">
        <v>4664</v>
      </c>
      <c r="I1490" s="1215"/>
      <c r="J1490" s="1266" t="s">
        <v>4665</v>
      </c>
      <c r="K1490" s="918">
        <v>2</v>
      </c>
      <c r="L1490" s="818">
        <v>43293</v>
      </c>
      <c r="M1490" s="818">
        <v>43616</v>
      </c>
      <c r="N1490" s="1130" t="s">
        <v>4666</v>
      </c>
      <c r="O1490" s="786">
        <v>0</v>
      </c>
      <c r="P1490" s="1215" t="str">
        <f t="shared" si="61"/>
        <v>PROCESO</v>
      </c>
    </row>
    <row r="1491" spans="2:16" ht="130.5" customHeight="1">
      <c r="B1491" s="734" t="s">
        <v>30</v>
      </c>
      <c r="C1491" s="873" t="s">
        <v>18</v>
      </c>
      <c r="D1491" s="734" t="s">
        <v>4667</v>
      </c>
      <c r="E1491" s="1215" t="s">
        <v>4555</v>
      </c>
      <c r="F1491" s="919" t="s">
        <v>4668</v>
      </c>
      <c r="G1491" s="1266" t="s">
        <v>4669</v>
      </c>
      <c r="H1491" s="847" t="s">
        <v>4670</v>
      </c>
      <c r="I1491" s="1215"/>
      <c r="J1491" s="1266" t="s">
        <v>4671</v>
      </c>
      <c r="K1491" s="1266">
        <v>1</v>
      </c>
      <c r="L1491" s="818">
        <v>43293</v>
      </c>
      <c r="M1491" s="818">
        <v>43524</v>
      </c>
      <c r="N1491" s="1130" t="s">
        <v>4672</v>
      </c>
      <c r="O1491" s="786">
        <v>0</v>
      </c>
      <c r="P1491" s="1215" t="str">
        <f t="shared" si="61"/>
        <v>PROCESO</v>
      </c>
    </row>
    <row r="1492" spans="2:16" ht="298.5" customHeight="1">
      <c r="B1492" s="734" t="s">
        <v>30</v>
      </c>
      <c r="C1492" s="873" t="s">
        <v>18</v>
      </c>
      <c r="D1492" s="734" t="s">
        <v>4673</v>
      </c>
      <c r="E1492" s="1215" t="s">
        <v>4555</v>
      </c>
      <c r="F1492" s="1265" t="s">
        <v>4674</v>
      </c>
      <c r="G1492" s="1266" t="s">
        <v>4675</v>
      </c>
      <c r="H1492" s="847" t="s">
        <v>4676</v>
      </c>
      <c r="I1492" s="1215"/>
      <c r="J1492" s="1266" t="s">
        <v>4677</v>
      </c>
      <c r="K1492" s="1266">
        <v>1</v>
      </c>
      <c r="L1492" s="818">
        <v>43293</v>
      </c>
      <c r="M1492" s="818">
        <v>43465</v>
      </c>
      <c r="N1492" s="1130" t="s">
        <v>4672</v>
      </c>
      <c r="O1492" s="786">
        <v>0</v>
      </c>
      <c r="P1492" s="1215" t="str">
        <f t="shared" si="61"/>
        <v>PROCESO</v>
      </c>
    </row>
    <row r="1493" spans="2:16" ht="173.25" customHeight="1">
      <c r="B1493" s="734" t="s">
        <v>30</v>
      </c>
      <c r="C1493" s="873" t="s">
        <v>18</v>
      </c>
      <c r="D1493" s="1400" t="s">
        <v>4678</v>
      </c>
      <c r="E1493" s="1425" t="s">
        <v>4555</v>
      </c>
      <c r="F1493" s="1426" t="s">
        <v>4679</v>
      </c>
      <c r="G1493" s="1395" t="s">
        <v>4680</v>
      </c>
      <c r="H1493" s="1392" t="s">
        <v>4681</v>
      </c>
      <c r="I1493" s="1425"/>
      <c r="J1493" s="1198" t="s">
        <v>4682</v>
      </c>
      <c r="K1493" s="1198">
        <v>1</v>
      </c>
      <c r="L1493" s="815" t="s">
        <v>4683</v>
      </c>
      <c r="M1493" s="815">
        <v>43343</v>
      </c>
      <c r="N1493" s="1078" t="s">
        <v>4684</v>
      </c>
      <c r="O1493" s="786">
        <v>0</v>
      </c>
      <c r="P1493" s="1215" t="str">
        <f t="shared" si="61"/>
        <v>PROCESO</v>
      </c>
    </row>
    <row r="1494" spans="2:16" ht="195" customHeight="1">
      <c r="B1494" s="734" t="s">
        <v>30</v>
      </c>
      <c r="C1494" s="873" t="s">
        <v>18</v>
      </c>
      <c r="D1494" s="1400"/>
      <c r="E1494" s="1425"/>
      <c r="F1494" s="1426"/>
      <c r="G1494" s="1395"/>
      <c r="H1494" s="1392"/>
      <c r="I1494" s="1425"/>
      <c r="J1494" s="1198" t="s">
        <v>4632</v>
      </c>
      <c r="K1494" s="1198">
        <v>1</v>
      </c>
      <c r="L1494" s="815">
        <v>43344</v>
      </c>
      <c r="M1494" s="815">
        <v>43465</v>
      </c>
      <c r="N1494" s="1078" t="s">
        <v>4684</v>
      </c>
      <c r="O1494" s="786">
        <v>0</v>
      </c>
      <c r="P1494" s="1215" t="str">
        <f t="shared" ref="P1494" si="62">IF(AND(M1494&lt;=$O$13,O1494&lt;100%),"INCUMPLIDA",IF(AND(M1494&gt;$O$13,O1494&lt;100%),"PROCESO",IF(AND(M1494&gt;$O$13,O1494=100%),"CUMPLIDA","CUMPLIDA")))</f>
        <v>PROCESO</v>
      </c>
    </row>
  </sheetData>
  <protectedRanges>
    <protectedRange password="9232" sqref="H199:H201 H149:H156 H143:H144 H161:H163 H146:H147 H167:H177" name="Rango1_2_32"/>
    <protectedRange password="9232" sqref="K199:K201 K149:K156 K146:K147 K143:K144 K161:K163 K167:K177" name="Rango1_2_34"/>
    <protectedRange password="9232" sqref="L199:M201 L149:M156 L146:M147 L143:M144 L161:M163 L167:M177" name="Rango1_2_35"/>
    <protectedRange sqref="H1295:H1296 J1295:M1295 N1296 H1302:H1304 J1302:M1304 H1389" name="Rango2"/>
    <protectedRange sqref="N414:N415 N417 N429:N436 N421:N423" name="Rango1_13_2_1_3"/>
    <protectedRange sqref="N1405:N1407" name="Rango1_3_1_2"/>
    <protectedRange sqref="N1238" name="Rango1_5_2_1"/>
    <protectedRange sqref="G221:G224" name="Rango2_2_1"/>
    <protectedRange sqref="G226:G233" name="Rango2_3_1"/>
    <protectedRange sqref="F221:F224" name="Rango2_2_9"/>
    <protectedRange sqref="D225" name="Rango2_12"/>
    <protectedRange sqref="G127:G132 G70" name="Rango2_17"/>
    <protectedRange sqref="K127:K130 J131:J132 J70" name="Rango2_20"/>
    <protectedRange sqref="K131:K132 K70" name="Rango2_22"/>
    <protectedRange sqref="N127:N132 N70" name="Rango2_23"/>
    <protectedRange sqref="L127:M132 L70:M70" name="Rango2_24"/>
    <protectedRange sqref="G295:G306" name="Rango2_1_1_16"/>
    <protectedRange password="9232" sqref="F1152:F1154" name="Rango1_1_8"/>
    <protectedRange password="9232" sqref="G1152:G1154" name="Rango1_1_10"/>
    <protectedRange sqref="N629:N638 N658:N664" name="Rango1_5_2_1_2"/>
    <protectedRange sqref="O1450:O1494 O334:O336 O101 O1180:O1199" name="Rango1_5"/>
    <protectedRange password="9232" sqref="F1440:F1445" name="Rango1_7"/>
    <protectedRange password="9232" sqref="G1445" name="Rango1_5_2"/>
    <protectedRange password="9232" sqref="G1440:G1444" name="Rango1_7_10"/>
    <protectedRange sqref="F565:F567" name="Rango2_3_2"/>
    <protectedRange sqref="G565:G567" name="Rango2_3_8"/>
    <protectedRange sqref="F310:F319" name="Rango2_15"/>
    <protectedRange sqref="F234:F235" name="Rango2_2_2"/>
    <protectedRange sqref="G310:G319" name="Rango2_16"/>
    <protectedRange sqref="G234:G235" name="Rango2_2_8"/>
    <protectedRange sqref="N1059:N1062" name="Rango1_8_9"/>
    <protectedRange sqref="N1072:N1074" name="Rango1_3_30"/>
    <protectedRange sqref="N1223:N1226" name="Rango1_3_32"/>
    <protectedRange sqref="F1258:F1260 F1157:F1165" name="Rango2_36"/>
    <protectedRange sqref="G1157:G1165" name="Rango2_38"/>
    <protectedRange sqref="G1258:G1260" name="Rango2_1_14"/>
    <protectedRange sqref="N1358 N1362:N1377" name="Rango1_3_1_1_2"/>
    <protectedRange sqref="N843" name="Rango1_3_1_4"/>
    <protectedRange password="9232" sqref="F120:F123" name="Rango1_1_1_3_3"/>
    <protectedRange password="9232" sqref="F879 F881 F873:F875" name="Rango1_2_2_1"/>
    <protectedRange sqref="G1382:G1383" name="Rango2_54"/>
    <protectedRange sqref="G1380" name="Rango2_2_20"/>
    <protectedRange sqref="G247:G249" name="Rango2_7_3"/>
    <protectedRange sqref="G243:G246" name="Rango2_8_11"/>
    <protectedRange sqref="F247:F249 F243:F245" name="Rango2_67"/>
    <protectedRange sqref="F1166:F1176" name="Rango2_72"/>
    <protectedRange sqref="G1166:G1176" name="Rango2_73"/>
    <protectedRange sqref="N826:N829 N832:N836 N838:N841" name="Rango1_3_1_8"/>
    <protectedRange sqref="L1200:M1200" name="Rango2_16_1_1"/>
    <protectedRange sqref="K1200" name="Rango2_14_3_7"/>
    <protectedRange sqref="J1200" name="Rango2_14_3_8"/>
    <protectedRange sqref="N1200" name="Rango2_14_3_10"/>
    <protectedRange sqref="I1200:I1201" name="Rango2_14_3_6_1"/>
    <protectedRange sqref="N1217:N1222" name="Rango1_8_1_3"/>
    <protectedRange sqref="N1058" name="Rango1_8_2_2"/>
    <protectedRange sqref="N416" name="Rango1_13_2_1"/>
    <protectedRange sqref="N1057" name="Rango1_8_11"/>
    <protectedRange sqref="N1071" name="Rango1_3_3_1"/>
    <protectedRange sqref="F665:F685" name="Rango2_5_11"/>
    <protectedRange sqref="G665:G685" name="Rango2_5_12"/>
    <protectedRange sqref="F582:F583" name="Rango2_5_18"/>
    <protectedRange sqref="G582:G583" name="Rango2_5_19"/>
    <protectedRange sqref="F1446:F1449" name="Rango2_1_33"/>
    <protectedRange sqref="G1446:G1449" name="Rango2_1_36"/>
    <protectedRange sqref="F1430:F1439" name="Rango2_1_37"/>
    <protectedRange sqref="G1430:G1439" name="Rango2_1_38"/>
    <protectedRange sqref="N1408" name="Rango1_3_1_3_1"/>
    <protectedRange sqref="N803:N806 N808:N811 N813 N815:N819 N821:N824" name="Rango1_3_1_1_3"/>
    <protectedRange sqref="N830" name="Rango1_3_1_3_1_2"/>
    <protectedRange sqref="O1005:O1007" name="Rango1_3_1_4_1"/>
    <protectedRange sqref="F889:F890" name="Rango2_90"/>
    <protectedRange sqref="J890:K890" name="Rango2_1_13"/>
    <protectedRange sqref="J889:K889" name="Rango2_2_1_9"/>
    <protectedRange sqref="L890" name="Rango2_1_44"/>
    <protectedRange sqref="M890" name="Rango2_2_37"/>
    <protectedRange sqref="L889:M889" name="Rango2_2_1_10"/>
    <protectedRange sqref="N890" name="Rango2_1_45"/>
    <protectedRange sqref="N889" name="Rango2_2_1_11"/>
    <protectedRange sqref="F891" name="Rango2_6_5"/>
    <protectedRange sqref="G891" name="Rango2_6_6"/>
    <protectedRange sqref="H891" name="Rango2_6_13"/>
    <protectedRange sqref="J891:K891" name="Rango2_6_14"/>
    <protectedRange sqref="L891:M891" name="Rango2_6_15"/>
    <protectedRange sqref="N891" name="Rango2_6_16"/>
    <protectedRange sqref="N898" name="Rango2_1_46"/>
    <protectedRange sqref="N902" name="Rango2_1_47"/>
    <protectedRange sqref="H893" name="Rango2_1_48"/>
    <protectedRange sqref="H892" name="Rango2_2_1_12"/>
    <protectedRange sqref="J893:K893" name="Rango2_1_56"/>
    <protectedRange sqref="J892:K892" name="Rango2_2_1_13"/>
    <protectedRange sqref="N893" name="Rango2_1_57"/>
    <protectedRange sqref="N892" name="Rango2_2_1_14"/>
    <protectedRange sqref="L893" name="Rango2_1_58"/>
    <protectedRange sqref="M893" name="Rango2_2_39"/>
    <protectedRange sqref="L892:M892" name="Rango2_2_1_15"/>
    <protectedRange sqref="N894" name="Rango2_1_59"/>
    <protectedRange sqref="F329:F333" name="Rango2_6_17"/>
    <protectedRange sqref="G329:G333" name="Rango2_6_18"/>
    <protectedRange sqref="H333" name="Rango2_6_19"/>
    <protectedRange sqref="H329:H332" name="Rango2_3_2_1"/>
    <protectedRange sqref="J333:K333" name="Rango2_6_20"/>
    <protectedRange sqref="K332 J329:K331" name="Rango2_3_2_2"/>
    <protectedRange sqref="L333:M333" name="Rango2_6_21"/>
    <protectedRange sqref="L329:M332" name="Rango2_3_2_3"/>
    <protectedRange sqref="N333" name="Rango2_6_22"/>
    <protectedRange sqref="N329:N332" name="Rango2_3_2_4"/>
    <protectedRange sqref="G1194:G1199" name="Rango2_4_13"/>
    <protectedRange sqref="H1186:H1189" name="Rango2_2_40"/>
    <protectedRange sqref="H1194:H1199" name="Rango2_1_60"/>
    <protectedRange sqref="J1186:K1189" name="Rango2_2_41"/>
    <protectedRange sqref="J1194:K1199" name="Rango2_1_61"/>
    <protectedRange sqref="L1186:M1190" name="Rango2_2_42"/>
    <protectedRange sqref="L1194:M1199" name="Rango2_1_62"/>
    <protectedRange sqref="N1186:N1189" name="Rango2_2_43"/>
    <protectedRange sqref="N1194:N1199" name="Rango2_1_63"/>
    <protectedRange sqref="H1483" name="Rango2_2_2_8"/>
    <protectedRange sqref="H1456:H1457" name="Rango2_3_35"/>
    <protectedRange sqref="H1468:H1469" name="Rango2_5_23"/>
    <protectedRange sqref="H1476:H1477" name="Rango2_6_23"/>
    <protectedRange sqref="H1481:H1482" name="Rango2_8_13"/>
    <protectedRange sqref="H1489 H1486:H1487" name="Rango2_10_5"/>
    <protectedRange sqref="H1470:H1471" name="Rango2_4_14"/>
    <protectedRange sqref="H1460:H1461" name="Rango2_1_1_19"/>
    <protectedRange sqref="H1474" name="Rango2_13_2"/>
    <protectedRange sqref="H1484:H1485" name="Rango2_15_5"/>
    <protectedRange sqref="H1488" name="Rango2_16_2"/>
    <protectedRange sqref="H1462:H1463" name="Rango2_17_1"/>
    <protectedRange sqref="H1472:H1473" name="Rango2_26_1"/>
    <protectedRange sqref="H1490:H1492" name="Rango2_12_2"/>
    <protectedRange sqref="H334:H336" name="Rango2_7_16"/>
    <protectedRange sqref="H1452:H1455" name="Rango2_2_4_3"/>
    <protectedRange sqref="H1465:H1467" name="Rango2_2_5_3"/>
    <protectedRange sqref="H1479" name="Rango2_2_7_1"/>
    <protectedRange sqref="H1480" name="Rango2_2_8_1"/>
    <protectedRange sqref="H1458:H1459" name="Rango2_1_2_9"/>
    <protectedRange sqref="J1483:K1483" name="Rango2_2_2_9"/>
    <protectedRange sqref="J1456:K1457" name="Rango2_3_36"/>
    <protectedRange sqref="J1468:K1469" name="Rango2_5_24"/>
    <protectedRange sqref="J1476:K1477" name="Rango2_6_24"/>
    <protectedRange sqref="J1481:K1482" name="Rango2_8_14"/>
    <protectedRange sqref="K1486:K1487" name="Rango2_10_11"/>
    <protectedRange sqref="J1470:K1471" name="Rango2_4_15"/>
    <protectedRange sqref="K1460:K1461" name="Rango2_11_2"/>
    <protectedRange sqref="J1460:J1461" name="Rango2_2_3_1"/>
    <protectedRange sqref="J1474:K1474" name="Rango2_13_3"/>
    <protectedRange sqref="J1484:K1485" name="Rango2_15_6"/>
    <protectedRange sqref="J1488:K1488" name="Rango2_16_3"/>
    <protectedRange sqref="J1462:K1463" name="Rango2_17_2"/>
    <protectedRange sqref="J1472:K1473" name="Rango2_26_2"/>
    <protectedRange sqref="K1489" name="Rango2_28_1"/>
    <protectedRange sqref="J1490:K1492" name="Rango2_12_3"/>
    <protectedRange sqref="J334:K336" name="Rango2_7_17"/>
    <protectedRange sqref="J1455:K1455 J1454 J1452:K1453" name="Rango2_2_4_4"/>
    <protectedRange sqref="J1465:K1467" name="Rango2_2_5_4"/>
    <protectedRange sqref="J1479:K1479" name="Rango2_2_7_2"/>
    <protectedRange sqref="J1480:K1480" name="Rango2_2_8_2"/>
    <protectedRange sqref="J1489 J1486:J1487" name="Rango2_10_1_3"/>
    <protectedRange sqref="J1458:K1459" name="Rango2_1_2_10"/>
    <protectedRange sqref="K1454" name="Rango2_2_4_1_1"/>
    <protectedRange sqref="L1467:M1467" name="Rango2_2_1_16"/>
    <protectedRange sqref="L1483:M1483 L1479:M1480" name="Rango2_2_2_10"/>
    <protectedRange sqref="L1456:M1457" name="Rango2_3_37"/>
    <protectedRange sqref="L1468:M1469" name="Rango2_5_25"/>
    <protectedRange sqref="L1476:M1477" name="Rango2_6_25"/>
    <protectedRange sqref="L1481:M1482" name="Rango2_8_15"/>
    <protectedRange sqref="L1488 L1486:M1487" name="Rango2_10_12"/>
    <protectedRange sqref="L1470:M1471 L1472:L1473" name="Rango2_4_16"/>
    <protectedRange sqref="L1460:L1461" name="Rango2_4_1_11"/>
    <protectedRange sqref="M1460:M1461" name="Rango2_5_1_6"/>
    <protectedRange sqref="L1474" name="Rango2_13_4"/>
    <protectedRange sqref="L1484:M1485" name="Rango2_15_7"/>
    <protectedRange sqref="M1488" name="Rango2_16_4"/>
    <protectedRange sqref="L1462:M1463" name="Rango2_17_3"/>
    <protectedRange sqref="M1472:M1474" name="Rango2_26_3"/>
    <protectedRange sqref="L1489:M1489" name="Rango2_28_2"/>
    <protectedRange sqref="L1490:M1492" name="Rango2_12_4"/>
    <protectedRange sqref="L334:M336" name="Rango2_7_18"/>
    <protectedRange sqref="L1458:M1459" name="Rango2_4_2_5"/>
    <protectedRange sqref="N1483" name="Rango2_2_2_11"/>
    <protectedRange sqref="N1456:N1457" name="Rango2_3_38"/>
    <protectedRange sqref="N1468:N1469" name="Rango2_5_26"/>
    <protectedRange sqref="N1476:N1477" name="Rango2_6_26"/>
    <protectedRange sqref="N1481:N1482" name="Rango2_8_16"/>
    <protectedRange sqref="N1486:N1487" name="Rango2_10_13"/>
    <protectedRange sqref="N1470:N1471" name="Rango2_4_17"/>
    <protectedRange sqref="N1460:N1461" name="Rango2_3_1_7"/>
    <protectedRange sqref="N1474" name="Rango2_13_5"/>
    <protectedRange sqref="N1484:N1485" name="Rango2_15_8"/>
    <protectedRange sqref="N1488" name="Rango2_16_5"/>
    <protectedRange sqref="N1462:N1463" name="Rango2_17_4"/>
    <protectedRange sqref="N1472:N1473" name="Rango2_26_4"/>
    <protectedRange sqref="N1490:N1492" name="Rango2_12_5"/>
    <protectedRange sqref="N334:N336" name="Rango2_7_19"/>
    <protectedRange sqref="N1452:N1455" name="Rango2_2_4_5"/>
    <protectedRange sqref="N1465:N1467" name="Rango2_2_5_5"/>
    <protectedRange sqref="N1479" name="Rango2_2_7_3"/>
    <protectedRange sqref="N1480" name="Rango2_2_8_3"/>
    <protectedRange sqref="N1458:N1459" name="Rango2_3_2_5"/>
    <protectedRange sqref="H1391" name="Rango2_13_6"/>
    <protectedRange sqref="H1386" name="Rango2_7_2_2"/>
    <protectedRange sqref="H1387:H1388" name="Rango2_9_1_5"/>
    <protectedRange sqref="H1385" name="Rango2_6_5_1"/>
    <protectedRange sqref="J1391:K1391" name="Rango2_14_4"/>
    <protectedRange sqref="K1386" name="Rango2_7_3_2"/>
    <protectedRange sqref="J1386" name="Rango2_15_2_1"/>
    <protectedRange sqref="J1387:K1388" name="Rango2_9_1_6"/>
    <protectedRange sqref="J1385:K1385" name="Rango2_6_5_2"/>
    <protectedRange sqref="J1355" name="Rango2_5_2_1"/>
    <protectedRange sqref="K1355" name="Rango2_6_1_5"/>
    <protectedRange sqref="L1391:M1391" name="Rango2_15_9"/>
    <protectedRange sqref="L1386:M1386" name="Rango2_7_3_3"/>
    <protectedRange sqref="L1385:M1385" name="Rango2_6_5_3"/>
    <protectedRange sqref="L1355:M1355" name="Rango2_8_1_9"/>
    <protectedRange sqref="L1299:M1301" name="Rango2_22_1"/>
    <protectedRange sqref="N1306:N1309 N1348:N1349" name="Rango2_3_39"/>
    <protectedRange sqref="N1317 N1391 N1319" name="Rango2_14_5"/>
    <protectedRange sqref="N1386" name="Rango2_7_3_4"/>
    <protectedRange sqref="N1387:N1388" name="Rango2_9_1_8"/>
    <protectedRange sqref="N1389" name="Rango2_16_8"/>
    <protectedRange sqref="N1385" name="Rango2_6_5_4"/>
    <protectedRange sqref="N1355" name="Rango2_7_1_11"/>
    <protectedRange sqref="N1390" name="Rango2_16_1_1_1"/>
    <protectedRange sqref="N1314" name="Rango2_21_3"/>
    <protectedRange sqref="H189" name="Rango2_2_45"/>
    <protectedRange sqref="J189:K189" name="Rango2_2_46"/>
    <protectedRange sqref="L188:M188" name="Rango2_1_65"/>
    <protectedRange sqref="L189:M189" name="Rango2_2_47"/>
    <protectedRange sqref="N189" name="Rango2_2_48"/>
    <protectedRange sqref="N190" name="Rango2_5_28"/>
    <protectedRange sqref="J261:K261 M261" name="Rango2_8_18"/>
    <protectedRange sqref="J686:J688" name="Rango2_2_30"/>
    <protectedRange sqref="K686:K688" name="Rango2_4_19"/>
    <protectedRange sqref="L686:M688" name="Rango2_6_28"/>
    <protectedRange sqref="J689:J691" name="Rango2_2_1_18"/>
    <protectedRange sqref="K689:K691" name="Rango2_4_1_12"/>
    <protectedRange sqref="L689:M691" name="Rango2_6_1_6"/>
    <protectedRange sqref="J692:J694" name="Rango2_2_2_7"/>
    <protectedRange sqref="K692:K694" name="Rango2_4_2_6"/>
    <protectedRange sqref="L692:M694" name="Rango2_6_2_1"/>
    <protectedRange sqref="J695:J697" name="Rango2_2_3_2"/>
    <protectedRange sqref="K695:K697" name="Rango2_4_3_5"/>
    <protectedRange sqref="L695:M697" name="Rango2_6_3_1"/>
    <protectedRange sqref="N807" name="Rango1_3_1_1_3_1"/>
    <protectedRange sqref="N812" name="Rango1_3_1_1_3_2"/>
    <protectedRange sqref="N814" name="Rango1_3_1_1_3_3"/>
    <protectedRange sqref="N820" name="Rango1_3_1_1_3_4"/>
    <protectedRange sqref="N825" name="Rango1_3_1_1_3_5"/>
    <protectedRange sqref="N831" name="Rango1_3_1_3_1_3"/>
    <protectedRange sqref="N837" name="Rango1_3_1_3_2"/>
    <protectedRange sqref="N842" name="Rango1_3_1_3_2_1"/>
    <protectedRange sqref="H657" name="Rango2_2_53"/>
    <protectedRange sqref="J657" name="Rango2_2_54"/>
    <protectedRange sqref="K657" name="Rango2_2_55"/>
    <protectedRange sqref="L657:M657" name="Rango2_2_56"/>
    <protectedRange sqref="N654" name="Rango2_1_66"/>
    <protectedRange sqref="H1306:H1308" name="Rango2_88"/>
    <protectedRange sqref="H1305" name="Rango2_19_2"/>
    <protectedRange sqref="J1306:J1308" name="Rango2_1_34"/>
    <protectedRange sqref="J1305" name="Rango2_1_2_12"/>
    <protectedRange sqref="K1306:K1308" name="Rango2_2_50"/>
    <protectedRange sqref="K1305" name="Rango2_2_1_20"/>
    <protectedRange sqref="L1306:M1308" name="Rango2_4_21"/>
    <protectedRange sqref="H1350:H1352" name="Rango2_1_1_23"/>
    <protectedRange sqref="H1353" name="Rango2_1_1_1_2"/>
    <protectedRange sqref="J1350:J1352" name="Rango2_5_29"/>
    <protectedRange sqref="J1353" name="Rango2_5_1_8"/>
    <protectedRange sqref="J1354" name="Rango2_5_2_2"/>
    <protectedRange sqref="K1350:K1352" name="Rango2_6_30"/>
    <protectedRange sqref="K1353" name="Rango2_6_4_3"/>
    <protectedRange sqref="K1354" name="Rango2_6_1_8"/>
    <protectedRange sqref="L1350:M1353" name="Rango2_8_12"/>
    <protectedRange sqref="L1354:M1354" name="Rango2_8_1_10"/>
    <protectedRange sqref="N1350:N1353" name="Rango2_7_21"/>
    <protectedRange sqref="N1354" name="Rango2_7_1_12"/>
    <protectedRange sqref="H1310:H1311" name="Rango2_9_8"/>
    <protectedRange sqref="J1310:J1311" name="Rango2_10_15"/>
    <protectedRange sqref="L1310:M1311" name="Rango2_11_5"/>
    <protectedRange sqref="N1310:N1311" name="Rango2_11_7"/>
    <protectedRange sqref="H1312:H1313" name="Rango2_12_8"/>
    <protectedRange sqref="H1314" name="Rango2_12_1_9"/>
    <protectedRange sqref="J1312:J1313" name="Rango2_12_9"/>
    <protectedRange sqref="J1314" name="Rango2_12_1_10"/>
    <protectedRange sqref="L1314:M1314" name="Rango2_21_5"/>
    <protectedRange sqref="J1348" name="Rango2_1_67"/>
    <protectedRange sqref="K1348" name="Rango2_2_51"/>
    <protectedRange sqref="L1348:M1348" name="Rango2_4_22"/>
    <protectedRange sqref="J1315" name="Rango2_1_68"/>
    <protectedRange sqref="K1315" name="Rango2_2_52"/>
    <protectedRange sqref="L1315:M1316" name="Rango2_4_23"/>
    <protectedRange sqref="J1342" name="Rango2_18_4"/>
    <protectedRange sqref="K1342" name="Rango2_18_5"/>
    <protectedRange sqref="M1343:M1344" name="Rango2_4_24"/>
    <protectedRange sqref="L1342:M1342" name="Rango2_18_6"/>
    <protectedRange sqref="N1342" name="Rango2_18_7"/>
    <protectedRange sqref="H1317:H1319" name="Rango2_13_8"/>
    <protectedRange sqref="J1317:J1319" name="Rango2_14_7"/>
    <protectedRange sqref="K1317:K1319" name="Rango2_14_8"/>
    <protectedRange sqref="L1317:M1319" name="Rango2_15_10"/>
    <protectedRange sqref="N1318" name="Rango2_14_9"/>
    <protectedRange sqref="J1296" name="Rango2_1_64"/>
    <protectedRange sqref="K1296" name="Rango2_2_44"/>
    <protectedRange sqref="L1296:M1296" name="Rango2_4_18"/>
    <protectedRange sqref="H1390" name="Rango2_20_2"/>
    <protectedRange sqref="J1389" name="Rango2_16_9"/>
    <protectedRange sqref="J1390" name="Rango2_16_1_4"/>
    <protectedRange sqref="K1389" name="Rango2_16_10"/>
    <protectedRange sqref="K1390" name="Rango2_16_1_5"/>
    <protectedRange sqref="L1389:M1389" name="Rango2_16_11"/>
    <protectedRange sqref="L1390:M1390" name="Rango2_16_1_6"/>
    <protectedRange sqref="M1387:M1388" name="Rango2_17_6"/>
    <protectedRange sqref="L1387:L1388" name="Rango2_9_1_9"/>
    <protectedRange sqref="H75:H77 J75:N77" name="Rango2_31_1"/>
    <protectedRange sqref="O75:O89" name="Rango1_5_11"/>
    <protectedRange sqref="H565:H567" name="Rango2_22_2"/>
    <protectedRange sqref="J565:J567" name="Rango2_23_1"/>
    <protectedRange sqref="K565:K567" name="Rango2_24_1"/>
    <protectedRange sqref="L565:M567" name="Rango2_25_1"/>
    <protectedRange sqref="N565:N567" name="Rango2_26_5"/>
    <protectedRange sqref="O565:O566" name="Rango2_27_1"/>
    <protectedRange sqref="O567" name="Rango2_19_1_1"/>
    <protectedRange sqref="H582" name="Rango2_5_22_1"/>
    <protectedRange sqref="H583" name="Rango2_15_1_1_1"/>
    <protectedRange sqref="J584" name="Rango2_15_1_3_1"/>
    <protectedRange sqref="K582" name="Rango2_14_1_3"/>
    <protectedRange sqref="L582:M582" name="Rango2_14_1_1_1"/>
    <protectedRange sqref="N582" name="Rango2_14_1_2_1"/>
    <protectedRange sqref="O120:O123" name="Rango1_5_11_1"/>
    <protectedRange password="9232" sqref="H120:H123" name="Rango1_1_8_1_4_1"/>
    <protectedRange password="9232" sqref="J120:K123" name="Rango1_1_8_1_1_1"/>
    <protectedRange password="9232" sqref="L120:M123" name="Rango1_1_8_1_2_1"/>
    <protectedRange password="9232" sqref="N120:N123" name="Rango1_1_8_1_3_1"/>
    <protectedRange sqref="O71:O72" name="Rango1_5_11_2"/>
    <protectedRange sqref="H71" name="Rango2_1_16_1"/>
    <protectedRange sqref="H72" name="Rango2_2_32_1"/>
    <protectedRange sqref="J71" name="Rango2_1_29_1"/>
    <protectedRange sqref="J72" name="Rango2_2_33_1"/>
    <protectedRange sqref="K71" name="Rango2_1_30_1"/>
    <protectedRange sqref="K72" name="Rango2_2_34_1"/>
    <protectedRange sqref="L71:M71" name="Rango2_1_31_1"/>
    <protectedRange sqref="L72:M72" name="Rango2_2_35_1"/>
    <protectedRange sqref="N71" name="Rango2_1_32_1"/>
    <protectedRange sqref="N72" name="Rango2_2_36_1"/>
    <protectedRange sqref="H73:H74 J73:N74" name="Rango2_31_3"/>
    <protectedRange sqref="O73:O74" name="Rango1_5_11_4"/>
    <protectedRange sqref="J91:K91 H90:H91" name="Rango2_31_4"/>
    <protectedRange sqref="O90:O91" name="Rango1_5_11_5"/>
    <protectedRange sqref="J90" name="Rango2_1_2_5_1"/>
    <protectedRange sqref="K90" name="Rango2_1_2_6_1"/>
    <protectedRange sqref="L90:M91" name="Rango2_1_2_7_1"/>
    <protectedRange sqref="N90:N91" name="Rango2_1_2_8_1"/>
    <protectedRange sqref="J93:K93 H92:H93" name="Rango2_31_5"/>
    <protectedRange sqref="O92:O93" name="Rango1_5_11_6"/>
    <protectedRange sqref="J92" name="Rango2_1_2_5_1_1"/>
    <protectedRange sqref="K92" name="Rango2_1_2_6_1_1"/>
    <protectedRange sqref="L92:M93" name="Rango2_1_2_7_1_1"/>
    <protectedRange sqref="N92:N93" name="Rango2_1_2_8_1_1"/>
    <protectedRange sqref="J94:J95 H94:H95" name="Rango2_31_6"/>
    <protectedRange sqref="O94:O95" name="Rango1_5_11_7"/>
    <protectedRange sqref="K94:K95" name="Rango2_3_31_1"/>
    <protectedRange sqref="L94:M95" name="Rango2_3_32_1"/>
    <protectedRange sqref="N94:N95" name="Rango2_3_33_1"/>
    <protectedRange sqref="J96 H96" name="Rango2_31_8"/>
    <protectedRange sqref="O96:O97" name="Rango1_5_11_9"/>
    <protectedRange sqref="K96" name="Rango2_4_8_1_1"/>
    <protectedRange sqref="L96:M97" name="Rango2_4_10_1_1"/>
    <protectedRange sqref="N96:N97" name="Rango2_4_11_1_1"/>
    <protectedRange sqref="O98" name="Rango1_5_11_10"/>
    <protectedRange sqref="O99" name="Rango1_5_11_11"/>
    <protectedRange sqref="H102:H104 J102:N104" name="Rango2_31_10"/>
    <protectedRange sqref="O102:O104" name="Rango1_5_11_15"/>
    <protectedRange sqref="O105" name="Rango1_5_11_16"/>
    <protectedRange sqref="O106" name="Rango1_5_11_17"/>
    <protectedRange sqref="O107:O109" name="Rango1_5_11_18"/>
    <protectedRange sqref="O110" name="Rango1_5_11_19"/>
    <protectedRange sqref="O118" name="Rango1_5_11_21"/>
    <protectedRange sqref="O111" name="Rango1_5_11_22"/>
    <protectedRange sqref="O100" name="Rango1_5_11_24"/>
    <protectedRange sqref="O112" name="Rango1_5_11_25"/>
    <protectedRange sqref="O113" name="Rango1_5_11_26"/>
    <protectedRange sqref="O114" name="Rango1_5_11_28"/>
    <protectedRange sqref="O115" name="Rango1_5_11_29"/>
    <protectedRange sqref="O116" name="Rango1_5_11_30"/>
    <protectedRange sqref="O117" name="Rango1_5_11_31"/>
    <protectedRange sqref="O119" name="Rango1_5_11_32"/>
    <protectedRange sqref="J124:N126 H124:H126" name="Rango2_31_11"/>
    <protectedRange sqref="O124:O126" name="Rango1_5_11_33"/>
    <protectedRange sqref="H221:H224" name="Rango2_2_3_1_1"/>
    <protectedRange sqref="J221:J223" name="Rango2_2_4_3_1"/>
    <protectedRange sqref="J224" name="Rango2_2_2_1_5"/>
    <protectedRange sqref="K221:K223" name="Rango2_2_5_3_1"/>
    <protectedRange sqref="K224" name="Rango2_2_2_2_1"/>
    <protectedRange sqref="L223 L224:M224 L221:M222" name="Rango2_2_6_1"/>
    <protectedRange sqref="M223" name="Rango2_2_1_1_1"/>
    <protectedRange sqref="N221:N224" name="Rango2_2_7_1_1"/>
    <protectedRange sqref="H225" name="Rango2_5_10_1"/>
    <protectedRange sqref="H226:H233" name="Rango2_3_3_1"/>
    <protectedRange sqref="J225 J231:J233" name="Rango2_6_5_6"/>
    <protectedRange sqref="J226:J230" name="Rango2_3_4_1"/>
    <protectedRange sqref="K230:K233 K225" name="Rango2_7_3_1"/>
    <protectedRange sqref="K226:K229" name="Rango2_3_5_1"/>
    <protectedRange sqref="L230:M233 L225:M225" name="Rango2_8_15_1"/>
    <protectedRange sqref="L226:M229" name="Rango2_3_6_1"/>
    <protectedRange sqref="N230:N233 N225" name="Rango2_9_2"/>
    <protectedRange sqref="N226:N229" name="Rango2_3_7_1"/>
    <protectedRange sqref="H243:H246" name="Rango2_1_20_1"/>
    <protectedRange sqref="J243:K246" name="Rango2_1_21_1"/>
    <protectedRange sqref="L243:M246" name="Rango2_1_22_1"/>
    <protectedRange sqref="N243:N246" name="Rango2_1_23_1"/>
    <protectedRange sqref="H247:H249" name="Rango2_2_25_1"/>
    <protectedRange sqref="J247:K249" name="Rango2_2_26_1"/>
    <protectedRange sqref="L247:M249" name="Rango2_2_27_1"/>
    <protectedRange sqref="N247:N249" name="Rango2_2_28_1"/>
    <protectedRange sqref="H320:I322" name="Rango2_59_1"/>
    <protectedRange sqref="J320:J322" name="Rango2_84_1"/>
    <protectedRange sqref="L320:M320" name="Rango2_86_1"/>
    <protectedRange sqref="L321:M322" name="Rango2_2_29_1"/>
    <protectedRange sqref="N320:N322" name="Rango2_87_1"/>
    <protectedRange sqref="H323:I323" name="Rango2_59_1_1"/>
    <protectedRange sqref="J323" name="Rango2_84_1_1"/>
    <protectedRange sqref="N323" name="Rango2_87_1_1"/>
    <protectedRange sqref="K323" name="Rango2_85_1_1"/>
    <protectedRange sqref="L323:M323" name="Rango2_86_1_1"/>
    <protectedRange sqref="H324:I324" name="Rango2_59_1_2"/>
    <protectedRange sqref="J324" name="Rango2_84_1_2"/>
    <protectedRange sqref="K324" name="Rango2_85_1_2"/>
    <protectedRange sqref="L324:M324" name="Rango2_86_1_2"/>
    <protectedRange sqref="N324" name="Rango2_87_1_2"/>
    <protectedRange sqref="H325:I326" name="Rango2_59_1_3"/>
    <protectedRange sqref="J325:J326" name="Rango2_84_1_3"/>
    <protectedRange sqref="K325:K326" name="Rango2_85_1_3"/>
    <protectedRange sqref="L325:M325" name="Rango2_86_1_3"/>
    <protectedRange sqref="N325:N326" name="Rango2_87_1_3"/>
    <protectedRange sqref="L326:M326" name="Rango2_86_1_2_1"/>
    <protectedRange sqref="H327:I328" name="Rango2_59_1_4"/>
    <protectedRange sqref="J327:J328" name="Rango2_84_1_4"/>
    <protectedRange sqref="K327" name="Rango2_85_1_4"/>
    <protectedRange sqref="L327:M327" name="Rango2_86_1_4"/>
    <protectedRange sqref="N327:N328" name="Rango2_87_1_4"/>
    <protectedRange sqref="K328" name="Rango2_85_1_3_1"/>
    <protectedRange sqref="L328:M328" name="Rango2_86_1_3_1"/>
    <protectedRange sqref="H665:H670" name="Rango2_5_13_1"/>
    <protectedRange sqref="J665 J670" name="Rango2_5_14_1"/>
    <protectedRange sqref="J666" name="Rango2_1_1_15_1"/>
    <protectedRange sqref="J667" name="Rango2_2_1_2_1"/>
    <protectedRange sqref="J668" name="Rango2_3_1_4_1"/>
    <protectedRange sqref="J669" name="Rango2_4_1_7_1"/>
    <protectedRange sqref="K665 K670" name="Rango2_5_15_1"/>
    <protectedRange sqref="K666" name="Rango2_1_1_17_1"/>
    <protectedRange sqref="K667" name="Rango2_2_1_3_1"/>
    <protectedRange sqref="K668" name="Rango2_3_1_5_1"/>
    <protectedRange sqref="K669" name="Rango2_4_1_8_1"/>
    <protectedRange sqref="L665:M668 L670:M670" name="Rango2_5_16_1"/>
    <protectedRange sqref="L669:M669" name="Rango2_4_1_9_1"/>
    <protectedRange sqref="N665 N670" name="Rango2_5_17_1"/>
    <protectedRange sqref="N666" name="Rango2_1_1_18_1"/>
    <protectedRange sqref="N667" name="Rango2_2_1_4_1"/>
    <protectedRange sqref="N668" name="Rango2_3_1_6_1"/>
    <protectedRange sqref="H671:H675" name="Rango2_5_13_1_1"/>
    <protectedRange sqref="J671 J673:J675" name="Rango2_5_14_1_1"/>
    <protectedRange sqref="J672" name="Rango2_6_1_4_1"/>
    <protectedRange sqref="K671 K673:K675" name="Rango2_5_15_1_1"/>
    <protectedRange sqref="K672" name="Rango2_7_1_9_1"/>
    <protectedRange sqref="L671:M675" name="Rango2_5_16_1_1"/>
    <protectedRange sqref="N671 N673:N675" name="Rango2_5_17_1_1"/>
    <protectedRange sqref="N672" name="Rango2_7_1_10_1"/>
    <protectedRange sqref="H676:H680" name="Rango2_5_13_1_2"/>
    <protectedRange sqref="J680 J676:J678" name="Rango2_5_14_1_2"/>
    <protectedRange sqref="J679" name="Rango2_8_1_7_1"/>
    <protectedRange sqref="K680 K676:K678" name="Rango2_5_15_1_2"/>
    <protectedRange sqref="K679" name="Rango2_8_1_8_1"/>
    <protectedRange sqref="L678:M678 L676:M676 L680:M680" name="Rango2_5_16_1_2"/>
    <protectedRange sqref="L679:M679" name="Rango2_9_1_4_1"/>
    <protectedRange sqref="N676:N680" name="Rango2_5_17_1_2"/>
    <protectedRange sqref="H681:H682" name="Rango2_5_13_1_4"/>
    <protectedRange sqref="J685" name="Rango2_5_14_1_4"/>
    <protectedRange sqref="J683" name="Rango2_10_1_1_1_1"/>
    <protectedRange sqref="J684" name="Rango2_11_1_3_1_1"/>
    <protectedRange sqref="K685" name="Rango2_5_15_1_4"/>
    <protectedRange sqref="L681:M683" name="Rango2_5_16_1_4"/>
    <protectedRange sqref="N681:N683" name="Rango2_5_17_1_4"/>
    <protectedRange sqref="J907:N908 H907" name="Rango2_38_2"/>
    <protectedRange sqref="H909:H910 J909:N910" name="Rango2_38_2_1"/>
    <protectedRange sqref="H911 N911 J911:L911" name="Rango2_38_2_2"/>
    <protectedRange sqref="H912:H913 J912:N913" name="Rango2_38_2_3"/>
    <protectedRange sqref="H914 N914 J914:L914" name="Rango2_38_2_4"/>
    <protectedRange sqref="N915 J915:L915" name="Rango2_38_2_5"/>
    <protectedRange sqref="N916 J916:L916 H916" name="Rango2_38_1_1_1"/>
    <protectedRange sqref="H918 J917:K918 N917:N918" name="Rango2_38_2_6"/>
    <protectedRange sqref="L917" name="Rango2_38_2_1_1"/>
    <protectedRange sqref="L918" name="Rango2_38_3"/>
    <protectedRange sqref="H919" name="Rango2_38_2_7"/>
    <protectedRange sqref="J919:L919 N919" name="Rango2_38_4"/>
    <protectedRange sqref="H920 J920:N920" name="Rango2_38_2_8"/>
    <protectedRange sqref="J921:L921 N921 H921" name="Rango2_38_5"/>
    <protectedRange sqref="J922:N922 H922" name="Rango2_38_6"/>
    <protectedRange sqref="H925 H923 J923:N923 J925:N925" name="Rango2_38_2_10"/>
    <protectedRange sqref="J924:N924 H924" name="Rango2_38_7_1"/>
    <protectedRange sqref="H928:H930 J928:N930" name="Rango2_38_2_12"/>
    <protectedRange sqref="J931:L931 N931 H931" name="Rango2_38_8"/>
    <protectedRange sqref="J932:L932 H932 N932" name="Rango2_38_10"/>
    <protectedRange sqref="J933:N934 H933:H934" name="Rango2_38_2_13"/>
    <protectedRange sqref="J935:N936 H935:H936" name="Rango2_38_2_14"/>
    <protectedRange password="9232" sqref="H1152:H1156" name="Rango1_3_16_1"/>
    <protectedRange password="9232" sqref="J1152:K1152" name="Rango1_3_20_1"/>
    <protectedRange password="9232" sqref="N1152" name="Rango1_3_24_1"/>
    <protectedRange password="9232" sqref="L1152:M1152" name="Rango1_3_26_1"/>
    <protectedRange password="9232" sqref="I1154:J1155" name="Rango1_3_20_1_1_1"/>
    <protectedRange sqref="H1158:H1159 H1164:H1165" name="Rango2_40_2"/>
    <protectedRange sqref="J1157:J1159 J1164:J1165" name="Rango2_41_2"/>
    <protectedRange sqref="K1157:K1158 K1164:K1165" name="Rango2_42_2"/>
    <protectedRange sqref="L1157:M1158 L1164:M1165" name="Rango2_43_2"/>
    <protectedRange sqref="N1157:N1159 N1164:N1165" name="Rango2_44_2"/>
    <protectedRange sqref="K1159" name="Rango2_42_2_1"/>
    <protectedRange sqref="L1159:M1159" name="Rango2_43_2_1"/>
    <protectedRange sqref="H1160" name="Rango2_40_2_1"/>
    <protectedRange sqref="J1160" name="Rango2_41_2_1"/>
    <protectedRange sqref="K1160" name="Rango2_42_2_1_1"/>
    <protectedRange sqref="L1160:M1160" name="Rango2_43_2_1_1"/>
    <protectedRange sqref="N1160" name="Rango2_44_2_1"/>
    <protectedRange sqref="H1161" name="Rango2_40_2_1_1"/>
    <protectedRange sqref="J1161" name="Rango2_41_2_1_1"/>
    <protectedRange sqref="K1161" name="Rango2_42_2_1_2"/>
    <protectedRange sqref="L1161:M1161" name="Rango2_43_2_1_2"/>
    <protectedRange sqref="N1161" name="Rango2_44_2_1_1"/>
    <protectedRange sqref="H1162:H1163" name="Rango2_40_2_1_2"/>
    <protectedRange sqref="J1162:J1163" name="Rango2_41_2_1_2"/>
    <protectedRange sqref="K1162:K1163" name="Rango2_42_2_1_3"/>
    <protectedRange sqref="L1162:M1163" name="Rango2_43_2_1_3"/>
    <protectedRange sqref="N1162:N1163" name="Rango2_44_2_1_2"/>
    <protectedRange sqref="O1166" name="Rango1_5_12_1"/>
    <protectedRange sqref="K1166" name="Rango2_75_1_1"/>
    <protectedRange sqref="H1166" name="Rango2_74_1_2"/>
    <protectedRange sqref="J1166" name="Rango2_75_1_2"/>
    <protectedRange sqref="L1166:M1166" name="Rango2_76_2_2"/>
    <protectedRange sqref="N1166" name="Rango2_77_1_4"/>
    <protectedRange sqref="O1174" name="Rango1_5_12_1_2"/>
    <protectedRange sqref="H1174" name="Rango2_74_1_1"/>
    <protectedRange sqref="J1174" name="Rango2_75_1_3"/>
    <protectedRange sqref="N1174" name="Rango2_77_1_1"/>
    <protectedRange sqref="K1174" name="Rango2_75_1_4"/>
    <protectedRange sqref="L1174:M1174" name="Rango2_76_2_1"/>
    <protectedRange sqref="H1175" name="Rango2_1_24_1"/>
    <protectedRange sqref="O1175:O1179" name="Rango1_5_12_2"/>
    <protectedRange sqref="K1179 J1178" name="Rango2_1_25_1_1"/>
    <protectedRange sqref="L1175:M1179" name="Rango2_1_26_1_2"/>
    <protectedRange sqref="N1175:N1179" name="Rango2_1_27_1_2"/>
    <protectedRange sqref="H1258:H1259" name="Rango2_40_3"/>
    <protectedRange sqref="H1260:H1262" name="Rango2_4_3_5_1"/>
    <protectedRange sqref="J1258:J1259" name="Rango2_41_3"/>
    <protectedRange sqref="J1260:J1262" name="Rango2_4_4_5_1"/>
    <protectedRange sqref="K1258:K1259" name="Rango2_42_3"/>
    <protectedRange sqref="K1260:K1262" name="Rango2_4_5_5"/>
    <protectedRange sqref="L1258:M1259" name="Rango2_43_3"/>
    <protectedRange sqref="L1260:M1262" name="Rango2_4_6_5"/>
    <protectedRange sqref="N1258:N1259" name="Rango2_44_3"/>
    <protectedRange sqref="N1260:N1262" name="Rango2_4_7_5"/>
    <protectedRange sqref="H1263" name="Rango2_37_1_1_1"/>
    <protectedRange sqref="J1263:K1263" name="Rango2_39_1_1_2"/>
    <protectedRange sqref="L1263:M1263" name="Rango2_45_1_1"/>
    <protectedRange sqref="N1263" name="Rango2_46_1_1"/>
    <protectedRange sqref="H1264" name="Rango2_37_1_1_2"/>
    <protectedRange sqref="K1264" name="Rango2_3_16_1"/>
    <protectedRange sqref="J1264" name="Rango2_3_1_2_1"/>
    <protectedRange sqref="L1264:M1264" name="Rango2_3_17_1"/>
    <protectedRange sqref="N1264" name="Rango2_3_18_1"/>
    <protectedRange sqref="N1265" name="Rango2_10_4_1_1"/>
    <protectedRange sqref="H1265" name="Rango2_10_1_3_1"/>
    <protectedRange sqref="J1265:K1265" name="Rango2_10_2_1_1"/>
    <protectedRange sqref="L1265:M1265" name="Rango2_10_3_1_1"/>
    <protectedRange sqref="H1266" name="Rango2_10_1_3_2"/>
    <protectedRange sqref="J1266:K1266" name="Rango2_10_2_1_2"/>
    <protectedRange sqref="L1266:M1266" name="Rango2_10_3_1_2"/>
    <protectedRange sqref="N1266" name="Rango2_10_4_1_2"/>
    <protectedRange sqref="H1268" name="Rango2_15_1_2"/>
    <protectedRange sqref="J1268:K1268" name="Rango2_15_2_1_1"/>
    <protectedRange sqref="L1268:M1268" name="Rango2_15_3_1"/>
    <protectedRange sqref="N1268" name="Rango2_15_4_1"/>
    <protectedRange sqref="H1267" name="Rango2_10_1_3_3"/>
    <protectedRange sqref="J1267" name="Rango2_10_2_1_3"/>
    <protectedRange sqref="K1267" name="Rango2_15_2_1_1_1"/>
    <protectedRange sqref="M1267" name="Rango2_10_3_1_3"/>
    <protectedRange sqref="L1267" name="Rango2_15_3_1_1"/>
    <protectedRange sqref="N1267" name="Rango2_15_4_1_1"/>
    <protectedRange sqref="H1269" name="Rango2_14_2_1"/>
    <protectedRange sqref="J1269:K1269" name="Rango2_14_3_2"/>
    <protectedRange sqref="L1269:M1269" name="Rango2_16_1_1_2"/>
    <protectedRange sqref="N1269" name="Rango2_14_3_1_1"/>
    <protectedRange sqref="H1271 J1271:N1271" name="Rango2_48_1"/>
    <protectedRange sqref="H1272" name="Rango2_48_2"/>
    <protectedRange sqref="L1272:M1272" name="Rango2_1_4_1_1_1"/>
    <protectedRange sqref="H1273 J1273:N1273" name="Rango2_48_3"/>
    <protectedRange sqref="H1274" name="Rango2_2_1_5_1"/>
    <protectedRange sqref="J1274:K1274" name="Rango2_2_1_6_1"/>
    <protectedRange sqref="L1274:M1274" name="Rango2_2_1_7_1"/>
    <protectedRange sqref="N1274" name="Rango2_2_1_8_1"/>
    <protectedRange sqref="J1275:M1276 H1275:H1276" name="Rango2_48_4"/>
    <protectedRange sqref="N1275:N1276" name="Rango2_2_1_8_1_1"/>
    <protectedRange sqref="H1279:H1280 H1277" name="Rango2_48_5"/>
    <protectedRange sqref="J1277:K1277" name="Rango2_5_1_1_1_1"/>
    <protectedRange sqref="J1279:K1279" name="Rango2_4_2_4_2"/>
    <protectedRange sqref="L1277:M1277" name="Rango2_5_1_1_2_1"/>
    <protectedRange sqref="L1279:M1279" name="Rango2_4_1_4_1_1"/>
    <protectedRange sqref="N1277" name="Rango2_5_1_1_3_1"/>
    <protectedRange sqref="N1279" name="Rango2_4_2_4_1_1"/>
    <protectedRange sqref="H1278" name="Rango2_48_1_1"/>
    <protectedRange sqref="K1278" name="Rango2_4_2_1_1_2_1"/>
    <protectedRange sqref="J1278" name="Rango2_5_1_1_1_1_1"/>
    <protectedRange sqref="L1278:M1278" name="Rango2_5_1_5_1_1"/>
    <protectedRange sqref="N1278" name="Rango2_4_2_1_2_1_1"/>
    <protectedRange sqref="N1280" name="Rango2_10_22_1_1"/>
    <protectedRange sqref="J1280:K1280" name="Rango2_10_2_1_1_1"/>
    <protectedRange sqref="L1280:M1280" name="Rango2_10_3_1_1_1"/>
    <protectedRange sqref="H1281" name="Rango2_10_1_3_4"/>
    <protectedRange sqref="J1281:K1281" name="Rango2_10_2_1_4"/>
    <protectedRange sqref="L1281:M1281" name="Rango2_10_3_1_4"/>
    <protectedRange sqref="N1281" name="Rango2_10_22_1_2"/>
    <protectedRange sqref="J1282:N1282 H1282" name="Rango2_48_6"/>
    <protectedRange sqref="H1285" name="Rango2_48_7"/>
    <protectedRange sqref="J1285:K1285" name="Rango2_4_2_4_2_1"/>
    <protectedRange sqref="L1285:M1285" name="Rango2_4_1_4_1_1_1"/>
    <protectedRange sqref="N1285" name="Rango2_4_2_4_1_1_1"/>
    <protectedRange sqref="H1283" name="Rango2_48_2_1"/>
    <protectedRange sqref="J1283:K1283" name="Rango2_5_1_1_1_1_2"/>
    <protectedRange sqref="L1283" name="Rango2_5_1_1_2_1_1"/>
    <protectedRange sqref="M1283" name="Rango2_5_1_5_1_2"/>
    <protectedRange sqref="N1283" name="Rango2_5_1_1_3_1_1"/>
    <protectedRange sqref="H1284" name="Rango2_48_3_1"/>
    <protectedRange sqref="J1284:K1284" name="Rango2_5_1_1_1_1_3"/>
    <protectedRange sqref="L1284:M1284" name="Rango2_5_1_5_1_3"/>
    <protectedRange sqref="N1284" name="Rango2_5_1_1_3_1_2"/>
    <protectedRange sqref="H1287" name="Rango2_10_1_3_5"/>
    <protectedRange sqref="J1287:K1287" name="Rango2_10_2_1_5"/>
    <protectedRange sqref="L1287:M1287" name="Rango2_10_3_1_5"/>
    <protectedRange sqref="N1286:N1287" name="Rango2_10_22_1_3"/>
    <protectedRange sqref="H1286" name="Rango2_10_1_3_1_1"/>
    <protectedRange sqref="J1286:K1286" name="Rango2_10_2_1_1_2"/>
    <protectedRange sqref="L1286:M1286" name="Rango2_10_3_1_1_2"/>
    <protectedRange sqref="J1288:N1288 H1288" name="Rango2_48_8"/>
    <protectedRange sqref="K1289" name="Rango2_48_9"/>
    <protectedRange sqref="H1290" name="Rango2_7_1_6_1"/>
    <protectedRange sqref="H1289" name="Rango2_5_8_1"/>
    <protectedRange sqref="K1290" name="Rango2_2_31_1"/>
    <protectedRange sqref="J1290" name="Rango2_7_1_7_1"/>
    <protectedRange sqref="J1289" name="Rango2_5_9_1"/>
    <protectedRange sqref="L1289:M1289" name="Rango2_7_14_1"/>
    <protectedRange sqref="L1290:M1291" name="Rango2_7_1_8_1"/>
    <protectedRange sqref="N1289:N1290" name="Rango2_4_9_1"/>
    <protectedRange password="9232" sqref="H337" name="Rango1_8_14_1_2"/>
    <protectedRange password="9232" sqref="J337:J338" name="Rango1_8_15_1_2"/>
    <protectedRange password="9232" sqref="K337" name="Rango1_8_15_1_3"/>
    <protectedRange password="9232" sqref="N337:N338" name="Rango1_8_16_1_2"/>
    <protectedRange sqref="O1378:O1380" name="Rango1_5_14"/>
    <protectedRange sqref="H1378" name="Rango2_2_21_1"/>
    <protectedRange sqref="H1379" name="Rango2_2_2_3_1"/>
    <protectedRange sqref="H1380" name="Rango2_2_2_1_1_1"/>
    <protectedRange sqref="J1378:K1378" name="Rango2_2_22_1"/>
    <protectedRange sqref="J1379:K1379" name="Rango2_2_2_4_1"/>
    <protectedRange sqref="J1380:K1380" name="Rango2_2_2_1_2_1"/>
    <protectedRange sqref="L1378:M1378" name="Rango2_2_23_1"/>
    <protectedRange sqref="L1379:M1379" name="Rango2_2_2_5_1"/>
    <protectedRange sqref="L1380:M1380" name="Rango2_2_2_1_3_1"/>
    <protectedRange sqref="N1378" name="Rango2_2_24_1"/>
    <protectedRange sqref="N1379" name="Rango2_2_2_6_1"/>
    <protectedRange sqref="N1380" name="Rango2_2_2_1_4_1"/>
    <protectedRange sqref="O1381:O1384" name="Rango1_5_14_1"/>
    <protectedRange sqref="H1381:H1384" name="Rango2_55_1"/>
    <protectedRange sqref="J1381:K1382 J1384:K1384" name="Rango2_56_1"/>
    <protectedRange sqref="L1381:M1382 L1384:M1384" name="Rango2_57_1"/>
    <protectedRange sqref="N1381:N1384" name="Rango2_58_1"/>
    <protectedRange sqref="J1383" name="Rango2_56_1_1"/>
    <protectedRange sqref="K1383" name="Rango2_7_2_2_1"/>
    <protectedRange sqref="L1383:M1383" name="Rango2_57_1_1"/>
    <protectedRange sqref="H1430:H1439" name="Rango2_1_39_1"/>
    <protectedRange sqref="J1430:J1439" name="Rango2_1_40_1"/>
    <protectedRange sqref="K1430:K1439" name="Rango2_1_41_1"/>
    <protectedRange sqref="L1430:M1439" name="Rango2_1_42_1"/>
    <protectedRange sqref="N1430:N1439" name="Rango2_1_43_1"/>
    <protectedRange sqref="O1440:O1445" name="Rango1_5_15_1"/>
    <protectedRange password="9232" sqref="H1440:H1444" name="Rango1_1_1_2_2"/>
    <protectedRange password="9232" sqref="H1445" name="Rango1_1_1_1_2_2"/>
    <protectedRange password="9232" sqref="J1440:K1444" name="Rango1_1_1_4_1"/>
    <protectedRange password="9232" sqref="J1445:K1445" name="Rango1_1_1_1_3_1"/>
    <protectedRange password="9232" sqref="L1440:M1444" name="Rango1_1_1_6_1"/>
    <protectedRange password="9232" sqref="L1445:M1445" name="Rango1_1_1_2_1_1"/>
    <protectedRange password="9232" sqref="N1440:N1444" name="Rango1_1_1_7_1"/>
    <protectedRange password="9232" sqref="N1445" name="Rango1_1_1_1_4_5"/>
    <protectedRange sqref="O1446:O1449" name="Rango1_5_15_1_1"/>
    <protectedRange sqref="H1446:H1448" name="Rango2_2_38_1"/>
    <protectedRange sqref="J1446:J1448" name="Rango2_3_34_1"/>
    <protectedRange sqref="K1446:K1448" name="Rango2_4_12_1"/>
    <protectedRange sqref="L1446:L1448" name="Rango2_7_15_1"/>
    <protectedRange sqref="M1446:M1448" name="Rango2_8_2_2"/>
    <protectedRange sqref="N1446:N1448" name="Rango2_6_4_1"/>
    <protectedRange sqref="H1449" name="Rango2_2_38_1_1"/>
    <protectedRange sqref="J1449" name="Rango2_3_34_1_1"/>
    <protectedRange sqref="K1449" name="Rango2_4_12_1_1"/>
    <protectedRange sqref="L1449" name="Rango2_1_35_1_1"/>
    <protectedRange sqref="M1449" name="Rango2_8_2_2_1"/>
    <protectedRange sqref="N1449" name="Rango2_6_4_1_1"/>
    <protectedRange sqref="O1167:O1169 O1172:O1173" name="Rango1_5_12_8"/>
    <protectedRange sqref="H1167:H1173" name="Rango2_74_1_10"/>
    <protectedRange sqref="J1167:K1171 J1172" name="Rango2_75_1_12"/>
    <protectedRange sqref="M1170:M1171 L1171 L1172:M1173 L1167:M1169" name="Rango2_76_2_11"/>
    <protectedRange sqref="N1167:N1169" name="Rango2_77_1_10"/>
    <protectedRange sqref="F1320:F1321" name="Rango2_1"/>
    <protectedRange sqref="G1320:G1321" name="Rango2_2"/>
    <protectedRange sqref="H1321" name="Rango2_4"/>
    <protectedRange sqref="H1320" name="Rango2_1_4"/>
    <protectedRange sqref="J1320:J1321" name="Rango2_5"/>
    <protectedRange sqref="K1320:K1321" name="Rango2_6"/>
    <protectedRange sqref="L1320:M1321" name="Rango2_7"/>
    <protectedRange sqref="N1320:N1321" name="Rango2_8"/>
    <protectedRange sqref="F1322:F1324" name="Rango2_9"/>
    <protectedRange sqref="G1322:G1324" name="Rango2_10"/>
    <protectedRange sqref="H1322:H1324" name="Rango2_11"/>
    <protectedRange sqref="J1322:J1324" name="Rango2_13"/>
    <protectedRange sqref="K1322:K1324" name="Rango2_14"/>
    <protectedRange sqref="L1322:M1324" name="Rango2_28"/>
    <protectedRange sqref="N1322:N1324" name="Rango2_30"/>
    <protectedRange sqref="F1325" name="Rango2_32"/>
    <protectedRange sqref="G1325" name="Rango2_34"/>
    <protectedRange sqref="H1325:H1326" name="Rango2_37"/>
    <protectedRange sqref="J1325:J1326" name="Rango2_39"/>
    <protectedRange sqref="K1325:K1326" name="Rango2_40"/>
    <protectedRange sqref="L1325:M1326" name="Rango2_41"/>
    <protectedRange sqref="N1325:N1326" name="Rango2_42"/>
    <protectedRange sqref="F1327" name="Rango2_43"/>
    <protectedRange sqref="G1327" name="Rango2_44"/>
    <protectedRange sqref="H1327:H1328" name="Rango2_45"/>
    <protectedRange sqref="J1327:J1328" name="Rango2_46"/>
    <protectedRange sqref="K1327:K1328" name="Rango2_47"/>
    <protectedRange sqref="L1327:M1328" name="Rango2_48"/>
    <protectedRange sqref="N1327:N1328" name="Rango2_49"/>
    <protectedRange sqref="F1329" name="Rango2_50"/>
    <protectedRange sqref="G1329" name="Rango2_51"/>
    <protectedRange sqref="H1329:H1330" name="Rango2_52"/>
    <protectedRange sqref="J1329:J1330" name="Rango2_53"/>
    <protectedRange sqref="K1329:K1330" name="Rango2_55"/>
    <protectedRange sqref="L1329:M1330" name="Rango2_56"/>
    <protectedRange sqref="N1329:N1330" name="Rango2_57"/>
    <protectedRange sqref="F1331:F1336 F1338:F1341 F1346" name="Rango2_58"/>
    <protectedRange sqref="G1331:G1336 G1338:G1341 G1346" name="Rango2_59"/>
    <protectedRange sqref="H1335 H1333 H1337:H1341 H1346:H1347" name="Rango2_60"/>
    <protectedRange sqref="H1331" name="Rango2_2_3"/>
    <protectedRange sqref="J1335 J1333 J1337:J1341 J1346:J1347" name="Rango2_61"/>
    <protectedRange sqref="J1331" name="Rango2_2_4"/>
    <protectedRange sqref="K1335 K1333 K1337:K1341 K1346:K1347" name="Rango2_62"/>
    <protectedRange sqref="K1331" name="Rango2_2_5"/>
    <protectedRange sqref="L1335:M1335 L1333:M1333 L1337:M1341 L1346:M1347" name="Rango2_63"/>
    <protectedRange sqref="L1331:M1332" name="Rango2_2_6"/>
    <protectedRange sqref="N1335 N1333 N1337:N1341 N1346:N1347" name="Rango2_64"/>
    <protectedRange sqref="N1331:N1332" name="Rango2_2_7"/>
    <protectedRange sqref="F585 F587:F589 F568:F569 F572:F581" name="Rango2_65"/>
    <protectedRange sqref="G585 G587:G589 G568:G569 G572:G581" name="Rango2_71"/>
    <protectedRange sqref="H580 H585:H586 H589 H568:H569" name="Rango2_74"/>
    <protectedRange sqref="H588" name="Rango2_1_1_4"/>
    <protectedRange sqref="H576" name="Rango2_9_4"/>
    <protectedRange sqref="H577:H578" name="Rango2_12_7"/>
    <protectedRange sqref="H572:H575" name="Rango2_6_5_9"/>
    <protectedRange sqref="H587" name="Rango2_13_9"/>
    <protectedRange sqref="H579" name="Rango2_9_1_2_2"/>
    <protectedRange sqref="H581 H590" name="Rango2_1_1_3_2"/>
    <protectedRange sqref="J568:J569" name="Rango2_1_5"/>
    <protectedRange sqref="J588" name="Rango2_5_1"/>
    <protectedRange sqref="J576" name="Rango2_10_1"/>
    <protectedRange sqref="J577:J578" name="Rango2_12_10"/>
    <protectedRange sqref="J575 J572:J573" name="Rango2_6_5_10"/>
    <protectedRange sqref="J580 J585:J586 J589" name="Rango2_1_2_1_1"/>
    <protectedRange sqref="J587" name="Rango2_1_3_1"/>
    <protectedRange sqref="J579" name="Rango2_9_1_2_3"/>
    <protectedRange sqref="J581 J590" name="Rango2_1_6"/>
    <protectedRange sqref="J574" name="Rango2_6_5_1_1"/>
    <protectedRange sqref="K576:K579" name="Rango2_75"/>
    <protectedRange sqref="K580 K589 K585:K586 K568:K569" name="Rango2_2_10"/>
    <protectedRange sqref="K588" name="Rango2_6_1"/>
    <protectedRange sqref="K575 K572:K573" name="Rango2_6_5_11"/>
    <protectedRange sqref="K581 K590 K587" name="Rango2_2_2_1"/>
    <protectedRange sqref="K574" name="Rango2_6_5_1_2"/>
    <protectedRange sqref="L585:M590 L576:M578 L580:M581 L568:M569 L572:M573" name="Rango2_4_1"/>
    <protectedRange sqref="M579" name="Rango2_17_2_1"/>
    <protectedRange sqref="L579" name="Rango2_9_1_2_4"/>
    <protectedRange sqref="L574:M575" name="Rango2_4_1_1"/>
    <protectedRange sqref="N576:N578" name="Rango2_76"/>
    <protectedRange sqref="N568:N569" name="Rango2_3_3"/>
    <protectedRange sqref="N572:N573" name="Rango2_6_5_12"/>
    <protectedRange sqref="N579" name="Rango2_15_1"/>
    <protectedRange sqref="N585:N590 N580:N581" name="Rango2_23_2"/>
    <protectedRange sqref="N574:N575" name="Rango2_6_5_1_3"/>
    <protectedRange sqref="F570:F571" name="Rango2_3_2_6"/>
    <protectedRange sqref="G570:G571" name="Rango2_3_8_1"/>
    <protectedRange sqref="H570" name="Rango2_31_1_1_1"/>
    <protectedRange sqref="J570" name="Rango2_37_1_2"/>
    <protectedRange sqref="K570" name="Rango2_38_1_2"/>
    <protectedRange sqref="L570:M570" name="Rango2_39_1_2"/>
    <protectedRange sqref="N570" name="Rango2_40_1_2"/>
    <protectedRange sqref="O570" name="Rango2_41_1_1"/>
    <protectedRange sqref="O571" name="Rango2_20_1_1_1"/>
    <protectedRange sqref="J571" name="Rango2_37_1_1_3"/>
    <protectedRange sqref="K571" name="Rango2_38_1_1_2"/>
    <protectedRange sqref="L571:M571" name="Rango2_39_1_1_1"/>
    <protectedRange sqref="N571" name="Rango2_40_1_1_1"/>
    <protectedRange sqref="F78:F89" name="Rango2_1_7"/>
    <protectedRange sqref="G78:G89" name="Rango2_1_9"/>
    <protectedRange sqref="H78:H89" name="Rango2_1_15"/>
    <protectedRange sqref="J78:J89" name="Rango2_1_16"/>
    <protectedRange sqref="K78:K89" name="Rango2_1_17"/>
    <protectedRange sqref="L78:M89" name="Rango2_1_18"/>
    <protectedRange sqref="N78:N89" name="Rango2_1_19"/>
    <protectedRange sqref="F343:F347" name="Rango2_3"/>
    <protectedRange sqref="F348:F351" name="Rango2_18"/>
    <protectedRange sqref="G343:G351" name="Rango2_66"/>
    <protectedRange sqref="H343:H351" name="Rango2_68"/>
    <protectedRange sqref="J343:K351" name="Rango2_69"/>
    <protectedRange sqref="L343:M351" name="Rango2_70"/>
    <protectedRange sqref="N343:N351" name="Rango2_77"/>
    <protectedRange sqref="H301:H303" name="Rango2_1_1_5"/>
    <protectedRange sqref="J301 K301:K304" name="Rango2_1_1_5_1"/>
    <protectedRange sqref="L301:M304" name="Rango2_1_1_5_2"/>
    <protectedRange sqref="N301:N304" name="Rango2_1_1_5_3"/>
    <protectedRange sqref="L305:M308" name="Rango2_1_1_5_4"/>
    <protectedRange sqref="N305:N306" name="Rango2_1_1_5_5"/>
    <protectedRange sqref="H310" name="Rango2_1_1_5_7"/>
    <protectedRange sqref="K310" name="Rango2_1_1_5_8"/>
    <protectedRange sqref="L310:M310" name="Rango2_1_1_5_9"/>
    <protectedRange sqref="N310" name="Rango2_1_1_5_10"/>
    <protectedRange sqref="H311:H314" name="Rango2_3_4"/>
    <protectedRange sqref="J311:K314" name="Rango2_3_5"/>
    <protectedRange sqref="L311:M314" name="Rango2_3_6"/>
    <protectedRange sqref="N311:N314" name="Rango2_3_7"/>
    <protectedRange sqref="H943:I943" name="Rango2_1_1"/>
    <protectedRange sqref="J943" name="Rango2_2_1_1"/>
    <protectedRange sqref="K943" name="Rango2_4_1_2"/>
    <protectedRange sqref="L943:M943" name="Rango2_6_1_1"/>
    <protectedRange sqref="L982:M982" name="Rango2_6_2"/>
    <protectedRange sqref="H986:I986" name="Rango2_3_9"/>
    <protectedRange sqref="J986" name="Rango2_2_3_4"/>
    <protectedRange sqref="K986" name="Rango2_4_3"/>
    <protectedRange sqref="L986" name="Rango2_6_4"/>
    <protectedRange sqref="H1010:I1010" name="Rango2_5_2"/>
    <protectedRange sqref="J1010" name="Rango2_2_4_1"/>
    <protectedRange sqref="K1010" name="Rango2_4_4"/>
    <protectedRange sqref="L1010" name="Rango2_6_5_7"/>
    <protectedRange sqref="L1038:L1039" name="Rango1_3_30_1_1"/>
    <protectedRange sqref="J984" name="Rango2_2_4_1_2"/>
    <protectedRange sqref="J945:J947" name="Rango2_2_4_2"/>
    <protectedRange sqref="K945:K947" name="Rango2_4_4_1"/>
    <protectedRange sqref="J948:J950" name="Rango2_2_4_2_1"/>
    <protectedRange sqref="K948:K950" name="Rango2_4_4_1_1"/>
    <protectedRange sqref="J951:J953" name="Rango2_2_4_2_2"/>
    <protectedRange sqref="K951:K953" name="Rango2_4_4_1_2"/>
    <protectedRange sqref="J954:J956" name="Rango2_2_4_2_3"/>
    <protectedRange sqref="K954:K956" name="Rango2_4_4_1_3"/>
    <protectedRange sqref="J961:J963" name="Rango2_2_4_2_4"/>
    <protectedRange sqref="K961:K963" name="Rango2_4_4_1_4"/>
    <protectedRange sqref="J964:J966" name="Rango2_2_4_2_5"/>
    <protectedRange sqref="K964:K966" name="Rango2_4_4_1_5"/>
    <protectedRange sqref="J974:J976" name="Rango2_2_4_2_6"/>
    <protectedRange sqref="K974:K976" name="Rango2_4_4_1_6"/>
    <protectedRange sqref="J978:J980" name="Rango2_2_4_2_7"/>
    <protectedRange sqref="K978:K980" name="Rango2_4_4_1_7"/>
    <protectedRange sqref="J997:J999" name="Rango2_2_4_2_8"/>
    <protectedRange sqref="K997:K999" name="Rango2_4_4_1_8"/>
    <protectedRange sqref="J1000:J1002" name="Rango2_2_4_2_9"/>
    <protectedRange sqref="K1000:K1002" name="Rango2_4_4_1_9"/>
    <protectedRange sqref="J1003:J1005" name="Rango2_2_4_2_10"/>
    <protectedRange sqref="K1003:K1005" name="Rango2_4_4_1_10"/>
    <protectedRange sqref="J1006:J1008" name="Rango2_2_4_2_11"/>
    <protectedRange sqref="K1006:K1008" name="Rango2_4_4_1_11"/>
    <protectedRange sqref="J1042:J1044" name="Rango2_2_4_2_1_1_2_1_1"/>
    <protectedRange sqref="K1042:K1044" name="Rango2_4_4_1_1_1_2_1_1"/>
    <protectedRange sqref="J1045:J1047" name="Rango2_2_4_2_1_3_1_1_1"/>
    <protectedRange sqref="K1045:K1047" name="Rango2_4_4_1_1_3_1_1_1"/>
    <protectedRange sqref="I1049:I1050" name="Rango2_40_2_2_1_1_1"/>
    <protectedRange sqref="I1051" name="Rango2_40_2_1_1_1_1_1"/>
  </protectedRanges>
  <autoFilter ref="B17:P1494"/>
  <mergeCells count="1412">
    <mergeCell ref="D793:D795"/>
    <mergeCell ref="D796:D797"/>
    <mergeCell ref="G671:G675"/>
    <mergeCell ref="D733:D735"/>
    <mergeCell ref="D772:D777"/>
    <mergeCell ref="D1258:D1262"/>
    <mergeCell ref="D1191:D1193"/>
    <mergeCell ref="E1289:E1291"/>
    <mergeCell ref="F1297:F1298"/>
    <mergeCell ref="E1315:E1316"/>
    <mergeCell ref="E1325:E1326"/>
    <mergeCell ref="D1295:D1296"/>
    <mergeCell ref="E1295:E1296"/>
    <mergeCell ref="D1297:D1298"/>
    <mergeCell ref="H796:H797"/>
    <mergeCell ref="H793:H795"/>
    <mergeCell ref="F624:F626"/>
    <mergeCell ref="D1239:D1257"/>
    <mergeCell ref="F1231:F1232"/>
    <mergeCell ref="E1157:E1165"/>
    <mergeCell ref="E1194:E1199"/>
    <mergeCell ref="E1191:E1193"/>
    <mergeCell ref="D1292:D1294"/>
    <mergeCell ref="D1031:D1032"/>
    <mergeCell ref="E1031:E1032"/>
    <mergeCell ref="F1031:F1032"/>
    <mergeCell ref="D1194:D1199"/>
    <mergeCell ref="D1217:D1221"/>
    <mergeCell ref="E1233:E1234"/>
    <mergeCell ref="G1289:G1291"/>
    <mergeCell ref="E1258:E1262"/>
    <mergeCell ref="D1235:D1236"/>
    <mergeCell ref="D572:D575"/>
    <mergeCell ref="D577:D578"/>
    <mergeCell ref="D548:D553"/>
    <mergeCell ref="G554:G564"/>
    <mergeCell ref="F554:F564"/>
    <mergeCell ref="E554:E564"/>
    <mergeCell ref="D554:D564"/>
    <mergeCell ref="E788:E792"/>
    <mergeCell ref="H788:H791"/>
    <mergeCell ref="H752:H755"/>
    <mergeCell ref="F695:F697"/>
    <mergeCell ref="H746:H748"/>
    <mergeCell ref="D689:D691"/>
    <mergeCell ref="E689:E691"/>
    <mergeCell ref="E692:E694"/>
    <mergeCell ref="D681:D685"/>
    <mergeCell ref="F692:F694"/>
    <mergeCell ref="D607:D609"/>
    <mergeCell ref="G708:G709"/>
    <mergeCell ref="F689:F691"/>
    <mergeCell ref="D742:D751"/>
    <mergeCell ref="D762:D766"/>
    <mergeCell ref="D757:D761"/>
    <mergeCell ref="D752:D756"/>
    <mergeCell ref="F671:F675"/>
    <mergeCell ref="D618:D620"/>
    <mergeCell ref="F698:F702"/>
    <mergeCell ref="F708:F709"/>
    <mergeCell ref="F703:F705"/>
    <mergeCell ref="E676:E680"/>
    <mergeCell ref="G665:G670"/>
    <mergeCell ref="G639:G657"/>
    <mergeCell ref="F1338:F1339"/>
    <mergeCell ref="F1340:F1341"/>
    <mergeCell ref="D1338:D1339"/>
    <mergeCell ref="G1331:G1333"/>
    <mergeCell ref="G1334:G1337"/>
    <mergeCell ref="D1157:D1165"/>
    <mergeCell ref="D1283:D1287"/>
    <mergeCell ref="G1229:G1230"/>
    <mergeCell ref="E1292:E1294"/>
    <mergeCell ref="F1258:F1262"/>
    <mergeCell ref="G1302:G1304"/>
    <mergeCell ref="E1312:E1314"/>
    <mergeCell ref="E1239:E1257"/>
    <mergeCell ref="D1231:D1232"/>
    <mergeCell ref="F1299:F1301"/>
    <mergeCell ref="G1258:G1262"/>
    <mergeCell ref="D1233:D1234"/>
    <mergeCell ref="F1269:F1270"/>
    <mergeCell ref="F1275:F1276"/>
    <mergeCell ref="F1305:F1309"/>
    <mergeCell ref="E1180:E1182"/>
    <mergeCell ref="F1175:F1179"/>
    <mergeCell ref="E1297:E1298"/>
    <mergeCell ref="F1207:F1208"/>
    <mergeCell ref="F1217:F1221"/>
    <mergeCell ref="F1211:F1216"/>
    <mergeCell ref="E1464:E1474"/>
    <mergeCell ref="E1350:E1355"/>
    <mergeCell ref="D1299:D1301"/>
    <mergeCell ref="E1299:E1301"/>
    <mergeCell ref="G1299:G1301"/>
    <mergeCell ref="D1305:D1309"/>
    <mergeCell ref="F1446:F1449"/>
    <mergeCell ref="D1446:D1449"/>
    <mergeCell ref="E1446:E1449"/>
    <mergeCell ref="D1315:D1316"/>
    <mergeCell ref="E1338:E1339"/>
    <mergeCell ref="E1305:E1309"/>
    <mergeCell ref="D1325:D1326"/>
    <mergeCell ref="D1327:D1328"/>
    <mergeCell ref="D1329:D1330"/>
    <mergeCell ref="D1331:D1333"/>
    <mergeCell ref="D1334:D1337"/>
    <mergeCell ref="E1451:E1463"/>
    <mergeCell ref="G1312:G1314"/>
    <mergeCell ref="G1387:G1388"/>
    <mergeCell ref="D1320:D1321"/>
    <mergeCell ref="E1320:E1321"/>
    <mergeCell ref="F1312:F1314"/>
    <mergeCell ref="F1302:F1304"/>
    <mergeCell ref="D1312:D1314"/>
    <mergeCell ref="E1346:E1347"/>
    <mergeCell ref="D1302:D1304"/>
    <mergeCell ref="E1302:E1304"/>
    <mergeCell ref="G1407:G1408"/>
    <mergeCell ref="G1378:G1384"/>
    <mergeCell ref="F1389:F1390"/>
    <mergeCell ref="F1391:F1393"/>
    <mergeCell ref="F1401:F1404"/>
    <mergeCell ref="G1401:G1404"/>
    <mergeCell ref="E1394:E1397"/>
    <mergeCell ref="E1366:E1377"/>
    <mergeCell ref="D1366:D1377"/>
    <mergeCell ref="D1342:D1345"/>
    <mergeCell ref="F1342:F1345"/>
    <mergeCell ref="D1389:D1390"/>
    <mergeCell ref="E1389:E1390"/>
    <mergeCell ref="E1322:E1324"/>
    <mergeCell ref="E1340:E1341"/>
    <mergeCell ref="F1320:F1321"/>
    <mergeCell ref="G1320:G1321"/>
    <mergeCell ref="F1322:F1324"/>
    <mergeCell ref="G1322:G1324"/>
    <mergeCell ref="D1401:D1404"/>
    <mergeCell ref="F1356:F1357"/>
    <mergeCell ref="G1398:G1400"/>
    <mergeCell ref="G1350:G1355"/>
    <mergeCell ref="G1385:G1386"/>
    <mergeCell ref="F1327:F1328"/>
    <mergeCell ref="E1391:E1393"/>
    <mergeCell ref="D1322:D1324"/>
    <mergeCell ref="E1329:E1330"/>
    <mergeCell ref="D1340:D1341"/>
    <mergeCell ref="F1394:F1397"/>
    <mergeCell ref="F1346:F1347"/>
    <mergeCell ref="D1346:D1347"/>
    <mergeCell ref="G1346:G1347"/>
    <mergeCell ref="F1383:F1384"/>
    <mergeCell ref="F1378:F1380"/>
    <mergeCell ref="F1350:F1355"/>
    <mergeCell ref="D1485:D1489"/>
    <mergeCell ref="E1485:E1489"/>
    <mergeCell ref="F1475:F1477"/>
    <mergeCell ref="F1478:F1484"/>
    <mergeCell ref="F1485:F1489"/>
    <mergeCell ref="G1451:G1463"/>
    <mergeCell ref="G1464:G1474"/>
    <mergeCell ref="G1475:G1477"/>
    <mergeCell ref="G1478:G1484"/>
    <mergeCell ref="G1485:G1489"/>
    <mergeCell ref="E1378:E1384"/>
    <mergeCell ref="D1409:D1429"/>
    <mergeCell ref="G1348:G1349"/>
    <mergeCell ref="D1475:D1477"/>
    <mergeCell ref="E1475:E1477"/>
    <mergeCell ref="D1387:D1388"/>
    <mergeCell ref="E1387:E1388"/>
    <mergeCell ref="D1348:D1349"/>
    <mergeCell ref="E1348:E1349"/>
    <mergeCell ref="F1451:F1463"/>
    <mergeCell ref="F1464:F1474"/>
    <mergeCell ref="G1389:G1390"/>
    <mergeCell ref="D1464:D1474"/>
    <mergeCell ref="G1391:G1393"/>
    <mergeCell ref="D1451:D1463"/>
    <mergeCell ref="D1405:D1406"/>
    <mergeCell ref="D1394:D1397"/>
    <mergeCell ref="D1391:D1393"/>
    <mergeCell ref="D1478:D1484"/>
    <mergeCell ref="E1478:E1484"/>
    <mergeCell ref="D1362:D1365"/>
    <mergeCell ref="E1401:E1404"/>
    <mergeCell ref="I1203:I1204"/>
    <mergeCell ref="G917:G918"/>
    <mergeCell ref="H1101:H1106"/>
    <mergeCell ref="H987:H988"/>
    <mergeCell ref="H1079:H1080"/>
    <mergeCell ref="H1096:H1099"/>
    <mergeCell ref="D1152:D1156"/>
    <mergeCell ref="G1123:G1124"/>
    <mergeCell ref="G1063:G1064"/>
    <mergeCell ref="D1019:D1021"/>
    <mergeCell ref="E1183:E1185"/>
    <mergeCell ref="F1200:F1206"/>
    <mergeCell ref="D1183:D1185"/>
    <mergeCell ref="F1157:F1165"/>
    <mergeCell ref="F1022:F1024"/>
    <mergeCell ref="D1025:D1027"/>
    <mergeCell ref="F984:F985"/>
    <mergeCell ref="F1019:F1021"/>
    <mergeCell ref="I1168:I1169"/>
    <mergeCell ref="G940:G941"/>
    <mergeCell ref="G935:G936"/>
    <mergeCell ref="G958:G960"/>
    <mergeCell ref="G961:G963"/>
    <mergeCell ref="H961:H963"/>
    <mergeCell ref="G967:G969"/>
    <mergeCell ref="G970:G971"/>
    <mergeCell ref="H970:H971"/>
    <mergeCell ref="E974:E976"/>
    <mergeCell ref="F974:F976"/>
    <mergeCell ref="G974:G976"/>
    <mergeCell ref="H974:H976"/>
    <mergeCell ref="D978:D980"/>
    <mergeCell ref="I790:I791"/>
    <mergeCell ref="H703:H705"/>
    <mergeCell ref="H778:H781"/>
    <mergeCell ref="H597:H598"/>
    <mergeCell ref="H808:H811"/>
    <mergeCell ref="H772:H775"/>
    <mergeCell ref="I545:I547"/>
    <mergeCell ref="H527:H532"/>
    <mergeCell ref="I712:I713"/>
    <mergeCell ref="F621:F623"/>
    <mergeCell ref="F715:F718"/>
    <mergeCell ref="F676:F680"/>
    <mergeCell ref="D1063:D1064"/>
    <mergeCell ref="G907:G908"/>
    <mergeCell ref="D615:D617"/>
    <mergeCell ref="I759:I760"/>
    <mergeCell ref="I817:I818"/>
    <mergeCell ref="I823:I824"/>
    <mergeCell ref="H767:H770"/>
    <mergeCell ref="G904:G905"/>
    <mergeCell ref="H819:H820"/>
    <mergeCell ref="H757:H760"/>
    <mergeCell ref="H833:H836"/>
    <mergeCell ref="H846:H848"/>
    <mergeCell ref="H849:H851"/>
    <mergeCell ref="H852:H854"/>
    <mergeCell ref="H855:H857"/>
    <mergeCell ref="H858:H860"/>
    <mergeCell ref="I828:I829"/>
    <mergeCell ref="I835:I836"/>
    <mergeCell ref="H861:H863"/>
    <mergeCell ref="H864:H868"/>
    <mergeCell ref="H157:H158"/>
    <mergeCell ref="H159:H160"/>
    <mergeCell ref="F157:F158"/>
    <mergeCell ref="H172:H173"/>
    <mergeCell ref="H201:H204"/>
    <mergeCell ref="H149:H156"/>
    <mergeCell ref="G199:G205"/>
    <mergeCell ref="H257:H258"/>
    <mergeCell ref="F281:F284"/>
    <mergeCell ref="H285:H287"/>
    <mergeCell ref="F414:F415"/>
    <mergeCell ref="H379:H383"/>
    <mergeCell ref="H489:H494"/>
    <mergeCell ref="H495:H496"/>
    <mergeCell ref="G337:G342"/>
    <mergeCell ref="H354:H359"/>
    <mergeCell ref="H424:H428"/>
    <mergeCell ref="F422:F428"/>
    <mergeCell ref="F466:F486"/>
    <mergeCell ref="G285:G288"/>
    <mergeCell ref="G161:G163"/>
    <mergeCell ref="G311:G314"/>
    <mergeCell ref="G439:G443"/>
    <mergeCell ref="G247:G249"/>
    <mergeCell ref="F251:F258"/>
    <mergeCell ref="H416:H419"/>
    <mergeCell ref="H398:H403"/>
    <mergeCell ref="G225:G233"/>
    <mergeCell ref="H235:H236"/>
    <mergeCell ref="H277:H279"/>
    <mergeCell ref="F352:F353"/>
    <mergeCell ref="H254:H256"/>
    <mergeCell ref="H1269:H1270"/>
    <mergeCell ref="H1209:H1210"/>
    <mergeCell ref="G1207:G1208"/>
    <mergeCell ref="G1227:G1228"/>
    <mergeCell ref="G1239:G1257"/>
    <mergeCell ref="H1223:H1224"/>
    <mergeCell ref="H1225:H1226"/>
    <mergeCell ref="H1220:H1221"/>
    <mergeCell ref="H1217:H1219"/>
    <mergeCell ref="G1211:G1216"/>
    <mergeCell ref="G1217:G1221"/>
    <mergeCell ref="G901:G902"/>
    <mergeCell ref="G1157:G1165"/>
    <mergeCell ref="H940:H941"/>
    <mergeCell ref="G1100:G1112"/>
    <mergeCell ref="H938:H939"/>
    <mergeCell ref="H1200:H1206"/>
    <mergeCell ref="G915:G916"/>
    <mergeCell ref="G1071:G1073"/>
    <mergeCell ref="H1057:H1058"/>
    <mergeCell ref="H968:H969"/>
    <mergeCell ref="G1175:G1179"/>
    <mergeCell ref="G1209:G1210"/>
    <mergeCell ref="G1075:G1086"/>
    <mergeCell ref="G1233:G1234"/>
    <mergeCell ref="H948:H950"/>
    <mergeCell ref="H964:H966"/>
    <mergeCell ref="H990:H991"/>
    <mergeCell ref="H994:H996"/>
    <mergeCell ref="G1025:G1027"/>
    <mergeCell ref="G1067:G1070"/>
    <mergeCell ref="G1087:G1099"/>
    <mergeCell ref="I840:I841"/>
    <mergeCell ref="G833:G837"/>
    <mergeCell ref="H737:H741"/>
    <mergeCell ref="I785:I786"/>
    <mergeCell ref="I805:I806"/>
    <mergeCell ref="I744:I745"/>
    <mergeCell ref="H815:H818"/>
    <mergeCell ref="H749:H751"/>
    <mergeCell ref="H762:H765"/>
    <mergeCell ref="H742:H745"/>
    <mergeCell ref="H721:H722"/>
    <mergeCell ref="H706:H707"/>
    <mergeCell ref="I721:I722"/>
    <mergeCell ref="H695:H697"/>
    <mergeCell ref="I810:I811"/>
    <mergeCell ref="I780:I781"/>
    <mergeCell ref="G808:G812"/>
    <mergeCell ref="H719:H720"/>
    <mergeCell ref="H776:H777"/>
    <mergeCell ref="H734:H735"/>
    <mergeCell ref="H726:H727"/>
    <mergeCell ref="H717:H718"/>
    <mergeCell ref="G695:G697"/>
    <mergeCell ref="I764:I765"/>
    <mergeCell ref="I769:I770"/>
    <mergeCell ref="I774:I775"/>
    <mergeCell ref="H698:H701"/>
    <mergeCell ref="H723:H724"/>
    <mergeCell ref="H715:H716"/>
    <mergeCell ref="H801:H802"/>
    <mergeCell ref="I754:I755"/>
    <mergeCell ref="I700:I701"/>
    <mergeCell ref="H1398:H1400"/>
    <mergeCell ref="G1269:G1270"/>
    <mergeCell ref="G1265:G1266"/>
    <mergeCell ref="G1267:G1268"/>
    <mergeCell ref="G1394:G1397"/>
    <mergeCell ref="H1394:H1397"/>
    <mergeCell ref="D1385:D1386"/>
    <mergeCell ref="E1385:E1386"/>
    <mergeCell ref="H1370:H1371"/>
    <mergeCell ref="G1366:G1377"/>
    <mergeCell ref="H1060:H1062"/>
    <mergeCell ref="G1356:G1357"/>
    <mergeCell ref="F1366:F1377"/>
    <mergeCell ref="F1209:F1210"/>
    <mergeCell ref="F1267:F1268"/>
    <mergeCell ref="G1225:G1226"/>
    <mergeCell ref="E1200:E1206"/>
    <mergeCell ref="F1167:F1173"/>
    <mergeCell ref="H1148:H1150"/>
    <mergeCell ref="D1209:D1210"/>
    <mergeCell ref="D1067:D1070"/>
    <mergeCell ref="D1350:D1355"/>
    <mergeCell ref="D1356:D1357"/>
    <mergeCell ref="E1331:E1333"/>
    <mergeCell ref="E1334:E1337"/>
    <mergeCell ref="F1325:F1326"/>
    <mergeCell ref="F1398:F1400"/>
    <mergeCell ref="E1123:E1124"/>
    <mergeCell ref="F1123:F1124"/>
    <mergeCell ref="D1310:D1311"/>
    <mergeCell ref="E1217:E1221"/>
    <mergeCell ref="E1152:E1156"/>
    <mergeCell ref="F1223:F1224"/>
    <mergeCell ref="D1225:D1226"/>
    <mergeCell ref="E1231:E1232"/>
    <mergeCell ref="E1113:E1122"/>
    <mergeCell ref="F1100:F1112"/>
    <mergeCell ref="F1229:F1230"/>
    <mergeCell ref="F1233:F1234"/>
    <mergeCell ref="D1229:D1230"/>
    <mergeCell ref="D1227:D1228"/>
    <mergeCell ref="F1295:F1296"/>
    <mergeCell ref="D1277:D1281"/>
    <mergeCell ref="E1277:E1281"/>
    <mergeCell ref="D1207:D1208"/>
    <mergeCell ref="D1223:D1224"/>
    <mergeCell ref="F1289:F1291"/>
    <mergeCell ref="F1125:F1151"/>
    <mergeCell ref="D1289:D1291"/>
    <mergeCell ref="E1125:E1151"/>
    <mergeCell ref="D1125:D1151"/>
    <mergeCell ref="F1227:F1228"/>
    <mergeCell ref="D1113:D1122"/>
    <mergeCell ref="F1152:F1156"/>
    <mergeCell ref="D1166:D1179"/>
    <mergeCell ref="F1283:F1287"/>
    <mergeCell ref="F1265:F1266"/>
    <mergeCell ref="F320:F322"/>
    <mergeCell ref="F325:F326"/>
    <mergeCell ref="E367:E368"/>
    <mergeCell ref="G752:G756"/>
    <mergeCell ref="G391:G413"/>
    <mergeCell ref="D778:D782"/>
    <mergeCell ref="E752:E756"/>
    <mergeCell ref="D767:D771"/>
    <mergeCell ref="E708:E709"/>
    <mergeCell ref="F726:F727"/>
    <mergeCell ref="E762:E766"/>
    <mergeCell ref="E719:E725"/>
    <mergeCell ref="F742:F751"/>
    <mergeCell ref="E665:E670"/>
    <mergeCell ref="F369:F370"/>
    <mergeCell ref="E1235:E1236"/>
    <mergeCell ref="E1229:E1230"/>
    <mergeCell ref="F1075:F1086"/>
    <mergeCell ref="D1186:D1189"/>
    <mergeCell ref="E1019:E1021"/>
    <mergeCell ref="D1200:D1206"/>
    <mergeCell ref="E1022:E1024"/>
    <mergeCell ref="E1186:E1189"/>
    <mergeCell ref="E1209:E1210"/>
    <mergeCell ref="E1071:E1073"/>
    <mergeCell ref="F1071:F1073"/>
    <mergeCell ref="F1063:F1064"/>
    <mergeCell ref="E1207:E1208"/>
    <mergeCell ref="D1100:D1112"/>
    <mergeCell ref="F1225:F1226"/>
    <mergeCell ref="D1123:D1124"/>
    <mergeCell ref="D736:D741"/>
    <mergeCell ref="H870:H872"/>
    <mergeCell ref="G846:G872"/>
    <mergeCell ref="F846:F872"/>
    <mergeCell ref="E846:E872"/>
    <mergeCell ref="D846:D872"/>
    <mergeCell ref="G548:G553"/>
    <mergeCell ref="F548:F553"/>
    <mergeCell ref="D671:D675"/>
    <mergeCell ref="F783:F787"/>
    <mergeCell ref="F788:F792"/>
    <mergeCell ref="E251:E258"/>
    <mergeCell ref="G305:G309"/>
    <mergeCell ref="E234:E242"/>
    <mergeCell ref="G783:G787"/>
    <mergeCell ref="F289:F290"/>
    <mergeCell ref="F429:F431"/>
    <mergeCell ref="G414:G415"/>
    <mergeCell ref="G597:G598"/>
    <mergeCell ref="G607:G609"/>
    <mergeCell ref="G593:G594"/>
    <mergeCell ref="E728:E731"/>
    <mergeCell ref="G591:G592"/>
    <mergeCell ref="D708:D709"/>
    <mergeCell ref="G595:G596"/>
    <mergeCell ref="G615:G617"/>
    <mergeCell ref="G630:G638"/>
    <mergeCell ref="D692:D694"/>
    <mergeCell ref="E715:E718"/>
    <mergeCell ref="G334:G336"/>
    <mergeCell ref="G251:G258"/>
    <mergeCell ref="E320:E328"/>
    <mergeCell ref="H821:H824"/>
    <mergeCell ref="F821:F825"/>
    <mergeCell ref="F803:F807"/>
    <mergeCell ref="G803:G807"/>
    <mergeCell ref="D904:D905"/>
    <mergeCell ref="F838:F842"/>
    <mergeCell ref="F897:F898"/>
    <mergeCell ref="F945:F947"/>
    <mergeCell ref="G945:G947"/>
    <mergeCell ref="F909:F910"/>
    <mergeCell ref="G889:G890"/>
    <mergeCell ref="F881:F888"/>
    <mergeCell ref="G881:G888"/>
    <mergeCell ref="G844:G845"/>
    <mergeCell ref="G565:G567"/>
    <mergeCell ref="G327:G328"/>
    <mergeCell ref="G826:G831"/>
    <mergeCell ref="D676:D680"/>
    <mergeCell ref="D695:D697"/>
    <mergeCell ref="E695:E697"/>
    <mergeCell ref="G416:G421"/>
    <mergeCell ref="F799:F800"/>
    <mergeCell ref="D801:D802"/>
    <mergeCell ref="F733:F735"/>
    <mergeCell ref="G719:G725"/>
    <mergeCell ref="G453:G465"/>
    <mergeCell ref="G612:G614"/>
    <mergeCell ref="G624:G626"/>
    <mergeCell ref="G605:G606"/>
    <mergeCell ref="G692:G694"/>
    <mergeCell ref="D686:D688"/>
    <mergeCell ref="D719:D725"/>
    <mergeCell ref="D591:D592"/>
    <mergeCell ref="I1440:I1445"/>
    <mergeCell ref="D1440:D1445"/>
    <mergeCell ref="E1440:E1445"/>
    <mergeCell ref="G1440:G1445"/>
    <mergeCell ref="F1440:F1445"/>
    <mergeCell ref="D1407:D1408"/>
    <mergeCell ref="E1407:E1408"/>
    <mergeCell ref="I1430:I1439"/>
    <mergeCell ref="G1409:G1429"/>
    <mergeCell ref="F1409:F1429"/>
    <mergeCell ref="E1409:E1429"/>
    <mergeCell ref="H1407:H1408"/>
    <mergeCell ref="E1405:E1406"/>
    <mergeCell ref="F1405:F1406"/>
    <mergeCell ref="G1405:G1406"/>
    <mergeCell ref="D728:D731"/>
    <mergeCell ref="G728:G731"/>
    <mergeCell ref="F1407:F1408"/>
    <mergeCell ref="D907:D936"/>
    <mergeCell ref="D1087:D1099"/>
    <mergeCell ref="E1310:E1311"/>
    <mergeCell ref="E838:E842"/>
    <mergeCell ref="H783:H786"/>
    <mergeCell ref="G799:G800"/>
    <mergeCell ref="D788:D792"/>
    <mergeCell ref="D783:D787"/>
    <mergeCell ref="E783:E787"/>
    <mergeCell ref="H830:H831"/>
    <mergeCell ref="F1057:F1058"/>
    <mergeCell ref="D1057:D1058"/>
    <mergeCell ref="D1211:D1216"/>
    <mergeCell ref="E1211:E1216"/>
    <mergeCell ref="D71:D72"/>
    <mergeCell ref="G52:G53"/>
    <mergeCell ref="G39:G51"/>
    <mergeCell ref="H39:H44"/>
    <mergeCell ref="D90:D91"/>
    <mergeCell ref="G212:G217"/>
    <mergeCell ref="H212:H215"/>
    <mergeCell ref="G352:G353"/>
    <mergeCell ref="G354:G366"/>
    <mergeCell ref="D352:D353"/>
    <mergeCell ref="D251:D258"/>
    <mergeCell ref="E416:E421"/>
    <mergeCell ref="F416:F421"/>
    <mergeCell ref="G146:G147"/>
    <mergeCell ref="G157:G158"/>
    <mergeCell ref="L14:N14"/>
    <mergeCell ref="H165:H166"/>
    <mergeCell ref="G149:G156"/>
    <mergeCell ref="F159:F160"/>
    <mergeCell ref="H66:H67"/>
    <mergeCell ref="H68:H69"/>
    <mergeCell ref="H28:H30"/>
    <mergeCell ref="H31:H34"/>
    <mergeCell ref="H37:H38"/>
    <mergeCell ref="D87:D89"/>
    <mergeCell ref="E79:E81"/>
    <mergeCell ref="E84:E86"/>
    <mergeCell ref="E87:E89"/>
    <mergeCell ref="H45:H47"/>
    <mergeCell ref="D315:D319"/>
    <mergeCell ref="G135:G142"/>
    <mergeCell ref="H405:H409"/>
    <mergeCell ref="E146:E147"/>
    <mergeCell ref="F131:F132"/>
    <mergeCell ref="D120:D123"/>
    <mergeCell ref="E120:E123"/>
    <mergeCell ref="F120:F123"/>
    <mergeCell ref="B9:P9"/>
    <mergeCell ref="H135:H142"/>
    <mergeCell ref="H129:H130"/>
    <mergeCell ref="F143:F144"/>
    <mergeCell ref="D84:D86"/>
    <mergeCell ref="E65:E69"/>
    <mergeCell ref="F59:F64"/>
    <mergeCell ref="E54:E58"/>
    <mergeCell ref="D39:D51"/>
    <mergeCell ref="I71:I72"/>
    <mergeCell ref="D96:D97"/>
    <mergeCell ref="E96:E97"/>
    <mergeCell ref="I79:I81"/>
    <mergeCell ref="I84:I86"/>
    <mergeCell ref="I87:I89"/>
    <mergeCell ref="I90:I91"/>
    <mergeCell ref="I92:I93"/>
    <mergeCell ref="E28:E34"/>
    <mergeCell ref="G35:G38"/>
    <mergeCell ref="G124:G126"/>
    <mergeCell ref="H18:H22"/>
    <mergeCell ref="H23:H26"/>
    <mergeCell ref="F71:F72"/>
    <mergeCell ref="G120:G123"/>
    <mergeCell ref="G71:G72"/>
    <mergeCell ref="E102:E104"/>
    <mergeCell ref="D102:D104"/>
    <mergeCell ref="E94:E95"/>
    <mergeCell ref="E73:E74"/>
    <mergeCell ref="E75:E77"/>
    <mergeCell ref="G84:G86"/>
    <mergeCell ref="G87:G89"/>
    <mergeCell ref="D79:D81"/>
    <mergeCell ref="F107:F109"/>
    <mergeCell ref="G107:G109"/>
    <mergeCell ref="F127:F130"/>
    <mergeCell ref="G127:G130"/>
    <mergeCell ref="E131:E132"/>
    <mergeCell ref="G131:G132"/>
    <mergeCell ref="E124:E126"/>
    <mergeCell ref="D124:D126"/>
    <mergeCell ref="E127:E130"/>
    <mergeCell ref="F124:F126"/>
    <mergeCell ref="F102:F104"/>
    <mergeCell ref="G221:G224"/>
    <mergeCell ref="G206:G211"/>
    <mergeCell ref="H206:H209"/>
    <mergeCell ref="H146:H147"/>
    <mergeCell ref="G79:G81"/>
    <mergeCell ref="D65:D69"/>
    <mergeCell ref="D28:D34"/>
    <mergeCell ref="F194:F198"/>
    <mergeCell ref="G164:G166"/>
    <mergeCell ref="D107:D109"/>
    <mergeCell ref="E107:E109"/>
    <mergeCell ref="D73:D74"/>
    <mergeCell ref="E71:E72"/>
    <mergeCell ref="D127:D130"/>
    <mergeCell ref="D131:D132"/>
    <mergeCell ref="G28:G34"/>
    <mergeCell ref="D94:D95"/>
    <mergeCell ref="D75:D77"/>
    <mergeCell ref="H48:H51"/>
    <mergeCell ref="D52:D53"/>
    <mergeCell ref="E52:E53"/>
    <mergeCell ref="F52:F53"/>
    <mergeCell ref="H54:H58"/>
    <mergeCell ref="E39:E51"/>
    <mergeCell ref="F39:F51"/>
    <mergeCell ref="F54:F58"/>
    <mergeCell ref="D221:D224"/>
    <mergeCell ref="G189:G198"/>
    <mergeCell ref="D189:D198"/>
    <mergeCell ref="D146:D147"/>
    <mergeCell ref="F94:F95"/>
    <mergeCell ref="F96:F97"/>
    <mergeCell ref="I96:I97"/>
    <mergeCell ref="E189:E198"/>
    <mergeCell ref="F172:F177"/>
    <mergeCell ref="F206:F211"/>
    <mergeCell ref="D161:D163"/>
    <mergeCell ref="E149:E156"/>
    <mergeCell ref="D164:D166"/>
    <mergeCell ref="E164:E166"/>
    <mergeCell ref="F164:F166"/>
    <mergeCell ref="D143:D144"/>
    <mergeCell ref="D135:D142"/>
    <mergeCell ref="E135:E142"/>
    <mergeCell ref="F135:F142"/>
    <mergeCell ref="F199:F205"/>
    <mergeCell ref="D199:D205"/>
    <mergeCell ref="D218:D220"/>
    <mergeCell ref="E218:E220"/>
    <mergeCell ref="F218:F220"/>
    <mergeCell ref="E161:E163"/>
    <mergeCell ref="F161:F163"/>
    <mergeCell ref="F212:F217"/>
    <mergeCell ref="D178:D179"/>
    <mergeCell ref="E178:E179"/>
    <mergeCell ref="F178:F179"/>
    <mergeCell ref="H174:H176"/>
    <mergeCell ref="F146:F147"/>
    <mergeCell ref="F149:F156"/>
    <mergeCell ref="E157:E158"/>
    <mergeCell ref="E172:E177"/>
    <mergeCell ref="D159:D160"/>
    <mergeCell ref="E159:E160"/>
    <mergeCell ref="E143:E144"/>
    <mergeCell ref="D212:D217"/>
    <mergeCell ref="G218:G220"/>
    <mergeCell ref="D157:D158"/>
    <mergeCell ref="D149:D156"/>
    <mergeCell ref="F221:F224"/>
    <mergeCell ref="L11:N11"/>
    <mergeCell ref="L15:N15"/>
    <mergeCell ref="G143:G144"/>
    <mergeCell ref="L13:N13"/>
    <mergeCell ref="L12:N12"/>
    <mergeCell ref="D18:D26"/>
    <mergeCell ref="E18:E26"/>
    <mergeCell ref="F18:F26"/>
    <mergeCell ref="F28:F34"/>
    <mergeCell ref="D35:D38"/>
    <mergeCell ref="E35:E38"/>
    <mergeCell ref="F35:F38"/>
    <mergeCell ref="G18:G26"/>
    <mergeCell ref="H35:H36"/>
    <mergeCell ref="D92:D93"/>
    <mergeCell ref="E92:E93"/>
    <mergeCell ref="D59:D64"/>
    <mergeCell ref="F65:F69"/>
    <mergeCell ref="G65:G69"/>
    <mergeCell ref="E59:E64"/>
    <mergeCell ref="G73:G74"/>
    <mergeCell ref="G75:G77"/>
    <mergeCell ref="F84:F86"/>
    <mergeCell ref="F87:F89"/>
    <mergeCell ref="I43:I44"/>
    <mergeCell ref="D54:D58"/>
    <mergeCell ref="I94:I95"/>
    <mergeCell ref="H533:H538"/>
    <mergeCell ref="G281:G284"/>
    <mergeCell ref="F453:F465"/>
    <mergeCell ref="E466:E486"/>
    <mergeCell ref="F432:F436"/>
    <mergeCell ref="E453:E465"/>
    <mergeCell ref="F311:F314"/>
    <mergeCell ref="H432:H435"/>
    <mergeCell ref="H392:H396"/>
    <mergeCell ref="H497:H499"/>
    <mergeCell ref="H500:H501"/>
    <mergeCell ref="H503:H504"/>
    <mergeCell ref="H468:H469"/>
    <mergeCell ref="I120:I123"/>
    <mergeCell ref="G59:G64"/>
    <mergeCell ref="G54:G58"/>
    <mergeCell ref="D187:D188"/>
    <mergeCell ref="E187:E188"/>
    <mergeCell ref="F187:F188"/>
    <mergeCell ref="E90:E91"/>
    <mergeCell ref="F90:F91"/>
    <mergeCell ref="F92:F93"/>
    <mergeCell ref="G90:G91"/>
    <mergeCell ref="F73:F74"/>
    <mergeCell ref="F75:F77"/>
    <mergeCell ref="G92:G93"/>
    <mergeCell ref="G94:G95"/>
    <mergeCell ref="G96:G97"/>
    <mergeCell ref="F79:F81"/>
    <mergeCell ref="E221:E224"/>
    <mergeCell ref="H131:H132"/>
    <mergeCell ref="G102:G104"/>
    <mergeCell ref="F639:F657"/>
    <mergeCell ref="G681:G685"/>
    <mergeCell ref="G369:G370"/>
    <mergeCell ref="G466:G486"/>
    <mergeCell ref="H440:H441"/>
    <mergeCell ref="F439:F443"/>
    <mergeCell ref="G599:G600"/>
    <mergeCell ref="E621:E623"/>
    <mergeCell ref="E429:E431"/>
    <mergeCell ref="E384:E390"/>
    <mergeCell ref="E599:E600"/>
    <mergeCell ref="E595:E596"/>
    <mergeCell ref="E301:E304"/>
    <mergeCell ref="H369:H370"/>
    <mergeCell ref="G295:G300"/>
    <mergeCell ref="E289:E290"/>
    <mergeCell ref="H446:H451"/>
    <mergeCell ref="H472:H473"/>
    <mergeCell ref="H485:H486"/>
    <mergeCell ref="E548:E553"/>
    <mergeCell ref="H478:H483"/>
    <mergeCell ref="F597:F598"/>
    <mergeCell ref="F595:F596"/>
    <mergeCell ref="F615:F617"/>
    <mergeCell ref="E444:E452"/>
    <mergeCell ref="G429:G431"/>
    <mergeCell ref="E422:E428"/>
    <mergeCell ref="G437:G438"/>
    <mergeCell ref="E354:E366"/>
    <mergeCell ref="F354:F366"/>
    <mergeCell ref="E295:E300"/>
    <mergeCell ref="F329:F333"/>
    <mergeCell ref="F833:F837"/>
    <mergeCell ref="F757:F761"/>
    <mergeCell ref="I505:I507"/>
    <mergeCell ref="E527:E547"/>
    <mergeCell ref="G487:G504"/>
    <mergeCell ref="G658:G664"/>
    <mergeCell ref="H686:H688"/>
    <mergeCell ref="F591:F592"/>
    <mergeCell ref="G505:G526"/>
    <mergeCell ref="G689:G691"/>
    <mergeCell ref="I468:I469"/>
    <mergeCell ref="I472:I473"/>
    <mergeCell ref="I485:I486"/>
    <mergeCell ref="H454:H458"/>
    <mergeCell ref="H459:H463"/>
    <mergeCell ref="H466:H467"/>
    <mergeCell ref="E618:E620"/>
    <mergeCell ref="E624:E626"/>
    <mergeCell ref="E686:E688"/>
    <mergeCell ref="E505:E526"/>
    <mergeCell ref="I509:I510"/>
    <mergeCell ref="I524:I525"/>
    <mergeCell ref="I513:I514"/>
    <mergeCell ref="I521:I523"/>
    <mergeCell ref="H539:H544"/>
    <mergeCell ref="H545:H547"/>
    <mergeCell ref="I466:I467"/>
    <mergeCell ref="H591:H592"/>
    <mergeCell ref="I495:I496"/>
    <mergeCell ref="I500:I501"/>
    <mergeCell ref="H689:H691"/>
    <mergeCell ref="F665:F670"/>
    <mergeCell ref="E742:E751"/>
    <mergeCell ref="G703:G705"/>
    <mergeCell ref="D799:D800"/>
    <mergeCell ref="G698:G702"/>
    <mergeCell ref="F527:F547"/>
    <mergeCell ref="F736:F741"/>
    <mergeCell ref="G778:G782"/>
    <mergeCell ref="E593:E594"/>
    <mergeCell ref="E736:E741"/>
    <mergeCell ref="F801:F802"/>
    <mergeCell ref="D813:D814"/>
    <mergeCell ref="G815:G820"/>
    <mergeCell ref="D808:D812"/>
    <mergeCell ref="E808:E812"/>
    <mergeCell ref="E801:E802"/>
    <mergeCell ref="E815:E820"/>
    <mergeCell ref="D833:D837"/>
    <mergeCell ref="E630:E638"/>
    <mergeCell ref="F605:F606"/>
    <mergeCell ref="E591:E592"/>
    <mergeCell ref="F593:F594"/>
    <mergeCell ref="D821:D825"/>
    <mergeCell ref="E803:E807"/>
    <mergeCell ref="E793:E795"/>
    <mergeCell ref="F719:F725"/>
    <mergeCell ref="E658:E664"/>
    <mergeCell ref="F706:F707"/>
    <mergeCell ref="G788:G792"/>
    <mergeCell ref="G757:G761"/>
    <mergeCell ref="G762:G766"/>
    <mergeCell ref="G686:G688"/>
    <mergeCell ref="G733:G735"/>
    <mergeCell ref="G676:G680"/>
    <mergeCell ref="E597:E598"/>
    <mergeCell ref="G801:G802"/>
    <mergeCell ref="E726:E727"/>
    <mergeCell ref="E681:E685"/>
    <mergeCell ref="E799:E800"/>
    <mergeCell ref="F793:F795"/>
    <mergeCell ref="G793:G795"/>
    <mergeCell ref="G767:G771"/>
    <mergeCell ref="G813:G814"/>
    <mergeCell ref="F796:F797"/>
    <mergeCell ref="E733:E735"/>
    <mergeCell ref="G736:G741"/>
    <mergeCell ref="F767:F771"/>
    <mergeCell ref="F752:F756"/>
    <mergeCell ref="F772:F777"/>
    <mergeCell ref="G796:G797"/>
    <mergeCell ref="F808:F812"/>
    <mergeCell ref="E778:E782"/>
    <mergeCell ref="F778:F782"/>
    <mergeCell ref="F728:F731"/>
    <mergeCell ref="E796:E797"/>
    <mergeCell ref="F681:F685"/>
    <mergeCell ref="F686:F688"/>
    <mergeCell ref="E698:E702"/>
    <mergeCell ref="E772:E777"/>
    <mergeCell ref="F762:F766"/>
    <mergeCell ref="E757:E761"/>
    <mergeCell ref="G710:G714"/>
    <mergeCell ref="E710:E714"/>
    <mergeCell ref="F710:F714"/>
    <mergeCell ref="G715:G718"/>
    <mergeCell ref="E437:E438"/>
    <mergeCell ref="F599:F600"/>
    <mergeCell ref="D595:D596"/>
    <mergeCell ref="F565:F567"/>
    <mergeCell ref="D593:D594"/>
    <mergeCell ref="D605:D606"/>
    <mergeCell ref="D580:D581"/>
    <mergeCell ref="F612:F614"/>
    <mergeCell ref="F658:F664"/>
    <mergeCell ref="F585:F587"/>
    <mergeCell ref="H692:H694"/>
    <mergeCell ref="H708:H709"/>
    <mergeCell ref="H710:H713"/>
    <mergeCell ref="D715:D718"/>
    <mergeCell ref="D703:D705"/>
    <mergeCell ref="F607:F609"/>
    <mergeCell ref="E671:E675"/>
    <mergeCell ref="D597:D598"/>
    <mergeCell ref="D658:D664"/>
    <mergeCell ref="F618:F620"/>
    <mergeCell ref="G706:G707"/>
    <mergeCell ref="D612:D614"/>
    <mergeCell ref="G621:G623"/>
    <mergeCell ref="D630:D638"/>
    <mergeCell ref="G577:G578"/>
    <mergeCell ref="G580:G581"/>
    <mergeCell ref="D582:D584"/>
    <mergeCell ref="F582:F584"/>
    <mergeCell ref="E582:E584"/>
    <mergeCell ref="D585:D587"/>
    <mergeCell ref="G618:G620"/>
    <mergeCell ref="E706:E707"/>
    <mergeCell ref="G572:G575"/>
    <mergeCell ref="F630:F638"/>
    <mergeCell ref="D639:D657"/>
    <mergeCell ref="H593:H594"/>
    <mergeCell ref="H595:H596"/>
    <mergeCell ref="F444:F452"/>
    <mergeCell ref="G432:G436"/>
    <mergeCell ref="F570:F571"/>
    <mergeCell ref="G570:G571"/>
    <mergeCell ref="F588:F590"/>
    <mergeCell ref="F572:F575"/>
    <mergeCell ref="F577:F578"/>
    <mergeCell ref="F580:F581"/>
    <mergeCell ref="E607:E609"/>
    <mergeCell ref="E577:E578"/>
    <mergeCell ref="E580:E581"/>
    <mergeCell ref="E585:E587"/>
    <mergeCell ref="E588:E590"/>
    <mergeCell ref="G582:G584"/>
    <mergeCell ref="D588:D590"/>
    <mergeCell ref="E572:E575"/>
    <mergeCell ref="D466:D486"/>
    <mergeCell ref="D444:D452"/>
    <mergeCell ref="G444:G452"/>
    <mergeCell ref="E432:E436"/>
    <mergeCell ref="D527:D547"/>
    <mergeCell ref="D439:D443"/>
    <mergeCell ref="F487:F504"/>
    <mergeCell ref="F505:F526"/>
    <mergeCell ref="D565:D567"/>
    <mergeCell ref="E565:E567"/>
    <mergeCell ref="D599:D600"/>
    <mergeCell ref="G1231:G1232"/>
    <mergeCell ref="E1225:E1226"/>
    <mergeCell ref="G527:G547"/>
    <mergeCell ref="F437:F438"/>
    <mergeCell ref="H803:H806"/>
    <mergeCell ref="E844:E845"/>
    <mergeCell ref="G821:G825"/>
    <mergeCell ref="H826:H829"/>
    <mergeCell ref="E1223:E1224"/>
    <mergeCell ref="G1019:G1021"/>
    <mergeCell ref="G984:G985"/>
    <mergeCell ref="G1200:G1206"/>
    <mergeCell ref="D1180:D1182"/>
    <mergeCell ref="G1059:G1062"/>
    <mergeCell ref="G1057:G1058"/>
    <mergeCell ref="G1223:G1224"/>
    <mergeCell ref="D570:D571"/>
    <mergeCell ref="E570:E571"/>
    <mergeCell ref="G726:G727"/>
    <mergeCell ref="D706:D707"/>
    <mergeCell ref="E615:E617"/>
    <mergeCell ref="E612:E614"/>
    <mergeCell ref="E703:E705"/>
    <mergeCell ref="D726:D727"/>
    <mergeCell ref="G742:G751"/>
    <mergeCell ref="G772:G777"/>
    <mergeCell ref="E767:E771"/>
    <mergeCell ref="E605:E606"/>
    <mergeCell ref="D624:D626"/>
    <mergeCell ref="D621:D623"/>
    <mergeCell ref="G585:G587"/>
    <mergeCell ref="G588:G590"/>
    <mergeCell ref="H889:H890"/>
    <mergeCell ref="G873:G880"/>
    <mergeCell ref="H647:H648"/>
    <mergeCell ref="H612:H613"/>
    <mergeCell ref="D416:D421"/>
    <mergeCell ref="D414:D415"/>
    <mergeCell ref="D432:D436"/>
    <mergeCell ref="G422:G428"/>
    <mergeCell ref="F371:F383"/>
    <mergeCell ref="D437:D438"/>
    <mergeCell ref="D429:D431"/>
    <mergeCell ref="D371:D383"/>
    <mergeCell ref="E439:E443"/>
    <mergeCell ref="F334:F336"/>
    <mergeCell ref="F1113:F1122"/>
    <mergeCell ref="F1277:F1281"/>
    <mergeCell ref="E1227:E1228"/>
    <mergeCell ref="D803:D807"/>
    <mergeCell ref="D348:D351"/>
    <mergeCell ref="E348:E351"/>
    <mergeCell ref="E352:E353"/>
    <mergeCell ref="E414:E415"/>
    <mergeCell ref="F337:F342"/>
    <mergeCell ref="D391:D413"/>
    <mergeCell ref="D384:D390"/>
    <mergeCell ref="G367:G368"/>
    <mergeCell ref="E369:E370"/>
    <mergeCell ref="F384:F390"/>
    <mergeCell ref="E371:E383"/>
    <mergeCell ref="D422:D428"/>
    <mergeCell ref="D487:D504"/>
    <mergeCell ref="E487:E504"/>
    <mergeCell ref="E1100:E1112"/>
    <mergeCell ref="F951:F953"/>
    <mergeCell ref="D453:D465"/>
    <mergeCell ref="D838:D842"/>
    <mergeCell ref="F923:F925"/>
    <mergeCell ref="F873:F880"/>
    <mergeCell ref="E1166:E1179"/>
    <mergeCell ref="G938:G939"/>
    <mergeCell ref="G1022:G1024"/>
    <mergeCell ref="E813:E814"/>
    <mergeCell ref="H813:H814"/>
    <mergeCell ref="F813:F814"/>
    <mergeCell ref="G897:G898"/>
    <mergeCell ref="H838:H841"/>
    <mergeCell ref="G838:G842"/>
    <mergeCell ref="H1177:H1178"/>
    <mergeCell ref="H1168:H1169"/>
    <mergeCell ref="E1087:E1099"/>
    <mergeCell ref="H1087:H1092"/>
    <mergeCell ref="G948:G950"/>
    <mergeCell ref="E1059:E1062"/>
    <mergeCell ref="F1059:F1062"/>
    <mergeCell ref="E1075:E1086"/>
    <mergeCell ref="F1067:F1070"/>
    <mergeCell ref="G1125:G1151"/>
    <mergeCell ref="H1107:H1112"/>
    <mergeCell ref="H1115:H1121"/>
    <mergeCell ref="H984:H985"/>
    <mergeCell ref="H1075:H1078"/>
    <mergeCell ref="G923:G925"/>
    <mergeCell ref="G933:G934"/>
    <mergeCell ref="F889:F890"/>
    <mergeCell ref="D970:D971"/>
    <mergeCell ref="E970:E971"/>
    <mergeCell ref="E892:E893"/>
    <mergeCell ref="D945:D947"/>
    <mergeCell ref="D844:D845"/>
    <mergeCell ref="E873:E880"/>
    <mergeCell ref="D901:D902"/>
    <mergeCell ref="E945:E947"/>
    <mergeCell ref="E984:E985"/>
    <mergeCell ref="G920:G921"/>
    <mergeCell ref="E901:E902"/>
    <mergeCell ref="E904:E905"/>
    <mergeCell ref="G994:G996"/>
    <mergeCell ref="F933:F934"/>
    <mergeCell ref="D938:D939"/>
    <mergeCell ref="D897:D898"/>
    <mergeCell ref="G1152:G1156"/>
    <mergeCell ref="F970:F971"/>
    <mergeCell ref="D974:D976"/>
    <mergeCell ref="F844:F845"/>
    <mergeCell ref="E940:E941"/>
    <mergeCell ref="F987:F988"/>
    <mergeCell ref="F892:F893"/>
    <mergeCell ref="D1071:D1073"/>
    <mergeCell ref="D994:D996"/>
    <mergeCell ref="D984:D985"/>
    <mergeCell ref="E948:E950"/>
    <mergeCell ref="D1059:D1062"/>
    <mergeCell ref="E1063:E1064"/>
    <mergeCell ref="E1057:E1058"/>
    <mergeCell ref="F1087:F1099"/>
    <mergeCell ref="F917:F918"/>
    <mergeCell ref="G892:G893"/>
    <mergeCell ref="D892:D893"/>
    <mergeCell ref="H951:H953"/>
    <mergeCell ref="H954:H956"/>
    <mergeCell ref="D815:D820"/>
    <mergeCell ref="F940:F941"/>
    <mergeCell ref="D826:D831"/>
    <mergeCell ref="E826:E831"/>
    <mergeCell ref="E821:E825"/>
    <mergeCell ref="E938:E939"/>
    <mergeCell ref="F938:F939"/>
    <mergeCell ref="E881:E888"/>
    <mergeCell ref="E889:E890"/>
    <mergeCell ref="F901:F902"/>
    <mergeCell ref="F815:F820"/>
    <mergeCell ref="D881:D888"/>
    <mergeCell ref="F994:F996"/>
    <mergeCell ref="E907:E936"/>
    <mergeCell ref="D948:D950"/>
    <mergeCell ref="F928:F930"/>
    <mergeCell ref="F935:F936"/>
    <mergeCell ref="F948:F950"/>
    <mergeCell ref="E897:E898"/>
    <mergeCell ref="D958:D960"/>
    <mergeCell ref="E958:E960"/>
    <mergeCell ref="F958:F960"/>
    <mergeCell ref="D961:D963"/>
    <mergeCell ref="E961:E963"/>
    <mergeCell ref="F961:F963"/>
    <mergeCell ref="D967:D969"/>
    <mergeCell ref="E967:E969"/>
    <mergeCell ref="F967:F969"/>
    <mergeCell ref="F1385:F1386"/>
    <mergeCell ref="F1310:F1311"/>
    <mergeCell ref="F1239:F1257"/>
    <mergeCell ref="F1235:F1236"/>
    <mergeCell ref="G1325:G1326"/>
    <mergeCell ref="G1338:G1339"/>
    <mergeCell ref="G1340:G1341"/>
    <mergeCell ref="G1295:G1296"/>
    <mergeCell ref="E1283:E1287"/>
    <mergeCell ref="E1356:E1357"/>
    <mergeCell ref="E1327:E1328"/>
    <mergeCell ref="G1305:G1309"/>
    <mergeCell ref="G1317:G1319"/>
    <mergeCell ref="G1292:G1294"/>
    <mergeCell ref="G1283:G1287"/>
    <mergeCell ref="E1263:E1270"/>
    <mergeCell ref="D1317:D1319"/>
    <mergeCell ref="G1315:G1316"/>
    <mergeCell ref="G1342:G1345"/>
    <mergeCell ref="F1317:F1319"/>
    <mergeCell ref="F1362:F1365"/>
    <mergeCell ref="D1263:D1270"/>
    <mergeCell ref="D1359:D1361"/>
    <mergeCell ref="E1359:E1361"/>
    <mergeCell ref="F1359:F1361"/>
    <mergeCell ref="G1359:G1361"/>
    <mergeCell ref="E1342:E1345"/>
    <mergeCell ref="G1327:G1328"/>
    <mergeCell ref="F1329:F1330"/>
    <mergeCell ref="G1329:G1330"/>
    <mergeCell ref="F1331:F1333"/>
    <mergeCell ref="F1334:F1337"/>
    <mergeCell ref="F907:F908"/>
    <mergeCell ref="E1275:E1276"/>
    <mergeCell ref="D665:D670"/>
    <mergeCell ref="E833:E837"/>
    <mergeCell ref="F826:F831"/>
    <mergeCell ref="E954:E956"/>
    <mergeCell ref="F954:F956"/>
    <mergeCell ref="G954:G956"/>
    <mergeCell ref="G1235:G1236"/>
    <mergeCell ref="E978:E980"/>
    <mergeCell ref="F978:F980"/>
    <mergeCell ref="G978:G980"/>
    <mergeCell ref="D1011:D1013"/>
    <mergeCell ref="E1011:E1013"/>
    <mergeCell ref="F1011:F1013"/>
    <mergeCell ref="G1011:G1013"/>
    <mergeCell ref="D1015:D1016"/>
    <mergeCell ref="E1015:E1016"/>
    <mergeCell ref="G1275:G1276"/>
    <mergeCell ref="G928:G930"/>
    <mergeCell ref="G909:G910"/>
    <mergeCell ref="E994:E996"/>
    <mergeCell ref="F904:F905"/>
    <mergeCell ref="F912:F913"/>
    <mergeCell ref="G926:G927"/>
    <mergeCell ref="F915:F916"/>
    <mergeCell ref="G1113:G1122"/>
    <mergeCell ref="D1006:D1008"/>
    <mergeCell ref="G1167:G1173"/>
    <mergeCell ref="D873:D880"/>
    <mergeCell ref="F1015:F1016"/>
    <mergeCell ref="G1015:G1016"/>
    <mergeCell ref="G1446:G1449"/>
    <mergeCell ref="F1430:F1439"/>
    <mergeCell ref="G1430:G1439"/>
    <mergeCell ref="E1398:E1400"/>
    <mergeCell ref="D1430:D1439"/>
    <mergeCell ref="D1022:D1024"/>
    <mergeCell ref="E1430:E1439"/>
    <mergeCell ref="D1398:D1400"/>
    <mergeCell ref="E1362:E1365"/>
    <mergeCell ref="D710:D714"/>
    <mergeCell ref="D698:D702"/>
    <mergeCell ref="E639:E657"/>
    <mergeCell ref="D1378:D1384"/>
    <mergeCell ref="D964:D966"/>
    <mergeCell ref="E964:E966"/>
    <mergeCell ref="F964:F966"/>
    <mergeCell ref="G964:G966"/>
    <mergeCell ref="D987:D988"/>
    <mergeCell ref="E987:E988"/>
    <mergeCell ref="F1387:F1388"/>
    <mergeCell ref="F1292:F1294"/>
    <mergeCell ref="F1348:F1349"/>
    <mergeCell ref="F1315:F1316"/>
    <mergeCell ref="G1297:G1298"/>
    <mergeCell ref="G1310:G1311"/>
    <mergeCell ref="E1317:E1319"/>
    <mergeCell ref="D951:D953"/>
    <mergeCell ref="E951:E953"/>
    <mergeCell ref="G951:G953"/>
    <mergeCell ref="D954:D956"/>
    <mergeCell ref="G1362:G1365"/>
    <mergeCell ref="F920:F921"/>
    <mergeCell ref="I1493:I1494"/>
    <mergeCell ref="I329:I333"/>
    <mergeCell ref="D329:D333"/>
    <mergeCell ref="E329:E333"/>
    <mergeCell ref="F1180:F1182"/>
    <mergeCell ref="F1183:F1185"/>
    <mergeCell ref="F1186:F1189"/>
    <mergeCell ref="F1194:F1199"/>
    <mergeCell ref="F1191:F1193"/>
    <mergeCell ref="G1180:G1182"/>
    <mergeCell ref="G1183:G1185"/>
    <mergeCell ref="G1186:G1189"/>
    <mergeCell ref="G1196:G1199"/>
    <mergeCell ref="G1191:G1193"/>
    <mergeCell ref="H1192:H1193"/>
    <mergeCell ref="D940:D941"/>
    <mergeCell ref="I647:I648"/>
    <mergeCell ref="I1370:I1371"/>
    <mergeCell ref="I1075:I1078"/>
    <mergeCell ref="I1079:I1080"/>
    <mergeCell ref="I1096:I1099"/>
    <mergeCell ref="D505:D526"/>
    <mergeCell ref="D889:D890"/>
    <mergeCell ref="H1493:H1494"/>
    <mergeCell ref="H945:H947"/>
    <mergeCell ref="G1493:G1494"/>
    <mergeCell ref="F1493:F1494"/>
    <mergeCell ref="E1493:E1494"/>
    <mergeCell ref="D1493:D1494"/>
    <mergeCell ref="E1067:E1070"/>
    <mergeCell ref="G1277:G1281"/>
    <mergeCell ref="D1275:D1276"/>
    <mergeCell ref="D225:D233"/>
    <mergeCell ref="E167:E168"/>
    <mergeCell ref="F167:F168"/>
    <mergeCell ref="G167:G168"/>
    <mergeCell ref="I235:I236"/>
    <mergeCell ref="F225:F233"/>
    <mergeCell ref="I237:I238"/>
    <mergeCell ref="H237:H238"/>
    <mergeCell ref="E225:E233"/>
    <mergeCell ref="I239:I240"/>
    <mergeCell ref="D206:D211"/>
    <mergeCell ref="E206:E211"/>
    <mergeCell ref="G169:G171"/>
    <mergeCell ref="G172:G177"/>
    <mergeCell ref="G243:G246"/>
    <mergeCell ref="D243:D249"/>
    <mergeCell ref="E243:E249"/>
    <mergeCell ref="G234:G242"/>
    <mergeCell ref="D167:D168"/>
    <mergeCell ref="G187:G188"/>
    <mergeCell ref="D172:D177"/>
    <mergeCell ref="E199:E205"/>
    <mergeCell ref="F189:F190"/>
    <mergeCell ref="F191:F193"/>
    <mergeCell ref="D169:D171"/>
    <mergeCell ref="E169:E171"/>
    <mergeCell ref="F169:F171"/>
    <mergeCell ref="H169:H171"/>
    <mergeCell ref="H167:H168"/>
    <mergeCell ref="I241:I242"/>
    <mergeCell ref="F234:F242"/>
    <mergeCell ref="E212:E217"/>
    <mergeCell ref="I266:I267"/>
    <mergeCell ref="I268:I270"/>
    <mergeCell ref="I271:I272"/>
    <mergeCell ref="I273:I274"/>
    <mergeCell ref="H260:H262"/>
    <mergeCell ref="G384:G390"/>
    <mergeCell ref="E259:E275"/>
    <mergeCell ref="D259:D275"/>
    <mergeCell ref="E281:E284"/>
    <mergeCell ref="D320:D328"/>
    <mergeCell ref="D369:D370"/>
    <mergeCell ref="G289:G290"/>
    <mergeCell ref="H372:H377"/>
    <mergeCell ref="F277:F280"/>
    <mergeCell ref="G277:G280"/>
    <mergeCell ref="F285:F288"/>
    <mergeCell ref="D334:D336"/>
    <mergeCell ref="D289:D290"/>
    <mergeCell ref="D277:D280"/>
    <mergeCell ref="D281:D284"/>
    <mergeCell ref="E315:E319"/>
    <mergeCell ref="D285:D288"/>
    <mergeCell ref="D305:D309"/>
    <mergeCell ref="D354:D366"/>
    <mergeCell ref="F305:F309"/>
    <mergeCell ref="D337:D342"/>
    <mergeCell ref="D311:D314"/>
    <mergeCell ref="G371:G383"/>
    <mergeCell ref="F367:F368"/>
    <mergeCell ref="E311:E314"/>
    <mergeCell ref="I311:I314"/>
    <mergeCell ref="H361:H366"/>
    <mergeCell ref="D295:D300"/>
    <mergeCell ref="D234:D242"/>
    <mergeCell ref="F391:F413"/>
    <mergeCell ref="H414:H415"/>
    <mergeCell ref="E285:E288"/>
    <mergeCell ref="F295:F300"/>
    <mergeCell ref="F315:F319"/>
    <mergeCell ref="E337:E342"/>
    <mergeCell ref="H281:H283"/>
    <mergeCell ref="F259:F275"/>
    <mergeCell ref="H251:H253"/>
    <mergeCell ref="H289:H290"/>
    <mergeCell ref="F247:F249"/>
    <mergeCell ref="D301:D304"/>
    <mergeCell ref="G301:G304"/>
    <mergeCell ref="F343:F347"/>
    <mergeCell ref="F348:F351"/>
    <mergeCell ref="G343:G347"/>
    <mergeCell ref="G348:G351"/>
    <mergeCell ref="G325:G326"/>
    <mergeCell ref="E334:E336"/>
    <mergeCell ref="E391:E413"/>
    <mergeCell ref="D343:D347"/>
    <mergeCell ref="E343:E347"/>
    <mergeCell ref="G259:G275"/>
    <mergeCell ref="D367:D368"/>
    <mergeCell ref="G315:G319"/>
    <mergeCell ref="H410:H411"/>
    <mergeCell ref="H263:H265"/>
    <mergeCell ref="H266:H274"/>
    <mergeCell ref="H303:H304"/>
    <mergeCell ref="E305:E309"/>
    <mergeCell ref="H1081:H1082"/>
    <mergeCell ref="H1083:H1086"/>
    <mergeCell ref="I1081:I1082"/>
    <mergeCell ref="I1083:I1086"/>
    <mergeCell ref="D1033:D1035"/>
    <mergeCell ref="E1033:E1035"/>
    <mergeCell ref="F1033:F1035"/>
    <mergeCell ref="G1033:G1035"/>
    <mergeCell ref="D1036:D1039"/>
    <mergeCell ref="E1036:E1039"/>
    <mergeCell ref="F1036:F1039"/>
    <mergeCell ref="G1036:G1039"/>
    <mergeCell ref="H1036:H1039"/>
    <mergeCell ref="D1040:D1041"/>
    <mergeCell ref="E1040:E1041"/>
    <mergeCell ref="F1040:F1041"/>
    <mergeCell ref="G1040:G1041"/>
    <mergeCell ref="D1075:D1086"/>
    <mergeCell ref="D1042:D1044"/>
    <mergeCell ref="E1042:E1044"/>
    <mergeCell ref="F1042:F1044"/>
    <mergeCell ref="G1042:G1044"/>
    <mergeCell ref="H1042:H1044"/>
    <mergeCell ref="D1045:D1047"/>
    <mergeCell ref="E1045:E1047"/>
    <mergeCell ref="F1045:F1047"/>
    <mergeCell ref="G1045:G1047"/>
    <mergeCell ref="H1045:H1047"/>
    <mergeCell ref="D1049:D1052"/>
    <mergeCell ref="E1049:E1052"/>
    <mergeCell ref="F1049:F1052"/>
    <mergeCell ref="G1049:G1052"/>
    <mergeCell ref="I182:I183"/>
    <mergeCell ref="D185:D186"/>
    <mergeCell ref="E185:E186"/>
    <mergeCell ref="F185:F186"/>
    <mergeCell ref="G185:G186"/>
    <mergeCell ref="H185:H186"/>
    <mergeCell ref="D291:D294"/>
    <mergeCell ref="E291:E294"/>
    <mergeCell ref="F291:F294"/>
    <mergeCell ref="G291:G294"/>
    <mergeCell ref="H291:H294"/>
    <mergeCell ref="H1015:H1016"/>
    <mergeCell ref="H1025:H1027"/>
    <mergeCell ref="D1028:D1030"/>
    <mergeCell ref="E1028:E1030"/>
    <mergeCell ref="F1028:F1030"/>
    <mergeCell ref="G1028:G1030"/>
    <mergeCell ref="E1025:E1027"/>
    <mergeCell ref="F1025:F1027"/>
    <mergeCell ref="H978:H980"/>
    <mergeCell ref="D997:D999"/>
    <mergeCell ref="E997:E999"/>
    <mergeCell ref="F997:F999"/>
    <mergeCell ref="G997:G999"/>
    <mergeCell ref="H997:H999"/>
    <mergeCell ref="D1000:D1002"/>
    <mergeCell ref="E1000:E1002"/>
    <mergeCell ref="F1000:F1002"/>
    <mergeCell ref="G1000:G1002"/>
    <mergeCell ref="H1000:H1002"/>
    <mergeCell ref="D1003:D1005"/>
    <mergeCell ref="E1003:E1005"/>
    <mergeCell ref="H1049:H1052"/>
    <mergeCell ref="D1053:D1056"/>
    <mergeCell ref="E1053:E1056"/>
    <mergeCell ref="F1053:F1056"/>
    <mergeCell ref="G1053:G1056"/>
    <mergeCell ref="H1053:H1056"/>
    <mergeCell ref="G178:G179"/>
    <mergeCell ref="D180:D183"/>
    <mergeCell ref="E180:E183"/>
    <mergeCell ref="F180:F183"/>
    <mergeCell ref="G180:G183"/>
    <mergeCell ref="H180:H181"/>
    <mergeCell ref="H182:H183"/>
    <mergeCell ref="G1031:G1032"/>
    <mergeCell ref="F1003:F1005"/>
    <mergeCell ref="G1003:G1005"/>
    <mergeCell ref="H1003:H1005"/>
    <mergeCell ref="H1006:H1008"/>
    <mergeCell ref="G987:G988"/>
    <mergeCell ref="D989:D991"/>
    <mergeCell ref="E989:E991"/>
    <mergeCell ref="F989:F991"/>
    <mergeCell ref="G989:G991"/>
    <mergeCell ref="E1006:E1008"/>
    <mergeCell ref="F1006:F1008"/>
    <mergeCell ref="G1006:G1008"/>
    <mergeCell ref="F243:F246"/>
    <mergeCell ref="F327:F328"/>
    <mergeCell ref="G320:G322"/>
    <mergeCell ref="G329:G333"/>
    <mergeCell ref="F301:F304"/>
    <mergeCell ref="E277:E280"/>
  </mergeCells>
  <dataValidations disablePrompts="1" count="8">
    <dataValidation type="whole" operator="greaterThanOrEqual" allowBlank="1" showInputMessage="1" showErrorMessage="1" sqref="K352 K986:K987">
      <formula1>1</formula1>
    </dataValidation>
    <dataValidation type="decimal" operator="lessThanOrEqual" allowBlank="1" showInputMessage="1" showErrorMessage="1" sqref="N838:N841 N843 N805 N803 N826:N829 N832:N836">
      <formula1>C803</formula1>
    </dataValidation>
    <dataValidation type="decimal" operator="greaterThan" allowBlank="1" showInputMessage="1" showErrorMessage="1" sqref="K627">
      <formula1>0</formula1>
    </dataValidation>
    <dataValidation type="date" allowBlank="1" showInputMessage="1" showErrorMessage="1" promptTitle="Validación" prompt="formato DD/MM/AA" sqref="L127:M132">
      <formula1>36526</formula1>
      <formula2>44177</formula2>
    </dataValidation>
    <dataValidation operator="lessThanOrEqual" showInputMessage="1" showErrorMessage="1" sqref="N804"/>
    <dataValidation allowBlank="1" showInputMessage="1" sqref="N813:N825"/>
    <dataValidation operator="lessThanOrEqual" allowBlank="1" showInputMessage="1" showErrorMessage="1" sqref="N806:N812 L1038:L1039"/>
    <dataValidation type="decimal" operator="lessThanOrEqual" allowBlank="1" showInputMessage="1" showErrorMessage="1" sqref="O1005:O1007 N1009">
      <formula1>J1005</formula1>
    </dataValidation>
  </dataValidations>
  <pageMargins left="0.7" right="0.7" top="0.75" bottom="0.75" header="0.3" footer="0.3"/>
  <pageSetup orientation="portrait" r:id="rId1"/>
  <ignoredErrors>
    <ignoredError sqref="P466 P630 P844 P1075" formula="1"/>
    <ignoredError sqref="K903:K904" unlocked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42"/>
  <sheetViews>
    <sheetView topLeftCell="A31" workbookViewId="0">
      <selection activeCell="B3" sqref="B3:F42"/>
    </sheetView>
  </sheetViews>
  <sheetFormatPr baseColWidth="10" defaultColWidth="11.42578125" defaultRowHeight="15"/>
  <cols>
    <col min="1" max="1" width="11.42578125" style="967"/>
    <col min="2" max="2" width="21.5703125" style="990" customWidth="1"/>
    <col min="3" max="3" width="27.7109375" style="990" customWidth="1"/>
    <col min="4" max="5" width="29.28515625" style="990" customWidth="1"/>
    <col min="6" max="6" width="26.85546875" style="990" customWidth="1"/>
    <col min="7" max="16384" width="11.42578125" style="967"/>
  </cols>
  <sheetData>
    <row r="3" spans="2:6" ht="15.75">
      <c r="B3" s="1553" t="s">
        <v>4685</v>
      </c>
      <c r="C3" s="1553"/>
      <c r="D3" s="1553"/>
      <c r="E3" s="1553"/>
      <c r="F3" s="1553"/>
    </row>
    <row r="4" spans="2:6" ht="15.75" thickBot="1"/>
    <row r="5" spans="2:6" ht="16.5" thickBot="1">
      <c r="B5" s="950" t="s">
        <v>4686</v>
      </c>
      <c r="C5" s="951" t="s">
        <v>4687</v>
      </c>
      <c r="D5" s="950" t="s">
        <v>4688</v>
      </c>
      <c r="E5" s="949" t="s">
        <v>4689</v>
      </c>
      <c r="F5" s="949" t="s">
        <v>4690</v>
      </c>
    </row>
    <row r="6" spans="2:6" ht="30">
      <c r="B6" s="1555" t="s">
        <v>47</v>
      </c>
      <c r="C6" s="1555" t="s">
        <v>4691</v>
      </c>
      <c r="D6" s="957" t="s">
        <v>4692</v>
      </c>
      <c r="E6" s="952" t="s">
        <v>4693</v>
      </c>
      <c r="F6" s="1547" t="s">
        <v>4694</v>
      </c>
    </row>
    <row r="7" spans="2:6" ht="30">
      <c r="B7" s="1556"/>
      <c r="C7" s="1556"/>
      <c r="D7" s="956" t="s">
        <v>4695</v>
      </c>
      <c r="E7" s="953" t="s">
        <v>4693</v>
      </c>
      <c r="F7" s="1554"/>
    </row>
    <row r="8" spans="2:6" ht="75">
      <c r="B8" s="1556"/>
      <c r="C8" s="1556"/>
      <c r="D8" s="956" t="s">
        <v>4696</v>
      </c>
      <c r="E8" s="953" t="s">
        <v>4697</v>
      </c>
      <c r="F8" s="1554"/>
    </row>
    <row r="9" spans="2:6" ht="75">
      <c r="B9" s="1556"/>
      <c r="C9" s="1556"/>
      <c r="D9" s="956" t="s">
        <v>4698</v>
      </c>
      <c r="E9" s="953" t="s">
        <v>4697</v>
      </c>
      <c r="F9" s="1554"/>
    </row>
    <row r="10" spans="2:6" ht="45">
      <c r="B10" s="1556"/>
      <c r="C10" s="1556"/>
      <c r="D10" s="956" t="s">
        <v>4699</v>
      </c>
      <c r="E10" s="953" t="s">
        <v>4700</v>
      </c>
      <c r="F10" s="1554"/>
    </row>
    <row r="11" spans="2:6" ht="30.75" thickBot="1">
      <c r="B11" s="1556"/>
      <c r="C11" s="1557"/>
      <c r="D11" s="958" t="s">
        <v>4701</v>
      </c>
      <c r="E11" s="954" t="s">
        <v>4693</v>
      </c>
      <c r="F11" s="1548"/>
    </row>
    <row r="12" spans="2:6" ht="90">
      <c r="B12" s="1556"/>
      <c r="C12" s="1555" t="s">
        <v>4702</v>
      </c>
      <c r="D12" s="957" t="s">
        <v>4703</v>
      </c>
      <c r="E12" s="952" t="s">
        <v>4704</v>
      </c>
      <c r="F12" s="1547" t="s">
        <v>4705</v>
      </c>
    </row>
    <row r="13" spans="2:6" ht="75">
      <c r="B13" s="1556"/>
      <c r="C13" s="1556"/>
      <c r="D13" s="956" t="s">
        <v>4706</v>
      </c>
      <c r="E13" s="953" t="s">
        <v>4707</v>
      </c>
      <c r="F13" s="1554"/>
    </row>
    <row r="14" spans="2:6" ht="105.75" thickBot="1">
      <c r="B14" s="1556"/>
      <c r="C14" s="1557"/>
      <c r="D14" s="958" t="s">
        <v>4708</v>
      </c>
      <c r="E14" s="954" t="s">
        <v>4704</v>
      </c>
      <c r="F14" s="1548"/>
    </row>
    <row r="15" spans="2:6" ht="45.75" thickBot="1">
      <c r="B15" s="1556"/>
      <c r="C15" s="1268" t="s">
        <v>4709</v>
      </c>
      <c r="D15" s="964" t="s">
        <v>4710</v>
      </c>
      <c r="E15" s="965" t="s">
        <v>4711</v>
      </c>
      <c r="F15" s="966" t="s">
        <v>4712</v>
      </c>
    </row>
    <row r="16" spans="2:6" ht="60.75" customHeight="1" thickBot="1">
      <c r="B16" s="1557"/>
      <c r="C16" s="960" t="s">
        <v>4713</v>
      </c>
      <c r="D16" s="959" t="s">
        <v>4714</v>
      </c>
      <c r="E16" s="955" t="s">
        <v>4715</v>
      </c>
      <c r="F16" s="961" t="s">
        <v>4716</v>
      </c>
    </row>
    <row r="17" spans="2:6" ht="30" customHeight="1">
      <c r="B17" s="1555" t="s">
        <v>4717</v>
      </c>
      <c r="C17" s="1555" t="s">
        <v>4691</v>
      </c>
      <c r="D17" s="962" t="s">
        <v>4718</v>
      </c>
      <c r="E17" s="952" t="s">
        <v>4719</v>
      </c>
      <c r="F17" s="1555" t="s">
        <v>4694</v>
      </c>
    </row>
    <row r="18" spans="2:6" ht="90.75" thickBot="1">
      <c r="B18" s="1556"/>
      <c r="C18" s="1557"/>
      <c r="D18" s="963" t="s">
        <v>4720</v>
      </c>
      <c r="E18" s="954" t="s">
        <v>4719</v>
      </c>
      <c r="F18" s="1556"/>
    </row>
    <row r="19" spans="2:6" ht="75">
      <c r="B19" s="1556"/>
      <c r="C19" s="1555" t="s">
        <v>4702</v>
      </c>
      <c r="D19" s="968" t="s">
        <v>4721</v>
      </c>
      <c r="E19" s="969" t="s">
        <v>4697</v>
      </c>
      <c r="F19" s="1556"/>
    </row>
    <row r="20" spans="2:6" ht="75.75" thickBot="1">
      <c r="B20" s="1556"/>
      <c r="C20" s="1556"/>
      <c r="D20" s="970" t="s">
        <v>4722</v>
      </c>
      <c r="E20" s="971" t="s">
        <v>4697</v>
      </c>
      <c r="F20" s="1556"/>
    </row>
    <row r="21" spans="2:6" ht="75.75" thickBot="1">
      <c r="B21" s="961" t="s">
        <v>4723</v>
      </c>
      <c r="C21" s="960" t="s">
        <v>4702</v>
      </c>
      <c r="D21" s="959" t="s">
        <v>4724</v>
      </c>
      <c r="E21" s="955" t="s">
        <v>4697</v>
      </c>
      <c r="F21" s="1556"/>
    </row>
    <row r="22" spans="2:6" ht="75.75" thickBot="1">
      <c r="B22" s="961" t="s">
        <v>4725</v>
      </c>
      <c r="C22" s="960" t="s">
        <v>4702</v>
      </c>
      <c r="D22" s="972" t="s">
        <v>4726</v>
      </c>
      <c r="E22" s="955" t="s">
        <v>4697</v>
      </c>
      <c r="F22" s="1556"/>
    </row>
    <row r="23" spans="2:6" ht="75">
      <c r="B23" s="1555" t="s">
        <v>4727</v>
      </c>
      <c r="C23" s="1555" t="s">
        <v>4702</v>
      </c>
      <c r="D23" s="957" t="s">
        <v>4728</v>
      </c>
      <c r="E23" s="952" t="s">
        <v>4697</v>
      </c>
      <c r="F23" s="1556"/>
    </row>
    <row r="24" spans="2:6" ht="75">
      <c r="B24" s="1556"/>
      <c r="C24" s="1556"/>
      <c r="D24" s="956" t="s">
        <v>4729</v>
      </c>
      <c r="E24" s="953" t="s">
        <v>4697</v>
      </c>
      <c r="F24" s="1556"/>
    </row>
    <row r="25" spans="2:6" ht="75">
      <c r="B25" s="1556"/>
      <c r="C25" s="1556"/>
      <c r="D25" s="956" t="s">
        <v>4730</v>
      </c>
      <c r="E25" s="953" t="s">
        <v>4697</v>
      </c>
      <c r="F25" s="1556"/>
    </row>
    <row r="26" spans="2:6" ht="75.75" thickBot="1">
      <c r="B26" s="1557"/>
      <c r="C26" s="1557"/>
      <c r="D26" s="958" t="s">
        <v>4731</v>
      </c>
      <c r="E26" s="954" t="s">
        <v>4697</v>
      </c>
      <c r="F26" s="1556"/>
    </row>
    <row r="27" spans="2:6" ht="75.75" thickBot="1">
      <c r="B27" s="973" t="s">
        <v>4732</v>
      </c>
      <c r="C27" s="960" t="s">
        <v>4702</v>
      </c>
      <c r="D27" s="972" t="s">
        <v>4733</v>
      </c>
      <c r="E27" s="955" t="s">
        <v>4697</v>
      </c>
      <c r="F27" s="1556"/>
    </row>
    <row r="28" spans="2:6" ht="75.75" thickBot="1">
      <c r="B28" s="974" t="s">
        <v>4734</v>
      </c>
      <c r="C28" s="1267" t="s">
        <v>4702</v>
      </c>
      <c r="D28" s="975" t="s">
        <v>4735</v>
      </c>
      <c r="E28" s="976" t="s">
        <v>4697</v>
      </c>
      <c r="F28" s="1556"/>
    </row>
    <row r="29" spans="2:6" ht="75.75" thickBot="1">
      <c r="B29" s="973" t="s">
        <v>4736</v>
      </c>
      <c r="C29" s="960" t="s">
        <v>4702</v>
      </c>
      <c r="D29" s="972" t="s">
        <v>4737</v>
      </c>
      <c r="E29" s="955" t="s">
        <v>4697</v>
      </c>
      <c r="F29" s="1556"/>
    </row>
    <row r="30" spans="2:6" ht="30">
      <c r="B30" s="1555" t="s">
        <v>4738</v>
      </c>
      <c r="C30" s="1555" t="s">
        <v>4691</v>
      </c>
      <c r="D30" s="962" t="s">
        <v>4739</v>
      </c>
      <c r="E30" s="977" t="s">
        <v>4693</v>
      </c>
      <c r="F30" s="1556"/>
    </row>
    <row r="31" spans="2:6" ht="30.75" thickBot="1">
      <c r="B31" s="1557"/>
      <c r="C31" s="1557"/>
      <c r="D31" s="978" t="s">
        <v>4740</v>
      </c>
      <c r="E31" s="979" t="s">
        <v>4693</v>
      </c>
      <c r="F31" s="1556"/>
    </row>
    <row r="32" spans="2:6" ht="45.75" thickBot="1">
      <c r="B32" s="980" t="s">
        <v>4741</v>
      </c>
      <c r="C32" s="981" t="s">
        <v>4691</v>
      </c>
      <c r="D32" s="982" t="s">
        <v>4742</v>
      </c>
      <c r="E32" s="983" t="s">
        <v>4693</v>
      </c>
      <c r="F32" s="1560"/>
    </row>
    <row r="33" spans="2:6" ht="63.75" customHeight="1" thickBot="1">
      <c r="B33" s="980" t="s">
        <v>4743</v>
      </c>
      <c r="C33" s="981" t="s">
        <v>4702</v>
      </c>
      <c r="D33" s="984" t="s">
        <v>4744</v>
      </c>
      <c r="E33" s="985" t="s">
        <v>4745</v>
      </c>
      <c r="F33" s="1561" t="s">
        <v>4705</v>
      </c>
    </row>
    <row r="34" spans="2:6" ht="30">
      <c r="B34" s="1555" t="s">
        <v>4746</v>
      </c>
      <c r="C34" s="1555" t="s">
        <v>4702</v>
      </c>
      <c r="D34" s="986" t="s">
        <v>4747</v>
      </c>
      <c r="E34" s="969" t="s">
        <v>4748</v>
      </c>
      <c r="F34" s="1556"/>
    </row>
    <row r="35" spans="2:6" ht="60">
      <c r="B35" s="1556"/>
      <c r="C35" s="1556"/>
      <c r="D35" s="987" t="s">
        <v>4749</v>
      </c>
      <c r="E35" s="953" t="s">
        <v>4748</v>
      </c>
      <c r="F35" s="1556"/>
    </row>
    <row r="36" spans="2:6" ht="30">
      <c r="B36" s="1556"/>
      <c r="C36" s="1556"/>
      <c r="D36" s="987" t="s">
        <v>4750</v>
      </c>
      <c r="E36" s="953" t="s">
        <v>4748</v>
      </c>
      <c r="F36" s="1556"/>
    </row>
    <row r="37" spans="2:6" ht="30.75" thickBot="1">
      <c r="B37" s="1557"/>
      <c r="C37" s="1557"/>
      <c r="D37" s="978" t="s">
        <v>4751</v>
      </c>
      <c r="E37" s="971" t="s">
        <v>4748</v>
      </c>
      <c r="F37" s="1557"/>
    </row>
    <row r="38" spans="2:6" ht="63" customHeight="1">
      <c r="B38" s="1555" t="s">
        <v>4752</v>
      </c>
      <c r="C38" s="1555" t="s">
        <v>4753</v>
      </c>
      <c r="D38" s="962" t="s">
        <v>4754</v>
      </c>
      <c r="E38" s="977" t="s">
        <v>4755</v>
      </c>
      <c r="F38" s="1558" t="s">
        <v>4756</v>
      </c>
    </row>
    <row r="39" spans="2:6" ht="45.75" thickBot="1">
      <c r="B39" s="1556"/>
      <c r="C39" s="1557"/>
      <c r="D39" s="987" t="s">
        <v>4757</v>
      </c>
      <c r="E39" s="988" t="s">
        <v>4755</v>
      </c>
      <c r="F39" s="1559"/>
    </row>
    <row r="40" spans="2:6" ht="60.75" thickBot="1">
      <c r="B40" s="1557"/>
      <c r="C40" s="960" t="s">
        <v>4713</v>
      </c>
      <c r="D40" s="978" t="s">
        <v>4758</v>
      </c>
      <c r="E40" s="991" t="s">
        <v>4759</v>
      </c>
      <c r="F40" s="961" t="s">
        <v>4760</v>
      </c>
    </row>
    <row r="41" spans="2:6" ht="60">
      <c r="B41" s="1549" t="s">
        <v>4761</v>
      </c>
      <c r="C41" s="1551" t="s">
        <v>4713</v>
      </c>
      <c r="D41" s="992" t="s">
        <v>4762</v>
      </c>
      <c r="E41" s="977" t="s">
        <v>4763</v>
      </c>
      <c r="F41" s="1547" t="s">
        <v>4760</v>
      </c>
    </row>
    <row r="42" spans="2:6" ht="30.75" thickBot="1">
      <c r="B42" s="1550"/>
      <c r="C42" s="1552"/>
      <c r="D42" s="993" t="s">
        <v>4764</v>
      </c>
      <c r="E42" s="989" t="s">
        <v>4765</v>
      </c>
      <c r="F42" s="1548"/>
    </row>
  </sheetData>
  <mergeCells count="23">
    <mergeCell ref="B38:B40"/>
    <mergeCell ref="C34:C37"/>
    <mergeCell ref="C17:C18"/>
    <mergeCell ref="C19:C20"/>
    <mergeCell ref="B17:B20"/>
    <mergeCell ref="B23:B26"/>
    <mergeCell ref="C23:C26"/>
    <mergeCell ref="F41:F42"/>
    <mergeCell ref="B41:B42"/>
    <mergeCell ref="C41:C42"/>
    <mergeCell ref="B3:F3"/>
    <mergeCell ref="F6:F11"/>
    <mergeCell ref="C6:C11"/>
    <mergeCell ref="C12:C14"/>
    <mergeCell ref="F12:F14"/>
    <mergeCell ref="B6:B16"/>
    <mergeCell ref="B34:B37"/>
    <mergeCell ref="F38:F39"/>
    <mergeCell ref="C38:C39"/>
    <mergeCell ref="C30:C31"/>
    <mergeCell ref="B30:B31"/>
    <mergeCell ref="F17:F32"/>
    <mergeCell ref="F33:F37"/>
  </mergeCells>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R5" sqref="R5:R76"/>
    </sheetView>
  </sheetViews>
  <sheetFormatPr baseColWidth="10" defaultColWidth="11.42578125" defaultRowHeight="15"/>
  <cols>
    <col min="11" max="11" width="11.42578125" customWidth="1"/>
  </cols>
  <sheetData>
    <row r="1" spans="1:18" ht="15.75" customHeight="1">
      <c r="A1" s="1577" t="s">
        <v>4766</v>
      </c>
      <c r="B1" s="1577" t="s">
        <v>4767</v>
      </c>
      <c r="C1" s="1577" t="s">
        <v>4768</v>
      </c>
      <c r="D1" s="1577" t="s">
        <v>4769</v>
      </c>
      <c r="E1" s="1577" t="s">
        <v>4770</v>
      </c>
      <c r="F1" s="1577" t="s">
        <v>4771</v>
      </c>
      <c r="G1" s="1577" t="s">
        <v>4772</v>
      </c>
      <c r="H1" s="1577" t="s">
        <v>4773</v>
      </c>
      <c r="I1" s="1596" t="s">
        <v>4774</v>
      </c>
      <c r="J1" s="1582" t="s">
        <v>66</v>
      </c>
      <c r="K1" s="1582" t="s">
        <v>67</v>
      </c>
      <c r="L1" s="1577" t="s">
        <v>4775</v>
      </c>
      <c r="M1" s="1578" t="s">
        <v>4776</v>
      </c>
      <c r="N1" s="1578" t="s">
        <v>4777</v>
      </c>
      <c r="O1" s="1578" t="s">
        <v>4778</v>
      </c>
      <c r="P1" s="1580" t="s">
        <v>4779</v>
      </c>
      <c r="Q1" s="1581"/>
      <c r="R1" s="1562" t="s">
        <v>4780</v>
      </c>
    </row>
    <row r="2" spans="1:18" ht="15.75">
      <c r="A2" s="1577"/>
      <c r="B2" s="1577"/>
      <c r="C2" s="1577"/>
      <c r="D2" s="1577"/>
      <c r="E2" s="1577"/>
      <c r="F2" s="1577"/>
      <c r="G2" s="1577"/>
      <c r="H2" s="1577"/>
      <c r="I2" s="1596"/>
      <c r="J2" s="1582"/>
      <c r="K2" s="1582"/>
      <c r="L2" s="1577"/>
      <c r="M2" s="1579"/>
      <c r="N2" s="1579"/>
      <c r="O2" s="1579"/>
      <c r="P2" s="1270" t="s">
        <v>4781</v>
      </c>
      <c r="Q2" s="1270" t="s">
        <v>4782</v>
      </c>
      <c r="R2" s="1562"/>
    </row>
    <row r="3" spans="1:18" ht="15.75">
      <c r="A3" s="1563" t="s">
        <v>4783</v>
      </c>
      <c r="B3" s="1563"/>
      <c r="C3" s="1563"/>
      <c r="D3" s="1563"/>
      <c r="E3" s="1563"/>
      <c r="F3" s="1563"/>
      <c r="G3" s="1563"/>
      <c r="H3" s="1563"/>
      <c r="I3" s="1563"/>
      <c r="J3" s="1563"/>
      <c r="K3" s="1563"/>
      <c r="L3" s="1563"/>
      <c r="M3" s="634"/>
      <c r="N3" s="635"/>
      <c r="O3" s="635"/>
      <c r="P3" s="635"/>
      <c r="Q3" s="635"/>
      <c r="R3" s="635"/>
    </row>
    <row r="4" spans="1:18" ht="15.75">
      <c r="A4" s="1564" t="s">
        <v>17</v>
      </c>
      <c r="B4" s="1564"/>
      <c r="C4" s="1564"/>
      <c r="D4" s="1564"/>
      <c r="E4" s="1564"/>
      <c r="F4" s="608"/>
      <c r="G4" s="608"/>
      <c r="H4" s="608"/>
      <c r="I4" s="609"/>
      <c r="J4" s="610"/>
      <c r="K4" s="610"/>
      <c r="L4" s="608"/>
      <c r="M4" s="609"/>
      <c r="N4" s="636"/>
      <c r="O4" s="636"/>
      <c r="P4" s="637"/>
      <c r="Q4" s="637"/>
      <c r="R4" s="637"/>
    </row>
    <row r="5" spans="1:18" ht="409.5">
      <c r="A5" s="1565" t="s">
        <v>17</v>
      </c>
      <c r="B5" s="1568" t="s">
        <v>4784</v>
      </c>
      <c r="C5" s="1568" t="s">
        <v>659</v>
      </c>
      <c r="D5" s="1571" t="s">
        <v>4785</v>
      </c>
      <c r="E5" s="1574" t="s">
        <v>4786</v>
      </c>
      <c r="F5" s="611" t="s">
        <v>4787</v>
      </c>
      <c r="G5" s="611" t="s">
        <v>4788</v>
      </c>
      <c r="H5" s="611" t="s">
        <v>4789</v>
      </c>
      <c r="I5" s="63">
        <v>1</v>
      </c>
      <c r="J5" s="87">
        <v>42062</v>
      </c>
      <c r="K5" s="87">
        <v>42079</v>
      </c>
      <c r="L5" s="607">
        <v>1</v>
      </c>
      <c r="M5" s="262" t="e">
        <f>+#REF!*L5</f>
        <v>#REF!</v>
      </c>
      <c r="N5" s="262">
        <f t="shared" ref="N5:N36" si="0">IF(K5&lt;=$P$11,M5,0)</f>
        <v>0</v>
      </c>
      <c r="O5" s="262">
        <f>IF($P$11&gt;=K5,#REF!,0)</f>
        <v>0</v>
      </c>
      <c r="P5" s="638"/>
      <c r="Q5" s="638"/>
      <c r="R5" s="1269" t="s">
        <v>4790</v>
      </c>
    </row>
    <row r="6" spans="1:18" ht="360">
      <c r="A6" s="1566"/>
      <c r="B6" s="1569"/>
      <c r="C6" s="1569"/>
      <c r="D6" s="1572"/>
      <c r="E6" s="1575"/>
      <c r="F6" s="1568" t="s">
        <v>4791</v>
      </c>
      <c r="G6" s="612" t="s">
        <v>4792</v>
      </c>
      <c r="H6" s="612" t="s">
        <v>4793</v>
      </c>
      <c r="I6" s="371">
        <v>6</v>
      </c>
      <c r="J6" s="461">
        <v>42231</v>
      </c>
      <c r="K6" s="461">
        <v>42597</v>
      </c>
      <c r="L6" s="607">
        <v>1</v>
      </c>
      <c r="M6" s="262" t="e">
        <f>+#REF!*L6</f>
        <v>#REF!</v>
      </c>
      <c r="N6" s="262">
        <f t="shared" si="0"/>
        <v>0</v>
      </c>
      <c r="O6" s="262">
        <f>IF($P$11&gt;=K6,#REF!,0)</f>
        <v>0</v>
      </c>
      <c r="P6" s="638"/>
      <c r="Q6" s="638"/>
      <c r="R6" s="1210" t="s">
        <v>4790</v>
      </c>
    </row>
    <row r="7" spans="1:18" ht="345">
      <c r="A7" s="1567"/>
      <c r="B7" s="1570"/>
      <c r="C7" s="1570"/>
      <c r="D7" s="1573"/>
      <c r="E7" s="1576"/>
      <c r="F7" s="1570"/>
      <c r="G7" s="612" t="s">
        <v>4794</v>
      </c>
      <c r="H7" s="612" t="s">
        <v>4795</v>
      </c>
      <c r="I7" s="371">
        <v>6</v>
      </c>
      <c r="J7" s="461">
        <v>42248</v>
      </c>
      <c r="K7" s="461">
        <v>42614</v>
      </c>
      <c r="L7" s="607">
        <v>1</v>
      </c>
      <c r="M7" s="262" t="e">
        <f>+#REF!*L7</f>
        <v>#REF!</v>
      </c>
      <c r="N7" s="262">
        <f t="shared" si="0"/>
        <v>0</v>
      </c>
      <c r="O7" s="262">
        <f>IF($P$11&gt;=K7,#REF!,0)</f>
        <v>0</v>
      </c>
      <c r="P7" s="638"/>
      <c r="Q7" s="638"/>
      <c r="R7" s="1269" t="s">
        <v>4790</v>
      </c>
    </row>
    <row r="8" spans="1:18" ht="409.5">
      <c r="A8" s="1468" t="s">
        <v>17</v>
      </c>
      <c r="B8" s="1416" t="s">
        <v>1238</v>
      </c>
      <c r="C8" s="1416" t="s">
        <v>1027</v>
      </c>
      <c r="D8" s="1529" t="s">
        <v>1239</v>
      </c>
      <c r="E8" s="1416" t="s">
        <v>1240</v>
      </c>
      <c r="F8" s="1239" t="s">
        <v>1241</v>
      </c>
      <c r="G8" s="1239" t="s">
        <v>1242</v>
      </c>
      <c r="H8" s="1239" t="s">
        <v>1243</v>
      </c>
      <c r="I8" s="90">
        <v>1</v>
      </c>
      <c r="J8" s="87">
        <v>42072</v>
      </c>
      <c r="K8" s="87">
        <v>42076</v>
      </c>
      <c r="L8" s="607">
        <v>1</v>
      </c>
      <c r="M8" s="90" t="e">
        <f>+#REF!*L8</f>
        <v>#REF!</v>
      </c>
      <c r="N8" s="262">
        <f t="shared" si="0"/>
        <v>0</v>
      </c>
      <c r="O8" s="262">
        <f>IF($P$11&gt;=K8,#REF!,0)</f>
        <v>0</v>
      </c>
      <c r="P8" s="639"/>
      <c r="Q8" s="639"/>
      <c r="R8" s="1269" t="s">
        <v>4790</v>
      </c>
    </row>
    <row r="9" spans="1:18" ht="409.5">
      <c r="A9" s="1468"/>
      <c r="B9" s="1416"/>
      <c r="C9" s="1416"/>
      <c r="D9" s="1529"/>
      <c r="E9" s="1416"/>
      <c r="F9" s="1239" t="s">
        <v>1245</v>
      </c>
      <c r="G9" s="1239" t="s">
        <v>1246</v>
      </c>
      <c r="H9" s="1239" t="s">
        <v>1247</v>
      </c>
      <c r="I9" s="63">
        <v>1</v>
      </c>
      <c r="J9" s="87">
        <v>42079</v>
      </c>
      <c r="K9" s="87">
        <v>42110</v>
      </c>
      <c r="L9" s="607">
        <v>1</v>
      </c>
      <c r="M9" s="90" t="e">
        <f>+#REF!*L9</f>
        <v>#REF!</v>
      </c>
      <c r="N9" s="262">
        <f t="shared" si="0"/>
        <v>0</v>
      </c>
      <c r="O9" s="262">
        <f>IF($P$11&gt;=K9,#REF!,0)</f>
        <v>0</v>
      </c>
      <c r="P9" s="639"/>
      <c r="Q9" s="639"/>
      <c r="R9" s="611" t="s">
        <v>4796</v>
      </c>
    </row>
    <row r="10" spans="1:18" ht="315">
      <c r="A10" s="1586" t="s">
        <v>17</v>
      </c>
      <c r="B10" s="1565" t="s">
        <v>1249</v>
      </c>
      <c r="C10" s="1586" t="s">
        <v>545</v>
      </c>
      <c r="D10" s="1588" t="s">
        <v>4797</v>
      </c>
      <c r="E10" s="1588" t="s">
        <v>1251</v>
      </c>
      <c r="F10" s="1590" t="s">
        <v>1252</v>
      </c>
      <c r="G10" s="613" t="s">
        <v>1253</v>
      </c>
      <c r="H10" s="613" t="s">
        <v>1254</v>
      </c>
      <c r="I10" s="614">
        <v>1</v>
      </c>
      <c r="J10" s="615">
        <v>42461</v>
      </c>
      <c r="K10" s="615">
        <v>42551</v>
      </c>
      <c r="L10" s="488">
        <v>1</v>
      </c>
      <c r="M10" s="90" t="e">
        <f>+#REF!*L10</f>
        <v>#REF!</v>
      </c>
      <c r="N10" s="90">
        <f t="shared" si="0"/>
        <v>0</v>
      </c>
      <c r="O10" s="90">
        <f>IF($P$11&gt;=K10,#REF!,0)</f>
        <v>0</v>
      </c>
      <c r="P10" s="1238"/>
      <c r="Q10" s="1238"/>
      <c r="R10" s="640" t="s">
        <v>1255</v>
      </c>
    </row>
    <row r="11" spans="1:18" ht="409.5">
      <c r="A11" s="1587"/>
      <c r="B11" s="1566"/>
      <c r="C11" s="1587"/>
      <c r="D11" s="1589"/>
      <c r="E11" s="1589"/>
      <c r="F11" s="1591"/>
      <c r="G11" s="616" t="s">
        <v>1256</v>
      </c>
      <c r="H11" s="616" t="s">
        <v>1257</v>
      </c>
      <c r="I11" s="617">
        <v>1</v>
      </c>
      <c r="J11" s="618">
        <v>42461</v>
      </c>
      <c r="K11" s="618">
        <v>42650</v>
      </c>
      <c r="L11" s="488">
        <v>1</v>
      </c>
      <c r="M11" s="90" t="e">
        <f>+#REF!*L11</f>
        <v>#REF!</v>
      </c>
      <c r="N11" s="90">
        <f t="shared" si="0"/>
        <v>0</v>
      </c>
      <c r="O11" s="90">
        <f>IF($P$11&gt;=K11,#REF!,0)</f>
        <v>0</v>
      </c>
      <c r="P11" s="1238"/>
      <c r="Q11" s="1238"/>
      <c r="R11" s="641" t="s">
        <v>1258</v>
      </c>
    </row>
    <row r="12" spans="1:18" ht="225">
      <c r="A12" s="1587"/>
      <c r="B12" s="1566"/>
      <c r="C12" s="1587"/>
      <c r="D12" s="1589"/>
      <c r="E12" s="1589"/>
      <c r="F12" s="1591"/>
      <c r="G12" s="616" t="s">
        <v>1259</v>
      </c>
      <c r="H12" s="616" t="s">
        <v>1260</v>
      </c>
      <c r="I12" s="619">
        <v>1</v>
      </c>
      <c r="J12" s="618">
        <v>42653</v>
      </c>
      <c r="K12" s="618">
        <v>42661</v>
      </c>
      <c r="L12" s="488">
        <v>1</v>
      </c>
      <c r="M12" s="90" t="e">
        <f>+#REF!*L12</f>
        <v>#REF!</v>
      </c>
      <c r="N12" s="90">
        <f t="shared" si="0"/>
        <v>0</v>
      </c>
      <c r="O12" s="90">
        <f>IF($P$11&gt;=K12,#REF!,0)</f>
        <v>0</v>
      </c>
      <c r="P12" s="1238"/>
      <c r="Q12" s="1238"/>
      <c r="R12" s="641" t="s">
        <v>1261</v>
      </c>
    </row>
    <row r="13" spans="1:18" ht="375">
      <c r="A13" s="1587"/>
      <c r="B13" s="1566"/>
      <c r="C13" s="1587"/>
      <c r="D13" s="1589"/>
      <c r="E13" s="1589"/>
      <c r="F13" s="1591"/>
      <c r="G13" s="616" t="s">
        <v>1262</v>
      </c>
      <c r="H13" s="616" t="s">
        <v>1263</v>
      </c>
      <c r="I13" s="617">
        <v>1</v>
      </c>
      <c r="J13" s="618">
        <v>42662</v>
      </c>
      <c r="K13" s="618">
        <v>42683</v>
      </c>
      <c r="L13" s="488">
        <v>1</v>
      </c>
      <c r="M13" s="90" t="e">
        <f>+#REF!*L13</f>
        <v>#REF!</v>
      </c>
      <c r="N13" s="90">
        <f t="shared" si="0"/>
        <v>0</v>
      </c>
      <c r="O13" s="90">
        <f>IF($P$11&gt;=K13,#REF!,0)</f>
        <v>0</v>
      </c>
      <c r="P13" s="1238"/>
      <c r="Q13" s="1238"/>
      <c r="R13" s="641" t="s">
        <v>1264</v>
      </c>
    </row>
    <row r="14" spans="1:18" ht="345">
      <c r="A14" s="1587"/>
      <c r="B14" s="1566"/>
      <c r="C14" s="1587"/>
      <c r="D14" s="1589"/>
      <c r="E14" s="1589"/>
      <c r="F14" s="1591"/>
      <c r="G14" s="616" t="s">
        <v>1265</v>
      </c>
      <c r="H14" s="616" t="s">
        <v>1266</v>
      </c>
      <c r="I14" s="617">
        <v>1</v>
      </c>
      <c r="J14" s="618">
        <v>42684</v>
      </c>
      <c r="K14" s="618">
        <v>42698</v>
      </c>
      <c r="L14" s="488">
        <v>0.7</v>
      </c>
      <c r="M14" s="90" t="e">
        <f>+#REF!*L14</f>
        <v>#REF!</v>
      </c>
      <c r="N14" s="90">
        <f t="shared" si="0"/>
        <v>0</v>
      </c>
      <c r="O14" s="90">
        <f>IF($P$11&gt;=K14,#REF!,0)</f>
        <v>0</v>
      </c>
      <c r="P14" s="1238"/>
      <c r="Q14" s="1238"/>
      <c r="R14" s="641" t="s">
        <v>1267</v>
      </c>
    </row>
    <row r="15" spans="1:18" ht="409.5">
      <c r="A15" s="1587"/>
      <c r="B15" s="1566"/>
      <c r="C15" s="1587"/>
      <c r="D15" s="1589"/>
      <c r="E15" s="1589"/>
      <c r="F15" s="1592"/>
      <c r="G15" s="616" t="s">
        <v>1268</v>
      </c>
      <c r="H15" s="616" t="s">
        <v>1269</v>
      </c>
      <c r="I15" s="617">
        <v>1</v>
      </c>
      <c r="J15" s="618">
        <v>42699</v>
      </c>
      <c r="K15" s="618">
        <v>42760</v>
      </c>
      <c r="L15" s="488">
        <v>0.7</v>
      </c>
      <c r="M15" s="90" t="e">
        <f>+#REF!*L15</f>
        <v>#REF!</v>
      </c>
      <c r="N15" s="90">
        <f t="shared" si="0"/>
        <v>0</v>
      </c>
      <c r="O15" s="90">
        <f>IF($P$11&gt;=K15,#REF!,0)</f>
        <v>0</v>
      </c>
      <c r="P15" s="1238"/>
      <c r="Q15" s="1238"/>
      <c r="R15" s="641" t="s">
        <v>1270</v>
      </c>
    </row>
    <row r="16" spans="1:18" ht="409.5">
      <c r="A16" s="1587"/>
      <c r="B16" s="1566"/>
      <c r="C16" s="1587"/>
      <c r="D16" s="1589"/>
      <c r="E16" s="1589"/>
      <c r="F16" s="620" t="s">
        <v>1271</v>
      </c>
      <c r="G16" s="621" t="s">
        <v>1272</v>
      </c>
      <c r="H16" s="621" t="s">
        <v>1273</v>
      </c>
      <c r="I16" s="622">
        <v>1</v>
      </c>
      <c r="J16" s="623">
        <v>42552</v>
      </c>
      <c r="K16" s="623">
        <v>42916</v>
      </c>
      <c r="L16" s="488">
        <v>1</v>
      </c>
      <c r="M16" s="90" t="e">
        <f>+#REF!*L16</f>
        <v>#REF!</v>
      </c>
      <c r="N16" s="90">
        <f t="shared" si="0"/>
        <v>0</v>
      </c>
      <c r="O16" s="90">
        <f>IF($P$11&gt;=K16,#REF!,0)</f>
        <v>0</v>
      </c>
      <c r="P16" s="1238"/>
      <c r="Q16" s="1238"/>
      <c r="R16" s="641" t="s">
        <v>4798</v>
      </c>
    </row>
    <row r="17" spans="1:18" ht="409.5">
      <c r="A17" s="1587"/>
      <c r="B17" s="1566"/>
      <c r="C17" s="1587"/>
      <c r="D17" s="1589"/>
      <c r="E17" s="1589"/>
      <c r="F17" s="1593" t="s">
        <v>4799</v>
      </c>
      <c r="G17" s="621" t="s">
        <v>1276</v>
      </c>
      <c r="H17" s="624" t="s">
        <v>1277</v>
      </c>
      <c r="I17" s="625">
        <v>1</v>
      </c>
      <c r="J17" s="623">
        <v>42558</v>
      </c>
      <c r="K17" s="623">
        <v>42735</v>
      </c>
      <c r="L17" s="488">
        <v>1</v>
      </c>
      <c r="M17" s="90" t="e">
        <f>+#REF!*L17</f>
        <v>#REF!</v>
      </c>
      <c r="N17" s="90">
        <f t="shared" si="0"/>
        <v>0</v>
      </c>
      <c r="O17" s="90">
        <f>IF($P$11&gt;=K17,#REF!,0)</f>
        <v>0</v>
      </c>
      <c r="P17" s="1238"/>
      <c r="Q17" s="1238"/>
      <c r="R17" s="642" t="s">
        <v>4800</v>
      </c>
    </row>
    <row r="18" spans="1:18" ht="409.5">
      <c r="A18" s="1587"/>
      <c r="B18" s="1566"/>
      <c r="C18" s="1587"/>
      <c r="D18" s="1589"/>
      <c r="E18" s="1589"/>
      <c r="F18" s="1594"/>
      <c r="G18" s="621" t="s">
        <v>4801</v>
      </c>
      <c r="H18" s="624" t="s">
        <v>4802</v>
      </c>
      <c r="I18" s="625">
        <v>2</v>
      </c>
      <c r="J18" s="623">
        <v>42675</v>
      </c>
      <c r="K18" s="623">
        <v>42886</v>
      </c>
      <c r="L18" s="488">
        <v>0</v>
      </c>
      <c r="M18" s="90" t="e">
        <f>+#REF!*L18</f>
        <v>#REF!</v>
      </c>
      <c r="N18" s="90">
        <f t="shared" si="0"/>
        <v>0</v>
      </c>
      <c r="O18" s="90">
        <f>IF($P$11&gt;=K18,#REF!,0)</f>
        <v>0</v>
      </c>
      <c r="P18" s="1238"/>
      <c r="Q18" s="1238"/>
      <c r="R18" s="642" t="s">
        <v>4800</v>
      </c>
    </row>
    <row r="19" spans="1:18" ht="409.5">
      <c r="A19" s="1587"/>
      <c r="B19" s="1566"/>
      <c r="C19" s="1587"/>
      <c r="D19" s="1589"/>
      <c r="E19" s="1589"/>
      <c r="F19" s="1595"/>
      <c r="G19" s="621" t="s">
        <v>4803</v>
      </c>
      <c r="H19" s="626" t="s">
        <v>4804</v>
      </c>
      <c r="I19" s="625">
        <v>2</v>
      </c>
      <c r="J19" s="623">
        <v>42887</v>
      </c>
      <c r="K19" s="623">
        <v>43166</v>
      </c>
      <c r="L19" s="488">
        <v>0</v>
      </c>
      <c r="M19" s="90" t="e">
        <f>+#REF!*L19</f>
        <v>#REF!</v>
      </c>
      <c r="N19" s="90">
        <f t="shared" si="0"/>
        <v>0</v>
      </c>
      <c r="O19" s="90">
        <f>IF($P$11&gt;=K19,#REF!,0)</f>
        <v>0</v>
      </c>
      <c r="P19" s="1238"/>
      <c r="Q19" s="1238"/>
      <c r="R19" s="642" t="s">
        <v>4805</v>
      </c>
    </row>
    <row r="20" spans="1:18" ht="409.5">
      <c r="A20" s="1399" t="s">
        <v>17</v>
      </c>
      <c r="B20" s="1399" t="s">
        <v>1292</v>
      </c>
      <c r="C20" s="1399" t="s">
        <v>1293</v>
      </c>
      <c r="D20" s="1413" t="s">
        <v>4806</v>
      </c>
      <c r="E20" s="1413" t="s">
        <v>1295</v>
      </c>
      <c r="F20" s="1283" t="s">
        <v>1296</v>
      </c>
      <c r="G20" s="1283" t="s">
        <v>1297</v>
      </c>
      <c r="H20" s="1199" t="s">
        <v>1298</v>
      </c>
      <c r="I20" s="63">
        <v>1</v>
      </c>
      <c r="J20" s="278">
        <v>42261</v>
      </c>
      <c r="K20" s="278">
        <v>42265</v>
      </c>
      <c r="L20" s="488">
        <v>1</v>
      </c>
      <c r="M20" s="90" t="e">
        <f>+#REF!*L20</f>
        <v>#REF!</v>
      </c>
      <c r="N20" s="90">
        <f t="shared" si="0"/>
        <v>0</v>
      </c>
      <c r="O20" s="90">
        <f>IF($P$11&gt;=K20,#REF!,0)</f>
        <v>0</v>
      </c>
      <c r="P20" s="1238"/>
      <c r="Q20" s="1238"/>
      <c r="R20" s="1283" t="s">
        <v>4807</v>
      </c>
    </row>
    <row r="21" spans="1:18" ht="409.5">
      <c r="A21" s="1399"/>
      <c r="B21" s="1399"/>
      <c r="C21" s="1399"/>
      <c r="D21" s="1413"/>
      <c r="E21" s="1413"/>
      <c r="F21" s="1283" t="s">
        <v>1300</v>
      </c>
      <c r="G21" s="1283" t="s">
        <v>1301</v>
      </c>
      <c r="H21" s="1199" t="s">
        <v>1302</v>
      </c>
      <c r="I21" s="63">
        <v>4</v>
      </c>
      <c r="J21" s="278">
        <v>42249</v>
      </c>
      <c r="K21" s="278">
        <v>42321</v>
      </c>
      <c r="L21" s="488">
        <v>1</v>
      </c>
      <c r="M21" s="90" t="e">
        <f>+#REF!*L21</f>
        <v>#REF!</v>
      </c>
      <c r="N21" s="90">
        <f t="shared" si="0"/>
        <v>0</v>
      </c>
      <c r="O21" s="90">
        <f>IF($P$11&gt;=K21,#REF!,0)</f>
        <v>0</v>
      </c>
      <c r="P21" s="1238"/>
      <c r="Q21" s="1238"/>
      <c r="R21" s="1283" t="s">
        <v>4808</v>
      </c>
    </row>
    <row r="22" spans="1:18" ht="405">
      <c r="A22" s="1583" t="s">
        <v>17</v>
      </c>
      <c r="B22" s="1583" t="s">
        <v>4809</v>
      </c>
      <c r="C22" s="1583" t="s">
        <v>1304</v>
      </c>
      <c r="D22" s="1584" t="s">
        <v>4810</v>
      </c>
      <c r="E22" s="1584" t="s">
        <v>4811</v>
      </c>
      <c r="F22" s="1208" t="s">
        <v>4812</v>
      </c>
      <c r="G22" s="1208" t="s">
        <v>4813</v>
      </c>
      <c r="H22" s="1208" t="s">
        <v>1346</v>
      </c>
      <c r="I22" s="1210">
        <v>1</v>
      </c>
      <c r="J22" s="627">
        <v>42370</v>
      </c>
      <c r="K22" s="627">
        <v>42460</v>
      </c>
      <c r="L22" s="488">
        <v>1</v>
      </c>
      <c r="M22" s="90" t="e">
        <f>+#REF!*L22</f>
        <v>#REF!</v>
      </c>
      <c r="N22" s="90">
        <f t="shared" si="0"/>
        <v>0</v>
      </c>
      <c r="O22" s="90">
        <f>IF($P$11&gt;=K22,#REF!,0)</f>
        <v>0</v>
      </c>
      <c r="P22" s="1238"/>
      <c r="Q22" s="1238"/>
      <c r="R22" s="1208" t="s">
        <v>4790</v>
      </c>
    </row>
    <row r="23" spans="1:18" ht="330">
      <c r="A23" s="1466"/>
      <c r="B23" s="1466"/>
      <c r="C23" s="1466"/>
      <c r="D23" s="1585"/>
      <c r="E23" s="1585"/>
      <c r="F23" s="1209" t="s">
        <v>4814</v>
      </c>
      <c r="G23" s="1208" t="s">
        <v>4815</v>
      </c>
      <c r="H23" s="1208" t="s">
        <v>641</v>
      </c>
      <c r="I23" s="1210">
        <v>1</v>
      </c>
      <c r="J23" s="627">
        <v>42370</v>
      </c>
      <c r="K23" s="627">
        <v>42404</v>
      </c>
      <c r="L23" s="488">
        <v>1</v>
      </c>
      <c r="M23" s="90" t="e">
        <f>+#REF!*L23</f>
        <v>#REF!</v>
      </c>
      <c r="N23" s="90">
        <f t="shared" si="0"/>
        <v>0</v>
      </c>
      <c r="O23" s="90">
        <f>IF($P$11&gt;=K23,#REF!,0)</f>
        <v>0</v>
      </c>
      <c r="P23" s="1238"/>
      <c r="Q23" s="1238"/>
      <c r="R23" s="1208" t="s">
        <v>4816</v>
      </c>
    </row>
    <row r="24" spans="1:18" ht="255">
      <c r="A24" s="1583" t="s">
        <v>17</v>
      </c>
      <c r="B24" s="1583" t="s">
        <v>1303</v>
      </c>
      <c r="C24" s="1583" t="s">
        <v>1304</v>
      </c>
      <c r="D24" s="1584" t="s">
        <v>4817</v>
      </c>
      <c r="E24" s="1584" t="s">
        <v>1306</v>
      </c>
      <c r="F24" s="1584" t="s">
        <v>1307</v>
      </c>
      <c r="G24" s="1208" t="s">
        <v>1308</v>
      </c>
      <c r="H24" s="1208" t="s">
        <v>1309</v>
      </c>
      <c r="I24" s="1210">
        <v>1</v>
      </c>
      <c r="J24" s="627">
        <v>42353</v>
      </c>
      <c r="K24" s="627">
        <v>42429</v>
      </c>
      <c r="L24" s="488">
        <v>1</v>
      </c>
      <c r="M24" s="90" t="e">
        <f>+#REF!*L24</f>
        <v>#REF!</v>
      </c>
      <c r="N24" s="90">
        <f t="shared" si="0"/>
        <v>0</v>
      </c>
      <c r="O24" s="90">
        <f>IF($P$11&gt;=K24,#REF!,0)</f>
        <v>0</v>
      </c>
      <c r="P24" s="1238"/>
      <c r="Q24" s="1238"/>
      <c r="R24" s="1208" t="s">
        <v>4790</v>
      </c>
    </row>
    <row r="25" spans="1:18" ht="195">
      <c r="A25" s="1466"/>
      <c r="B25" s="1466"/>
      <c r="C25" s="1466"/>
      <c r="D25" s="1585"/>
      <c r="E25" s="1585"/>
      <c r="F25" s="1585"/>
      <c r="G25" s="1271" t="s">
        <v>1310</v>
      </c>
      <c r="H25" s="1271" t="s">
        <v>236</v>
      </c>
      <c r="I25" s="1269">
        <v>1</v>
      </c>
      <c r="J25" s="628">
        <v>42430</v>
      </c>
      <c r="K25" s="628">
        <v>42551</v>
      </c>
      <c r="L25" s="488">
        <v>1</v>
      </c>
      <c r="M25" s="90" t="e">
        <f>+#REF!*L25</f>
        <v>#REF!</v>
      </c>
      <c r="N25" s="90">
        <f t="shared" si="0"/>
        <v>0</v>
      </c>
      <c r="O25" s="90">
        <f>IF($P$11&gt;=K25,#REF!,0)</f>
        <v>0</v>
      </c>
      <c r="P25" s="1238"/>
      <c r="Q25" s="1238"/>
      <c r="R25" s="1271" t="s">
        <v>4790</v>
      </c>
    </row>
    <row r="26" spans="1:18" ht="180">
      <c r="A26" s="1399" t="s">
        <v>17</v>
      </c>
      <c r="B26" s="1583" t="s">
        <v>4818</v>
      </c>
      <c r="C26" s="1399" t="s">
        <v>4819</v>
      </c>
      <c r="D26" s="1413" t="s">
        <v>4820</v>
      </c>
      <c r="E26" s="1413" t="s">
        <v>4821</v>
      </c>
      <c r="F26" s="1271" t="s">
        <v>4822</v>
      </c>
      <c r="G26" s="1271" t="s">
        <v>4823</v>
      </c>
      <c r="H26" s="1271" t="s">
        <v>4824</v>
      </c>
      <c r="I26" s="1269">
        <v>1</v>
      </c>
      <c r="J26" s="628">
        <v>42277</v>
      </c>
      <c r="K26" s="628">
        <v>42551</v>
      </c>
      <c r="L26" s="488">
        <v>1</v>
      </c>
      <c r="M26" s="90" t="e">
        <f>+#REF!*L26</f>
        <v>#REF!</v>
      </c>
      <c r="N26" s="90">
        <f t="shared" si="0"/>
        <v>0</v>
      </c>
      <c r="O26" s="90">
        <f>IF($P$11&gt;=K26,#REF!,0)</f>
        <v>0</v>
      </c>
      <c r="P26" s="1238"/>
      <c r="Q26" s="1238"/>
      <c r="R26" s="1271" t="s">
        <v>4790</v>
      </c>
    </row>
    <row r="27" spans="1:18" ht="345">
      <c r="A27" s="1399"/>
      <c r="B27" s="1466"/>
      <c r="C27" s="1599"/>
      <c r="D27" s="1413"/>
      <c r="E27" s="1413"/>
      <c r="F27" s="1271" t="s">
        <v>1436</v>
      </c>
      <c r="G27" s="1271" t="s">
        <v>1437</v>
      </c>
      <c r="H27" s="1271" t="s">
        <v>182</v>
      </c>
      <c r="I27" s="1269">
        <v>1</v>
      </c>
      <c r="J27" s="628">
        <v>42552</v>
      </c>
      <c r="K27" s="628">
        <v>42613</v>
      </c>
      <c r="L27" s="488">
        <v>1</v>
      </c>
      <c r="M27" s="90" t="e">
        <f>+#REF!*L27</f>
        <v>#REF!</v>
      </c>
      <c r="N27" s="90">
        <f t="shared" si="0"/>
        <v>0</v>
      </c>
      <c r="O27" s="90">
        <f>IF($P$11&gt;=K27,#REF!,0)</f>
        <v>0</v>
      </c>
      <c r="P27" s="1238"/>
      <c r="Q27" s="1238"/>
      <c r="R27" s="1271" t="s">
        <v>4790</v>
      </c>
    </row>
    <row r="28" spans="1:18" ht="409.5">
      <c r="A28" s="1583" t="s">
        <v>17</v>
      </c>
      <c r="B28" s="1583" t="s">
        <v>1311</v>
      </c>
      <c r="C28" s="1583" t="s">
        <v>545</v>
      </c>
      <c r="D28" s="1584" t="s">
        <v>4825</v>
      </c>
      <c r="E28" s="1584" t="s">
        <v>1313</v>
      </c>
      <c r="F28" s="620" t="s">
        <v>1314</v>
      </c>
      <c r="G28" s="621" t="s">
        <v>1315</v>
      </c>
      <c r="H28" s="621" t="s">
        <v>1273</v>
      </c>
      <c r="I28" s="622">
        <v>1</v>
      </c>
      <c r="J28" s="623">
        <v>42552</v>
      </c>
      <c r="K28" s="623">
        <v>42916</v>
      </c>
      <c r="L28" s="488">
        <v>1</v>
      </c>
      <c r="M28" s="90" t="e">
        <f>+#REF!*L28</f>
        <v>#REF!</v>
      </c>
      <c r="N28" s="90">
        <f t="shared" si="0"/>
        <v>0</v>
      </c>
      <c r="O28" s="90">
        <f>IF($P$11&gt;=K28,#REF!,0)</f>
        <v>0</v>
      </c>
      <c r="P28" s="1238"/>
      <c r="Q28" s="1238"/>
      <c r="R28" s="641" t="s">
        <v>4826</v>
      </c>
    </row>
    <row r="29" spans="1:18" ht="409.5">
      <c r="A29" s="1597"/>
      <c r="B29" s="1597"/>
      <c r="C29" s="1597"/>
      <c r="D29" s="1598"/>
      <c r="E29" s="1598"/>
      <c r="F29" s="1593" t="s">
        <v>4827</v>
      </c>
      <c r="G29" s="621" t="s">
        <v>1318</v>
      </c>
      <c r="H29" s="624" t="s">
        <v>1277</v>
      </c>
      <c r="I29" s="625">
        <v>1</v>
      </c>
      <c r="J29" s="623">
        <v>42558</v>
      </c>
      <c r="K29" s="623">
        <v>42735</v>
      </c>
      <c r="L29" s="488">
        <v>1</v>
      </c>
      <c r="M29" s="90" t="e">
        <f>+#REF!*L29</f>
        <v>#REF!</v>
      </c>
      <c r="N29" s="90">
        <f t="shared" si="0"/>
        <v>0</v>
      </c>
      <c r="O29" s="90">
        <f>IF($P$11&gt;=K29,#REF!,0)</f>
        <v>0</v>
      </c>
      <c r="P29" s="1238"/>
      <c r="Q29" s="1238"/>
      <c r="R29" s="642" t="s">
        <v>4828</v>
      </c>
    </row>
    <row r="30" spans="1:18" ht="409.5">
      <c r="A30" s="1597"/>
      <c r="B30" s="1597"/>
      <c r="C30" s="1597"/>
      <c r="D30" s="1598"/>
      <c r="E30" s="1598"/>
      <c r="F30" s="1594"/>
      <c r="G30" s="621" t="s">
        <v>4829</v>
      </c>
      <c r="H30" s="624" t="s">
        <v>4802</v>
      </c>
      <c r="I30" s="625">
        <v>2</v>
      </c>
      <c r="J30" s="623">
        <v>42675</v>
      </c>
      <c r="K30" s="623">
        <v>42886</v>
      </c>
      <c r="L30" s="488">
        <v>0</v>
      </c>
      <c r="M30" s="90" t="e">
        <f>+#REF!*L30</f>
        <v>#REF!</v>
      </c>
      <c r="N30" s="90">
        <f t="shared" si="0"/>
        <v>0</v>
      </c>
      <c r="O30" s="90">
        <f>IF($P$11&gt;=K30,#REF!,0)</f>
        <v>0</v>
      </c>
      <c r="P30" s="1238"/>
      <c r="Q30" s="1238"/>
      <c r="R30" s="642" t="s">
        <v>4828</v>
      </c>
    </row>
    <row r="31" spans="1:18" ht="409.5">
      <c r="A31" s="1597"/>
      <c r="B31" s="1597"/>
      <c r="C31" s="1597"/>
      <c r="D31" s="1598"/>
      <c r="E31" s="1598"/>
      <c r="F31" s="1595"/>
      <c r="G31" s="621" t="s">
        <v>4830</v>
      </c>
      <c r="H31" s="626" t="s">
        <v>4804</v>
      </c>
      <c r="I31" s="625">
        <v>2</v>
      </c>
      <c r="J31" s="623">
        <v>42887</v>
      </c>
      <c r="K31" s="623">
        <v>43166</v>
      </c>
      <c r="L31" s="488">
        <v>0</v>
      </c>
      <c r="M31" s="90" t="e">
        <f>+#REF!*L31</f>
        <v>#REF!</v>
      </c>
      <c r="N31" s="90">
        <f t="shared" si="0"/>
        <v>0</v>
      </c>
      <c r="O31" s="90">
        <f>IF($P$11&gt;=K31,#REF!,0)</f>
        <v>0</v>
      </c>
      <c r="P31" s="1238"/>
      <c r="Q31" s="1238"/>
      <c r="R31" s="642" t="s">
        <v>4828</v>
      </c>
    </row>
    <row r="32" spans="1:18" ht="409.5">
      <c r="A32" s="1597"/>
      <c r="B32" s="1597"/>
      <c r="C32" s="1597"/>
      <c r="D32" s="1598"/>
      <c r="E32" s="1598"/>
      <c r="F32" s="620" t="s">
        <v>1324</v>
      </c>
      <c r="G32" s="621" t="s">
        <v>1315</v>
      </c>
      <c r="H32" s="621" t="s">
        <v>1273</v>
      </c>
      <c r="I32" s="622">
        <v>1</v>
      </c>
      <c r="J32" s="623">
        <v>42552</v>
      </c>
      <c r="K32" s="623">
        <v>42916</v>
      </c>
      <c r="L32" s="488">
        <v>1</v>
      </c>
      <c r="M32" s="90" t="e">
        <f>+#REF!*L32</f>
        <v>#REF!</v>
      </c>
      <c r="N32" s="90">
        <f t="shared" si="0"/>
        <v>0</v>
      </c>
      <c r="O32" s="90">
        <f>IF($P$11&gt;=K32,#REF!,0)</f>
        <v>0</v>
      </c>
      <c r="P32" s="1238"/>
      <c r="Q32" s="1238"/>
      <c r="R32" s="641" t="s">
        <v>4831</v>
      </c>
    </row>
    <row r="33" spans="1:18" ht="409.5">
      <c r="A33" s="1597"/>
      <c r="B33" s="1597"/>
      <c r="C33" s="1597"/>
      <c r="D33" s="1598"/>
      <c r="E33" s="1598"/>
      <c r="F33" s="1593" t="s">
        <v>4832</v>
      </c>
      <c r="G33" s="621" t="s">
        <v>1327</v>
      </c>
      <c r="H33" s="624" t="s">
        <v>1277</v>
      </c>
      <c r="I33" s="625">
        <v>1</v>
      </c>
      <c r="J33" s="623">
        <v>42558</v>
      </c>
      <c r="K33" s="623">
        <v>42735</v>
      </c>
      <c r="L33" s="488">
        <v>1</v>
      </c>
      <c r="M33" s="90" t="e">
        <f>+#REF!*L33</f>
        <v>#REF!</v>
      </c>
      <c r="N33" s="90">
        <f t="shared" si="0"/>
        <v>0</v>
      </c>
      <c r="O33" s="90">
        <f>IF($P$11&gt;=K33,#REF!,0)</f>
        <v>0</v>
      </c>
      <c r="P33" s="1238"/>
      <c r="Q33" s="1238"/>
      <c r="R33" s="642" t="s">
        <v>4828</v>
      </c>
    </row>
    <row r="34" spans="1:18" ht="409.5">
      <c r="A34" s="1597"/>
      <c r="B34" s="1597"/>
      <c r="C34" s="1597"/>
      <c r="D34" s="1598"/>
      <c r="E34" s="1598"/>
      <c r="F34" s="1594"/>
      <c r="G34" s="621" t="s">
        <v>4833</v>
      </c>
      <c r="H34" s="624" t="s">
        <v>4802</v>
      </c>
      <c r="I34" s="625">
        <v>2</v>
      </c>
      <c r="J34" s="623">
        <v>42675</v>
      </c>
      <c r="K34" s="623">
        <v>42886</v>
      </c>
      <c r="L34" s="488">
        <v>0</v>
      </c>
      <c r="M34" s="90" t="e">
        <f>+#REF!*L34</f>
        <v>#REF!</v>
      </c>
      <c r="N34" s="90">
        <f t="shared" si="0"/>
        <v>0</v>
      </c>
      <c r="O34" s="90">
        <f>IF($P$11&gt;=K34,#REF!,0)</f>
        <v>0</v>
      </c>
      <c r="P34" s="1238"/>
      <c r="Q34" s="1238"/>
      <c r="R34" s="642" t="s">
        <v>4828</v>
      </c>
    </row>
    <row r="35" spans="1:18" ht="409.5">
      <c r="A35" s="1597"/>
      <c r="B35" s="1597"/>
      <c r="C35" s="1597"/>
      <c r="D35" s="1598"/>
      <c r="E35" s="1598"/>
      <c r="F35" s="1595"/>
      <c r="G35" s="621" t="s">
        <v>4834</v>
      </c>
      <c r="H35" s="626" t="s">
        <v>4835</v>
      </c>
      <c r="I35" s="625">
        <v>2</v>
      </c>
      <c r="J35" s="623">
        <v>42887</v>
      </c>
      <c r="K35" s="623">
        <v>43166</v>
      </c>
      <c r="L35" s="488">
        <v>0</v>
      </c>
      <c r="M35" s="90" t="e">
        <f>+#REF!*L35</f>
        <v>#REF!</v>
      </c>
      <c r="N35" s="90">
        <f t="shared" si="0"/>
        <v>0</v>
      </c>
      <c r="O35" s="90">
        <f>IF($P$11&gt;=K35,#REF!,0)</f>
        <v>0</v>
      </c>
      <c r="P35" s="1238"/>
      <c r="Q35" s="1238"/>
      <c r="R35" s="642" t="s">
        <v>4828</v>
      </c>
    </row>
    <row r="36" spans="1:18" ht="204.75">
      <c r="A36" s="1399" t="s">
        <v>17</v>
      </c>
      <c r="B36" s="1399" t="s">
        <v>1328</v>
      </c>
      <c r="C36" s="1399" t="s">
        <v>1329</v>
      </c>
      <c r="D36" s="1406" t="s">
        <v>4836</v>
      </c>
      <c r="E36" s="1406" t="s">
        <v>1331</v>
      </c>
      <c r="F36" s="629" t="s">
        <v>1332</v>
      </c>
      <c r="G36" s="629" t="s">
        <v>1333</v>
      </c>
      <c r="H36" s="629" t="s">
        <v>1334</v>
      </c>
      <c r="I36" s="1272">
        <v>2</v>
      </c>
      <c r="J36" s="227">
        <v>42556</v>
      </c>
      <c r="K36" s="227">
        <v>42740</v>
      </c>
      <c r="L36" s="488">
        <v>1</v>
      </c>
      <c r="M36" s="90" t="e">
        <f>+#REF!*L36</f>
        <v>#REF!</v>
      </c>
      <c r="N36" s="90">
        <f t="shared" si="0"/>
        <v>0</v>
      </c>
      <c r="O36" s="90">
        <f>IF($P$11&gt;=K36,#REF!,0)</f>
        <v>0</v>
      </c>
      <c r="P36" s="1238"/>
      <c r="Q36" s="1238"/>
      <c r="R36" s="629" t="s">
        <v>4837</v>
      </c>
    </row>
    <row r="37" spans="1:18" ht="409.5">
      <c r="A37" s="1399"/>
      <c r="B37" s="1399"/>
      <c r="C37" s="1399"/>
      <c r="D37" s="1406"/>
      <c r="E37" s="1406"/>
      <c r="F37" s="1271" t="s">
        <v>1336</v>
      </c>
      <c r="G37" s="1208" t="s">
        <v>1337</v>
      </c>
      <c r="H37" s="1208" t="s">
        <v>1338</v>
      </c>
      <c r="I37" s="1210">
        <v>1</v>
      </c>
      <c r="J37" s="627">
        <v>42370</v>
      </c>
      <c r="K37" s="627">
        <v>42429</v>
      </c>
      <c r="L37" s="488">
        <v>1</v>
      </c>
      <c r="M37" s="90" t="e">
        <f>+#REF!*L37</f>
        <v>#REF!</v>
      </c>
      <c r="N37" s="90">
        <f t="shared" ref="N37:N68" si="1">IF(K37&lt;=$P$11,M37,0)</f>
        <v>0</v>
      </c>
      <c r="O37" s="90">
        <f>IF($P$11&gt;=K37,#REF!,0)</f>
        <v>0</v>
      </c>
      <c r="P37" s="1238"/>
      <c r="Q37" s="1238"/>
      <c r="R37" s="1208" t="s">
        <v>4838</v>
      </c>
    </row>
    <row r="38" spans="1:18" ht="150">
      <c r="A38" s="1399"/>
      <c r="B38" s="1399"/>
      <c r="C38" s="1399"/>
      <c r="D38" s="1406"/>
      <c r="E38" s="1406"/>
      <c r="F38" s="1271" t="s">
        <v>1339</v>
      </c>
      <c r="G38" s="1271" t="s">
        <v>1340</v>
      </c>
      <c r="H38" s="1208" t="s">
        <v>1196</v>
      </c>
      <c r="I38" s="1210">
        <v>1</v>
      </c>
      <c r="J38" s="627">
        <v>42370</v>
      </c>
      <c r="K38" s="627">
        <v>42490</v>
      </c>
      <c r="L38" s="488">
        <v>1</v>
      </c>
      <c r="M38" s="90" t="e">
        <f>+#REF!*L38</f>
        <v>#REF!</v>
      </c>
      <c r="N38" s="90">
        <f t="shared" si="1"/>
        <v>0</v>
      </c>
      <c r="O38" s="90">
        <f>IF($P$11&gt;=K38,#REF!,0)</f>
        <v>0</v>
      </c>
      <c r="P38" s="1238"/>
      <c r="Q38" s="1238"/>
      <c r="R38" s="1208" t="s">
        <v>4790</v>
      </c>
    </row>
    <row r="39" spans="1:18" ht="300">
      <c r="A39" s="1399"/>
      <c r="B39" s="1399"/>
      <c r="C39" s="1399"/>
      <c r="D39" s="1406"/>
      <c r="E39" s="1406"/>
      <c r="F39" s="1271" t="s">
        <v>1341</v>
      </c>
      <c r="G39" s="1271" t="s">
        <v>1342</v>
      </c>
      <c r="H39" s="1208" t="s">
        <v>1343</v>
      </c>
      <c r="I39" s="1210">
        <v>1</v>
      </c>
      <c r="J39" s="627">
        <v>42491</v>
      </c>
      <c r="K39" s="627">
        <v>42643</v>
      </c>
      <c r="L39" s="488">
        <v>1</v>
      </c>
      <c r="M39" s="90" t="e">
        <f>+#REF!*L39</f>
        <v>#REF!</v>
      </c>
      <c r="N39" s="90">
        <f t="shared" si="1"/>
        <v>0</v>
      </c>
      <c r="O39" s="90">
        <f>IF($P$11&gt;=K39,#REF!,0)</f>
        <v>0</v>
      </c>
      <c r="P39" s="1238"/>
      <c r="Q39" s="1238"/>
      <c r="R39" s="1208" t="s">
        <v>4790</v>
      </c>
    </row>
    <row r="40" spans="1:18" ht="255">
      <c r="A40" s="1399"/>
      <c r="B40" s="1399"/>
      <c r="C40" s="1399"/>
      <c r="D40" s="1406"/>
      <c r="E40" s="1406"/>
      <c r="F40" s="1271" t="s">
        <v>1344</v>
      </c>
      <c r="G40" s="1271" t="s">
        <v>1345</v>
      </c>
      <c r="H40" s="1208" t="s">
        <v>1346</v>
      </c>
      <c r="I40" s="1210">
        <v>1</v>
      </c>
      <c r="J40" s="627">
        <v>42370</v>
      </c>
      <c r="K40" s="627">
        <v>42460</v>
      </c>
      <c r="L40" s="488">
        <v>1</v>
      </c>
      <c r="M40" s="90" t="e">
        <f>+#REF!*L40</f>
        <v>#REF!</v>
      </c>
      <c r="N40" s="90">
        <f t="shared" si="1"/>
        <v>0</v>
      </c>
      <c r="O40" s="90">
        <f>IF($P$11&gt;=K40,#REF!,0)</f>
        <v>0</v>
      </c>
      <c r="P40" s="1238"/>
      <c r="Q40" s="1238"/>
      <c r="R40" s="1208" t="s">
        <v>4790</v>
      </c>
    </row>
    <row r="41" spans="1:18" ht="409.5">
      <c r="A41" s="1399"/>
      <c r="B41" s="1399"/>
      <c r="C41" s="1399"/>
      <c r="D41" s="1406"/>
      <c r="E41" s="1406"/>
      <c r="F41" s="1271" t="s">
        <v>1347</v>
      </c>
      <c r="G41" s="1271" t="s">
        <v>1348</v>
      </c>
      <c r="H41" s="1208" t="s">
        <v>1346</v>
      </c>
      <c r="I41" s="1210">
        <v>1</v>
      </c>
      <c r="J41" s="627">
        <v>42370</v>
      </c>
      <c r="K41" s="627">
        <v>42551</v>
      </c>
      <c r="L41" s="488">
        <v>1</v>
      </c>
      <c r="M41" s="90" t="e">
        <f>+#REF!*L41</f>
        <v>#REF!</v>
      </c>
      <c r="N41" s="90">
        <f t="shared" si="1"/>
        <v>0</v>
      </c>
      <c r="O41" s="90">
        <f>IF($P$11&gt;=K41,#REF!,0)</f>
        <v>0</v>
      </c>
      <c r="P41" s="1238"/>
      <c r="Q41" s="1238"/>
      <c r="R41" s="1208" t="s">
        <v>4790</v>
      </c>
    </row>
    <row r="42" spans="1:18" ht="330">
      <c r="A42" s="1399"/>
      <c r="B42" s="1399"/>
      <c r="C42" s="1399"/>
      <c r="D42" s="1406"/>
      <c r="E42" s="1406"/>
      <c r="F42" s="1208" t="s">
        <v>1349</v>
      </c>
      <c r="G42" s="1208" t="s">
        <v>1350</v>
      </c>
      <c r="H42" s="1208" t="s">
        <v>1351</v>
      </c>
      <c r="I42" s="1210">
        <v>1</v>
      </c>
      <c r="J42" s="627">
        <v>42370</v>
      </c>
      <c r="K42" s="627">
        <v>42551</v>
      </c>
      <c r="L42" s="488">
        <v>1</v>
      </c>
      <c r="M42" s="90" t="e">
        <f>+#REF!*L42</f>
        <v>#REF!</v>
      </c>
      <c r="N42" s="90">
        <f t="shared" si="1"/>
        <v>0</v>
      </c>
      <c r="O42" s="90">
        <f>IF($P$11&gt;=K42,#REF!,0)</f>
        <v>0</v>
      </c>
      <c r="P42" s="1238"/>
      <c r="Q42" s="1238"/>
      <c r="R42" s="1208" t="s">
        <v>4790</v>
      </c>
    </row>
    <row r="43" spans="1:18" ht="409.5">
      <c r="A43" s="1277" t="s">
        <v>17</v>
      </c>
      <c r="B43" s="1277" t="s">
        <v>4839</v>
      </c>
      <c r="C43" s="1277" t="s">
        <v>1890</v>
      </c>
      <c r="D43" s="288" t="s">
        <v>4840</v>
      </c>
      <c r="E43" s="288" t="s">
        <v>4841</v>
      </c>
      <c r="F43" s="289" t="s">
        <v>4842</v>
      </c>
      <c r="G43" s="289" t="s">
        <v>1457</v>
      </c>
      <c r="H43" s="289" t="s">
        <v>107</v>
      </c>
      <c r="I43" s="290">
        <v>1</v>
      </c>
      <c r="J43" s="291">
        <v>42552</v>
      </c>
      <c r="K43" s="291">
        <v>42559</v>
      </c>
      <c r="L43" s="630">
        <v>1</v>
      </c>
      <c r="M43" s="643" t="e">
        <f>+#REF!*L43</f>
        <v>#REF!</v>
      </c>
      <c r="N43" s="643">
        <f t="shared" si="1"/>
        <v>0</v>
      </c>
      <c r="O43" s="643">
        <f>IF($P$11&gt;=K43,#REF!,0)</f>
        <v>0</v>
      </c>
      <c r="P43" s="644"/>
      <c r="Q43" s="644"/>
      <c r="R43" s="645" t="s">
        <v>4843</v>
      </c>
    </row>
    <row r="44" spans="1:18" ht="285">
      <c r="A44" s="1600" t="s">
        <v>17</v>
      </c>
      <c r="B44" s="1600" t="s">
        <v>4844</v>
      </c>
      <c r="C44" s="1601" t="s">
        <v>3646</v>
      </c>
      <c r="D44" s="1602" t="s">
        <v>4845</v>
      </c>
      <c r="E44" s="1602" t="s">
        <v>4846</v>
      </c>
      <c r="F44" s="1603" t="s">
        <v>4847</v>
      </c>
      <c r="G44" s="293" t="s">
        <v>4848</v>
      </c>
      <c r="H44" s="289" t="s">
        <v>4849</v>
      </c>
      <c r="I44" s="290">
        <v>1</v>
      </c>
      <c r="J44" s="294">
        <v>42552</v>
      </c>
      <c r="K44" s="294">
        <v>42597</v>
      </c>
      <c r="L44" s="630">
        <v>1</v>
      </c>
      <c r="M44" s="643" t="e">
        <f>+#REF!*L44</f>
        <v>#REF!</v>
      </c>
      <c r="N44" s="643">
        <f t="shared" si="1"/>
        <v>0</v>
      </c>
      <c r="O44" s="643">
        <f>IF($P$11&gt;=K44,#REF!,0)</f>
        <v>0</v>
      </c>
      <c r="P44" s="644"/>
      <c r="Q44" s="644"/>
      <c r="R44" s="645" t="s">
        <v>4850</v>
      </c>
    </row>
    <row r="45" spans="1:18" ht="409.5">
      <c r="A45" s="1600"/>
      <c r="B45" s="1600"/>
      <c r="C45" s="1601"/>
      <c r="D45" s="1602"/>
      <c r="E45" s="1602"/>
      <c r="F45" s="1604"/>
      <c r="G45" s="289" t="s">
        <v>4851</v>
      </c>
      <c r="H45" s="289" t="s">
        <v>4852</v>
      </c>
      <c r="I45" s="290">
        <v>1</v>
      </c>
      <c r="J45" s="294">
        <v>42552</v>
      </c>
      <c r="K45" s="294">
        <v>42735</v>
      </c>
      <c r="L45" s="630">
        <v>1</v>
      </c>
      <c r="M45" s="643" t="e">
        <f>+#REF!*L45</f>
        <v>#REF!</v>
      </c>
      <c r="N45" s="643">
        <f t="shared" si="1"/>
        <v>0</v>
      </c>
      <c r="O45" s="643">
        <f>IF($P$11&gt;=K45,#REF!,0)</f>
        <v>0</v>
      </c>
      <c r="P45" s="644"/>
      <c r="Q45" s="644"/>
      <c r="R45" s="645" t="s">
        <v>4850</v>
      </c>
    </row>
    <row r="46" spans="1:18" ht="409.5">
      <c r="A46" s="1600"/>
      <c r="B46" s="1600"/>
      <c r="C46" s="1601"/>
      <c r="D46" s="1602"/>
      <c r="E46" s="1602"/>
      <c r="F46" s="1604"/>
      <c r="G46" s="1606" t="s">
        <v>4853</v>
      </c>
      <c r="H46" s="289" t="s">
        <v>4854</v>
      </c>
      <c r="I46" s="290">
        <v>1</v>
      </c>
      <c r="J46" s="294">
        <v>42552</v>
      </c>
      <c r="K46" s="294">
        <v>42735</v>
      </c>
      <c r="L46" s="630">
        <v>1</v>
      </c>
      <c r="M46" s="643" t="e">
        <f>+#REF!*L46</f>
        <v>#REF!</v>
      </c>
      <c r="N46" s="643">
        <f t="shared" si="1"/>
        <v>0</v>
      </c>
      <c r="O46" s="643">
        <f>IF($P$11&gt;=K46,#REF!,0)</f>
        <v>0</v>
      </c>
      <c r="P46" s="644"/>
      <c r="Q46" s="644"/>
      <c r="R46" s="645" t="s">
        <v>4850</v>
      </c>
    </row>
    <row r="47" spans="1:18" ht="150">
      <c r="A47" s="1600"/>
      <c r="B47" s="1600"/>
      <c r="C47" s="1601"/>
      <c r="D47" s="1602"/>
      <c r="E47" s="1602"/>
      <c r="F47" s="1605"/>
      <c r="G47" s="1607"/>
      <c r="H47" s="289" t="s">
        <v>4855</v>
      </c>
      <c r="I47" s="290">
        <v>3</v>
      </c>
      <c r="J47" s="294">
        <v>42552</v>
      </c>
      <c r="K47" s="294">
        <v>42735</v>
      </c>
      <c r="L47" s="630">
        <v>1</v>
      </c>
      <c r="M47" s="643" t="e">
        <f>+#REF!*L47</f>
        <v>#REF!</v>
      </c>
      <c r="N47" s="643">
        <f t="shared" si="1"/>
        <v>0</v>
      </c>
      <c r="O47" s="643">
        <f>IF($P$11&gt;=K47,#REF!,0)</f>
        <v>0</v>
      </c>
      <c r="P47" s="644"/>
      <c r="Q47" s="644"/>
      <c r="R47" s="645" t="s">
        <v>4850</v>
      </c>
    </row>
    <row r="48" spans="1:18" ht="409.5">
      <c r="A48" s="1608" t="s">
        <v>17</v>
      </c>
      <c r="B48" s="1608" t="s">
        <v>1352</v>
      </c>
      <c r="C48" s="1610" t="s">
        <v>1353</v>
      </c>
      <c r="D48" s="1612" t="s">
        <v>4856</v>
      </c>
      <c r="E48" s="1612" t="s">
        <v>1355</v>
      </c>
      <c r="F48" s="620" t="s">
        <v>1356</v>
      </c>
      <c r="G48" s="621" t="s">
        <v>1272</v>
      </c>
      <c r="H48" s="621" t="s">
        <v>1273</v>
      </c>
      <c r="I48" s="622">
        <v>1</v>
      </c>
      <c r="J48" s="623">
        <v>42552</v>
      </c>
      <c r="K48" s="623">
        <v>42916</v>
      </c>
      <c r="L48" s="630">
        <v>1</v>
      </c>
      <c r="M48" s="643" t="e">
        <f>+#REF!*L48</f>
        <v>#REF!</v>
      </c>
      <c r="N48" s="643">
        <f t="shared" si="1"/>
        <v>0</v>
      </c>
      <c r="O48" s="643">
        <f>IF($P$11&gt;=K48,#REF!,0)</f>
        <v>0</v>
      </c>
      <c r="P48" s="644"/>
      <c r="Q48" s="644"/>
      <c r="R48" s="641" t="s">
        <v>4826</v>
      </c>
    </row>
    <row r="49" spans="1:18" ht="409.5">
      <c r="A49" s="1609"/>
      <c r="B49" s="1609"/>
      <c r="C49" s="1611"/>
      <c r="D49" s="1613"/>
      <c r="E49" s="1613"/>
      <c r="F49" s="1593" t="s">
        <v>4857</v>
      </c>
      <c r="G49" s="621" t="s">
        <v>1358</v>
      </c>
      <c r="H49" s="624" t="s">
        <v>1277</v>
      </c>
      <c r="I49" s="625">
        <v>1</v>
      </c>
      <c r="J49" s="623">
        <v>42558</v>
      </c>
      <c r="K49" s="623">
        <v>42735</v>
      </c>
      <c r="L49" s="630">
        <v>1</v>
      </c>
      <c r="M49" s="643" t="e">
        <f>+#REF!*L49</f>
        <v>#REF!</v>
      </c>
      <c r="N49" s="643">
        <f t="shared" si="1"/>
        <v>0</v>
      </c>
      <c r="O49" s="643">
        <f>IF($P$11&gt;=K49,#REF!,0)</f>
        <v>0</v>
      </c>
      <c r="P49" s="644"/>
      <c r="Q49" s="644"/>
      <c r="R49" s="642" t="s">
        <v>4858</v>
      </c>
    </row>
    <row r="50" spans="1:18" ht="409.5">
      <c r="A50" s="1609"/>
      <c r="B50" s="1609"/>
      <c r="C50" s="1611"/>
      <c r="D50" s="1613"/>
      <c r="E50" s="1613"/>
      <c r="F50" s="1594"/>
      <c r="G50" s="621" t="s">
        <v>4859</v>
      </c>
      <c r="H50" s="624" t="s">
        <v>4802</v>
      </c>
      <c r="I50" s="625">
        <v>2</v>
      </c>
      <c r="J50" s="623">
        <v>42675</v>
      </c>
      <c r="K50" s="623">
        <v>42886</v>
      </c>
      <c r="L50" s="630">
        <v>0</v>
      </c>
      <c r="M50" s="643" t="e">
        <f>+#REF!*L50</f>
        <v>#REF!</v>
      </c>
      <c r="N50" s="643">
        <f t="shared" si="1"/>
        <v>0</v>
      </c>
      <c r="O50" s="643">
        <f>IF($P$11&gt;=K50,#REF!,0)</f>
        <v>0</v>
      </c>
      <c r="P50" s="644"/>
      <c r="Q50" s="644"/>
      <c r="R50" s="642" t="s">
        <v>4858</v>
      </c>
    </row>
    <row r="51" spans="1:18" ht="409.5">
      <c r="A51" s="1609"/>
      <c r="B51" s="1609"/>
      <c r="C51" s="1611"/>
      <c r="D51" s="1613"/>
      <c r="E51" s="1613"/>
      <c r="F51" s="1595"/>
      <c r="G51" s="621" t="s">
        <v>4860</v>
      </c>
      <c r="H51" s="626" t="s">
        <v>4835</v>
      </c>
      <c r="I51" s="625">
        <v>2</v>
      </c>
      <c r="J51" s="623">
        <v>42887</v>
      </c>
      <c r="K51" s="623">
        <v>43166</v>
      </c>
      <c r="L51" s="630">
        <v>0</v>
      </c>
      <c r="M51" s="643" t="e">
        <f>+#REF!*L51</f>
        <v>#REF!</v>
      </c>
      <c r="N51" s="643">
        <f t="shared" si="1"/>
        <v>0</v>
      </c>
      <c r="O51" s="643">
        <f>IF($P$11&gt;=K51,#REF!,0)</f>
        <v>0</v>
      </c>
      <c r="P51" s="644"/>
      <c r="Q51" s="644"/>
      <c r="R51" s="642" t="s">
        <v>4858</v>
      </c>
    </row>
    <row r="52" spans="1:18" ht="409.5">
      <c r="A52" s="1609"/>
      <c r="B52" s="1609"/>
      <c r="C52" s="1611"/>
      <c r="D52" s="1613"/>
      <c r="E52" s="1613"/>
      <c r="F52" s="620" t="s">
        <v>4861</v>
      </c>
      <c r="G52" s="621" t="s">
        <v>1272</v>
      </c>
      <c r="H52" s="621" t="s">
        <v>1273</v>
      </c>
      <c r="I52" s="622">
        <v>1</v>
      </c>
      <c r="J52" s="623">
        <v>42552</v>
      </c>
      <c r="K52" s="623">
        <v>42916</v>
      </c>
      <c r="L52" s="630">
        <v>1</v>
      </c>
      <c r="M52" s="643" t="e">
        <f>+#REF!*L52</f>
        <v>#REF!</v>
      </c>
      <c r="N52" s="643">
        <f t="shared" si="1"/>
        <v>0</v>
      </c>
      <c r="O52" s="643">
        <f>IF($P$11&gt;=K52,#REF!,0)</f>
        <v>0</v>
      </c>
      <c r="P52" s="644"/>
      <c r="Q52" s="644"/>
      <c r="R52" s="641" t="s">
        <v>4826</v>
      </c>
    </row>
    <row r="53" spans="1:18" ht="409.5">
      <c r="A53" s="1609"/>
      <c r="B53" s="1609"/>
      <c r="C53" s="1611"/>
      <c r="D53" s="1613"/>
      <c r="E53" s="1613"/>
      <c r="F53" s="1593" t="s">
        <v>4862</v>
      </c>
      <c r="G53" s="621" t="s">
        <v>1276</v>
      </c>
      <c r="H53" s="624" t="s">
        <v>1277</v>
      </c>
      <c r="I53" s="625">
        <v>1</v>
      </c>
      <c r="J53" s="623">
        <v>42558</v>
      </c>
      <c r="K53" s="623">
        <v>42735</v>
      </c>
      <c r="L53" s="630">
        <v>1</v>
      </c>
      <c r="M53" s="643" t="e">
        <f>+#REF!*L53</f>
        <v>#REF!</v>
      </c>
      <c r="N53" s="643">
        <f t="shared" si="1"/>
        <v>0</v>
      </c>
      <c r="O53" s="643">
        <f>IF($P$11&gt;=K53,#REF!,0)</f>
        <v>0</v>
      </c>
      <c r="P53" s="644"/>
      <c r="Q53" s="644"/>
      <c r="R53" s="642" t="s">
        <v>4858</v>
      </c>
    </row>
    <row r="54" spans="1:18" ht="409.5">
      <c r="A54" s="1609"/>
      <c r="B54" s="1609"/>
      <c r="C54" s="1611"/>
      <c r="D54" s="1613"/>
      <c r="E54" s="1613"/>
      <c r="F54" s="1594"/>
      <c r="G54" s="621" t="s">
        <v>4801</v>
      </c>
      <c r="H54" s="624" t="s">
        <v>4802</v>
      </c>
      <c r="I54" s="625">
        <v>2</v>
      </c>
      <c r="J54" s="623">
        <v>42675</v>
      </c>
      <c r="K54" s="623">
        <v>42886</v>
      </c>
      <c r="L54" s="630">
        <v>0</v>
      </c>
      <c r="M54" s="643" t="e">
        <f>+#REF!*L54</f>
        <v>#REF!</v>
      </c>
      <c r="N54" s="643">
        <f t="shared" si="1"/>
        <v>0</v>
      </c>
      <c r="O54" s="643">
        <f>IF($P$11&gt;=K54,#REF!,0)</f>
        <v>0</v>
      </c>
      <c r="P54" s="644"/>
      <c r="Q54" s="644"/>
      <c r="R54" s="642" t="s">
        <v>4858</v>
      </c>
    </row>
    <row r="55" spans="1:18" ht="409.5">
      <c r="A55" s="1609"/>
      <c r="B55" s="1609"/>
      <c r="C55" s="1611"/>
      <c r="D55" s="1613"/>
      <c r="E55" s="1613"/>
      <c r="F55" s="1595"/>
      <c r="G55" s="621" t="s">
        <v>4803</v>
      </c>
      <c r="H55" s="626" t="s">
        <v>4804</v>
      </c>
      <c r="I55" s="625">
        <v>2</v>
      </c>
      <c r="J55" s="623">
        <v>42887</v>
      </c>
      <c r="K55" s="623">
        <v>43166</v>
      </c>
      <c r="L55" s="630">
        <v>0</v>
      </c>
      <c r="M55" s="643" t="e">
        <f>+#REF!*L55</f>
        <v>#REF!</v>
      </c>
      <c r="N55" s="643">
        <f t="shared" si="1"/>
        <v>0</v>
      </c>
      <c r="O55" s="643">
        <f>IF($P$11&gt;=K55,#REF!,0)</f>
        <v>0</v>
      </c>
      <c r="P55" s="644"/>
      <c r="Q55" s="644"/>
      <c r="R55" s="642" t="s">
        <v>4858</v>
      </c>
    </row>
    <row r="56" spans="1:18" ht="409.5">
      <c r="A56" s="1609"/>
      <c r="B56" s="1609"/>
      <c r="C56" s="1611"/>
      <c r="D56" s="1613"/>
      <c r="E56" s="1613"/>
      <c r="F56" s="620" t="s">
        <v>4863</v>
      </c>
      <c r="G56" s="621" t="s">
        <v>1272</v>
      </c>
      <c r="H56" s="621" t="s">
        <v>1273</v>
      </c>
      <c r="I56" s="622">
        <v>1</v>
      </c>
      <c r="J56" s="623">
        <v>42552</v>
      </c>
      <c r="K56" s="623">
        <v>42916</v>
      </c>
      <c r="L56" s="630">
        <v>1</v>
      </c>
      <c r="M56" s="643" t="e">
        <f>+#REF!*L56</f>
        <v>#REF!</v>
      </c>
      <c r="N56" s="643">
        <f t="shared" si="1"/>
        <v>0</v>
      </c>
      <c r="O56" s="643">
        <f>IF($P$11&gt;=K56,#REF!,0)</f>
        <v>0</v>
      </c>
      <c r="P56" s="644"/>
      <c r="Q56" s="644"/>
      <c r="R56" s="641" t="s">
        <v>4831</v>
      </c>
    </row>
    <row r="57" spans="1:18" ht="409.5">
      <c r="A57" s="1609"/>
      <c r="B57" s="1609"/>
      <c r="C57" s="1611"/>
      <c r="D57" s="1613"/>
      <c r="E57" s="1613"/>
      <c r="F57" s="1593" t="s">
        <v>4864</v>
      </c>
      <c r="G57" s="621" t="s">
        <v>1364</v>
      </c>
      <c r="H57" s="624" t="s">
        <v>1277</v>
      </c>
      <c r="I57" s="625">
        <v>1</v>
      </c>
      <c r="J57" s="623">
        <v>42558</v>
      </c>
      <c r="K57" s="623">
        <v>42735</v>
      </c>
      <c r="L57" s="630">
        <v>1</v>
      </c>
      <c r="M57" s="643" t="e">
        <f>+#REF!*L57</f>
        <v>#REF!</v>
      </c>
      <c r="N57" s="643">
        <f t="shared" si="1"/>
        <v>0</v>
      </c>
      <c r="O57" s="643">
        <f>IF($P$11&gt;=K57,#REF!,0)</f>
        <v>0</v>
      </c>
      <c r="P57" s="644"/>
      <c r="Q57" s="644"/>
      <c r="R57" s="642" t="s">
        <v>4858</v>
      </c>
    </row>
    <row r="58" spans="1:18" ht="409.5">
      <c r="A58" s="1609"/>
      <c r="B58" s="1609"/>
      <c r="C58" s="1611"/>
      <c r="D58" s="1613"/>
      <c r="E58" s="1613"/>
      <c r="F58" s="1594"/>
      <c r="G58" s="621" t="s">
        <v>4865</v>
      </c>
      <c r="H58" s="624" t="s">
        <v>4802</v>
      </c>
      <c r="I58" s="625">
        <v>2</v>
      </c>
      <c r="J58" s="623">
        <v>42675</v>
      </c>
      <c r="K58" s="623">
        <v>42886</v>
      </c>
      <c r="L58" s="630">
        <v>0</v>
      </c>
      <c r="M58" s="643" t="e">
        <f>+#REF!*L58</f>
        <v>#REF!</v>
      </c>
      <c r="N58" s="643">
        <f t="shared" si="1"/>
        <v>0</v>
      </c>
      <c r="O58" s="643">
        <f>IF($P$11&gt;=K58,#REF!,0)</f>
        <v>0</v>
      </c>
      <c r="P58" s="644"/>
      <c r="Q58" s="644"/>
      <c r="R58" s="642" t="s">
        <v>4858</v>
      </c>
    </row>
    <row r="59" spans="1:18" ht="409.5">
      <c r="A59" s="1609"/>
      <c r="B59" s="1609"/>
      <c r="C59" s="1611"/>
      <c r="D59" s="1613"/>
      <c r="E59" s="1613"/>
      <c r="F59" s="1595"/>
      <c r="G59" s="621" t="s">
        <v>4866</v>
      </c>
      <c r="H59" s="626" t="s">
        <v>4867</v>
      </c>
      <c r="I59" s="625">
        <v>2</v>
      </c>
      <c r="J59" s="623">
        <v>42887</v>
      </c>
      <c r="K59" s="623">
        <v>43166</v>
      </c>
      <c r="L59" s="630">
        <v>0</v>
      </c>
      <c r="M59" s="643" t="e">
        <f>+#REF!*L59</f>
        <v>#REF!</v>
      </c>
      <c r="N59" s="643">
        <f t="shared" si="1"/>
        <v>0</v>
      </c>
      <c r="O59" s="643">
        <f>IF($P$11&gt;=K59,#REF!,0)</f>
        <v>0</v>
      </c>
      <c r="P59" s="644"/>
      <c r="Q59" s="644"/>
      <c r="R59" s="642" t="s">
        <v>4858</v>
      </c>
    </row>
    <row r="60" spans="1:18" ht="315">
      <c r="A60" s="1609"/>
      <c r="B60" s="1609"/>
      <c r="C60" s="1611"/>
      <c r="D60" s="1613"/>
      <c r="E60" s="1613"/>
      <c r="F60" s="1616" t="s">
        <v>1367</v>
      </c>
      <c r="G60" s="342" t="s">
        <v>1368</v>
      </c>
      <c r="H60" s="342" t="s">
        <v>236</v>
      </c>
      <c r="I60" s="631">
        <v>11</v>
      </c>
      <c r="J60" s="632">
        <v>42552</v>
      </c>
      <c r="K60" s="632">
        <v>42916</v>
      </c>
      <c r="L60" s="630">
        <v>0.54545454545454541</v>
      </c>
      <c r="M60" s="643" t="e">
        <f>+#REF!*L60</f>
        <v>#REF!</v>
      </c>
      <c r="N60" s="643">
        <f t="shared" si="1"/>
        <v>0</v>
      </c>
      <c r="O60" s="643">
        <f>IF($P$11&gt;=K60,#REF!,0)</f>
        <v>0</v>
      </c>
      <c r="P60" s="644"/>
      <c r="Q60" s="644"/>
      <c r="R60" s="646" t="s">
        <v>4868</v>
      </c>
    </row>
    <row r="61" spans="1:18" ht="210">
      <c r="A61" s="1609"/>
      <c r="B61" s="1609"/>
      <c r="C61" s="1611"/>
      <c r="D61" s="1613"/>
      <c r="E61" s="1613"/>
      <c r="F61" s="1617"/>
      <c r="G61" s="342" t="s">
        <v>1370</v>
      </c>
      <c r="H61" s="342" t="s">
        <v>236</v>
      </c>
      <c r="I61" s="631">
        <v>11</v>
      </c>
      <c r="J61" s="632">
        <v>42552</v>
      </c>
      <c r="K61" s="632">
        <v>42916</v>
      </c>
      <c r="L61" s="630">
        <v>0.54545454545454541</v>
      </c>
      <c r="M61" s="643" t="e">
        <f>+#REF!*L61</f>
        <v>#REF!</v>
      </c>
      <c r="N61" s="643">
        <f t="shared" si="1"/>
        <v>0</v>
      </c>
      <c r="O61" s="643">
        <f>IF($P$11&gt;=K61,#REF!,0)</f>
        <v>0</v>
      </c>
      <c r="P61" s="644"/>
      <c r="Q61" s="644"/>
      <c r="R61" s="647" t="s">
        <v>4868</v>
      </c>
    </row>
    <row r="62" spans="1:18" ht="409.5">
      <c r="A62" s="1609"/>
      <c r="B62" s="1609"/>
      <c r="C62" s="1611"/>
      <c r="D62" s="1613"/>
      <c r="E62" s="1613"/>
      <c r="F62" s="343" t="s">
        <v>1371</v>
      </c>
      <c r="G62" s="343" t="s">
        <v>1372</v>
      </c>
      <c r="H62" s="343" t="s">
        <v>685</v>
      </c>
      <c r="I62" s="631">
        <v>1</v>
      </c>
      <c r="J62" s="632">
        <v>42583</v>
      </c>
      <c r="K62" s="632">
        <v>42825</v>
      </c>
      <c r="L62" s="630">
        <v>0</v>
      </c>
      <c r="M62" s="643" t="e">
        <f>+#REF!*L62</f>
        <v>#REF!</v>
      </c>
      <c r="N62" s="643">
        <f t="shared" si="1"/>
        <v>0</v>
      </c>
      <c r="O62" s="643">
        <f>IF($P$11&gt;=K62,#REF!,0)</f>
        <v>0</v>
      </c>
      <c r="P62" s="644"/>
      <c r="Q62" s="644"/>
      <c r="R62" s="647" t="s">
        <v>4869</v>
      </c>
    </row>
    <row r="63" spans="1:18" ht="409.5">
      <c r="A63" s="1609"/>
      <c r="B63" s="1609"/>
      <c r="C63" s="1611"/>
      <c r="D63" s="1613"/>
      <c r="E63" s="1613"/>
      <c r="F63" s="343" t="s">
        <v>1374</v>
      </c>
      <c r="G63" s="343" t="s">
        <v>4870</v>
      </c>
      <c r="H63" s="343" t="s">
        <v>685</v>
      </c>
      <c r="I63" s="631">
        <v>2</v>
      </c>
      <c r="J63" s="632">
        <v>42583</v>
      </c>
      <c r="K63" s="632">
        <v>42825</v>
      </c>
      <c r="L63" s="630">
        <v>0</v>
      </c>
      <c r="M63" s="643" t="e">
        <f>+#REF!*L63</f>
        <v>#REF!</v>
      </c>
      <c r="N63" s="643">
        <f t="shared" si="1"/>
        <v>0</v>
      </c>
      <c r="O63" s="643">
        <f>IF($P$11&gt;=K63,#REF!,0)</f>
        <v>0</v>
      </c>
      <c r="P63" s="644"/>
      <c r="Q63" s="644"/>
      <c r="R63" s="647" t="s">
        <v>4871</v>
      </c>
    </row>
    <row r="64" spans="1:18" ht="409.5">
      <c r="A64" s="1273" t="s">
        <v>17</v>
      </c>
      <c r="B64" s="1273" t="s">
        <v>4872</v>
      </c>
      <c r="C64" s="1274" t="s">
        <v>545</v>
      </c>
      <c r="D64" s="1275" t="s">
        <v>4873</v>
      </c>
      <c r="E64" s="289" t="s">
        <v>4874</v>
      </c>
      <c r="F64" s="288" t="s">
        <v>4875</v>
      </c>
      <c r="G64" s="288" t="s">
        <v>4876</v>
      </c>
      <c r="H64" s="288" t="s">
        <v>651</v>
      </c>
      <c r="I64" s="300">
        <v>1</v>
      </c>
      <c r="J64" s="301">
        <v>42552</v>
      </c>
      <c r="K64" s="301">
        <v>42612</v>
      </c>
      <c r="L64" s="630">
        <v>1</v>
      </c>
      <c r="M64" s="643" t="e">
        <f>+#REF!*L64</f>
        <v>#REF!</v>
      </c>
      <c r="N64" s="643">
        <f t="shared" si="1"/>
        <v>0</v>
      </c>
      <c r="O64" s="643">
        <f>IF($P$11&gt;=K64,#REF!,0)</f>
        <v>0</v>
      </c>
      <c r="P64" s="644"/>
      <c r="Q64" s="644"/>
      <c r="R64" s="1276" t="s">
        <v>4790</v>
      </c>
    </row>
    <row r="65" spans="1:18" ht="357">
      <c r="A65" s="1618" t="s">
        <v>17</v>
      </c>
      <c r="B65" s="1618" t="s">
        <v>1376</v>
      </c>
      <c r="C65" s="1618" t="s">
        <v>1377</v>
      </c>
      <c r="D65" s="1619" t="s">
        <v>4877</v>
      </c>
      <c r="E65" s="1619" t="s">
        <v>1379</v>
      </c>
      <c r="F65" s="1620" t="s">
        <v>1380</v>
      </c>
      <c r="G65" s="303" t="s">
        <v>1381</v>
      </c>
      <c r="H65" s="1278" t="s">
        <v>1382</v>
      </c>
      <c r="I65" s="304">
        <v>1</v>
      </c>
      <c r="J65" s="305">
        <v>42704</v>
      </c>
      <c r="K65" s="305">
        <v>42735</v>
      </c>
      <c r="L65" s="633">
        <v>1</v>
      </c>
      <c r="M65" s="648" t="e">
        <f>+#REF!*L65</f>
        <v>#REF!</v>
      </c>
      <c r="N65" s="648">
        <f t="shared" si="1"/>
        <v>0</v>
      </c>
      <c r="O65" s="648">
        <f>IF($P$11&gt;=K65,#REF!,0)</f>
        <v>0</v>
      </c>
      <c r="P65" s="649"/>
      <c r="Q65" s="649"/>
      <c r="R65" s="650" t="s">
        <v>4878</v>
      </c>
    </row>
    <row r="66" spans="1:18" ht="409.5">
      <c r="A66" s="1618"/>
      <c r="B66" s="1618"/>
      <c r="C66" s="1618"/>
      <c r="D66" s="1619"/>
      <c r="E66" s="1619"/>
      <c r="F66" s="1621"/>
      <c r="G66" s="303" t="s">
        <v>1384</v>
      </c>
      <c r="H66" s="1278" t="s">
        <v>1385</v>
      </c>
      <c r="I66" s="304">
        <v>4</v>
      </c>
      <c r="J66" s="305">
        <v>42736</v>
      </c>
      <c r="K66" s="305">
        <v>43100</v>
      </c>
      <c r="L66" s="633">
        <v>0</v>
      </c>
      <c r="M66" s="648" t="e">
        <f>+#REF!*L66</f>
        <v>#REF!</v>
      </c>
      <c r="N66" s="648">
        <f t="shared" si="1"/>
        <v>0</v>
      </c>
      <c r="O66" s="648">
        <f>IF($P$11&gt;=K66,#REF!,0)</f>
        <v>0</v>
      </c>
      <c r="P66" s="649"/>
      <c r="Q66" s="649"/>
      <c r="R66" s="650" t="s">
        <v>4879</v>
      </c>
    </row>
    <row r="67" spans="1:18" ht="229.5">
      <c r="A67" s="1618"/>
      <c r="B67" s="1618"/>
      <c r="C67" s="1618"/>
      <c r="D67" s="1619"/>
      <c r="E67" s="1619"/>
      <c r="F67" s="1614" t="s">
        <v>4880</v>
      </c>
      <c r="G67" s="303" t="s">
        <v>4881</v>
      </c>
      <c r="H67" s="1278" t="s">
        <v>4882</v>
      </c>
      <c r="I67" s="304">
        <v>1</v>
      </c>
      <c r="J67" s="305">
        <v>42745</v>
      </c>
      <c r="K67" s="305">
        <v>42809</v>
      </c>
      <c r="L67" s="633">
        <v>0</v>
      </c>
      <c r="M67" s="648" t="e">
        <f>+#REF!*L67</f>
        <v>#REF!</v>
      </c>
      <c r="N67" s="648">
        <f t="shared" si="1"/>
        <v>0</v>
      </c>
      <c r="O67" s="648">
        <f>IF($P$11&gt;=K67,#REF!,0)</f>
        <v>0</v>
      </c>
      <c r="P67" s="649"/>
      <c r="Q67" s="649"/>
      <c r="R67" s="650" t="s">
        <v>4879</v>
      </c>
    </row>
    <row r="68" spans="1:18" ht="216.75">
      <c r="A68" s="1618"/>
      <c r="B68" s="1618"/>
      <c r="C68" s="1618"/>
      <c r="D68" s="1619"/>
      <c r="E68" s="1619"/>
      <c r="F68" s="1622"/>
      <c r="G68" s="307" t="s">
        <v>4883</v>
      </c>
      <c r="H68" s="1278" t="s">
        <v>4884</v>
      </c>
      <c r="I68" s="304">
        <v>1</v>
      </c>
      <c r="J68" s="305">
        <v>42810</v>
      </c>
      <c r="K68" s="305">
        <v>42855</v>
      </c>
      <c r="L68" s="633">
        <v>0</v>
      </c>
      <c r="M68" s="648" t="e">
        <f>+#REF!*L68</f>
        <v>#REF!</v>
      </c>
      <c r="N68" s="648">
        <f t="shared" si="1"/>
        <v>0</v>
      </c>
      <c r="O68" s="648">
        <f>IF($P$11&gt;=K68,#REF!,0)</f>
        <v>0</v>
      </c>
      <c r="P68" s="649"/>
      <c r="Q68" s="649"/>
      <c r="R68" s="650" t="s">
        <v>4879</v>
      </c>
    </row>
    <row r="69" spans="1:18" ht="255">
      <c r="A69" s="1618"/>
      <c r="B69" s="1618"/>
      <c r="C69" s="1618"/>
      <c r="D69" s="1619"/>
      <c r="E69" s="1619"/>
      <c r="F69" s="1615"/>
      <c r="G69" s="308" t="s">
        <v>4885</v>
      </c>
      <c r="H69" s="1278" t="s">
        <v>4886</v>
      </c>
      <c r="I69" s="304">
        <v>1</v>
      </c>
      <c r="J69" s="305">
        <v>42857</v>
      </c>
      <c r="K69" s="305">
        <v>42916</v>
      </c>
      <c r="L69" s="633">
        <v>0</v>
      </c>
      <c r="M69" s="648" t="e">
        <f>+#REF!*L69</f>
        <v>#REF!</v>
      </c>
      <c r="N69" s="648">
        <f t="shared" ref="N69:N76" si="2">IF(K69&lt;=$P$11,M69,0)</f>
        <v>0</v>
      </c>
      <c r="O69" s="648">
        <f>IF($P$11&gt;=K69,#REF!,0)</f>
        <v>0</v>
      </c>
      <c r="P69" s="649"/>
      <c r="Q69" s="649"/>
      <c r="R69" s="650" t="s">
        <v>4879</v>
      </c>
    </row>
    <row r="70" spans="1:18" ht="409.5">
      <c r="A70" s="1618" t="s">
        <v>17</v>
      </c>
      <c r="B70" s="1618" t="s">
        <v>1387</v>
      </c>
      <c r="C70" s="1618" t="s">
        <v>1388</v>
      </c>
      <c r="D70" s="1619" t="s">
        <v>4887</v>
      </c>
      <c r="E70" s="1619" t="s">
        <v>1390</v>
      </c>
      <c r="F70" s="1614" t="s">
        <v>1391</v>
      </c>
      <c r="G70" s="303" t="s">
        <v>4888</v>
      </c>
      <c r="H70" s="1278" t="s">
        <v>4889</v>
      </c>
      <c r="I70" s="304">
        <v>1</v>
      </c>
      <c r="J70" s="305">
        <v>42736</v>
      </c>
      <c r="K70" s="305">
        <v>42825</v>
      </c>
      <c r="L70" s="633">
        <v>0</v>
      </c>
      <c r="M70" s="648" t="e">
        <f>+#REF!*L70</f>
        <v>#REF!</v>
      </c>
      <c r="N70" s="648">
        <f t="shared" si="2"/>
        <v>0</v>
      </c>
      <c r="O70" s="648">
        <f>IF($P$11&gt;=K70,#REF!,0)</f>
        <v>0</v>
      </c>
      <c r="P70" s="649"/>
      <c r="Q70" s="649"/>
      <c r="R70" s="650" t="s">
        <v>4890</v>
      </c>
    </row>
    <row r="71" spans="1:18" ht="306">
      <c r="A71" s="1618"/>
      <c r="B71" s="1618"/>
      <c r="C71" s="1618"/>
      <c r="D71" s="1619"/>
      <c r="E71" s="1619"/>
      <c r="F71" s="1615"/>
      <c r="G71" s="303" t="s">
        <v>1395</v>
      </c>
      <c r="H71" s="1278" t="s">
        <v>1396</v>
      </c>
      <c r="I71" s="304">
        <v>2</v>
      </c>
      <c r="J71" s="305">
        <v>42737</v>
      </c>
      <c r="K71" s="305">
        <v>43100</v>
      </c>
      <c r="L71" s="633">
        <v>0</v>
      </c>
      <c r="M71" s="648" t="e">
        <f>+#REF!*L71</f>
        <v>#REF!</v>
      </c>
      <c r="N71" s="648">
        <f t="shared" si="2"/>
        <v>0</v>
      </c>
      <c r="O71" s="648">
        <f>IF($P$11&gt;=K71,#REF!,0)</f>
        <v>0</v>
      </c>
      <c r="P71" s="649"/>
      <c r="Q71" s="649"/>
      <c r="R71" s="650" t="s">
        <v>4891</v>
      </c>
    </row>
    <row r="72" spans="1:18" ht="280.5">
      <c r="A72" s="1618"/>
      <c r="B72" s="1618"/>
      <c r="C72" s="1618"/>
      <c r="D72" s="1619"/>
      <c r="E72" s="1619"/>
      <c r="F72" s="309" t="s">
        <v>4892</v>
      </c>
      <c r="G72" s="303" t="s">
        <v>4893</v>
      </c>
      <c r="H72" s="1278" t="s">
        <v>4894</v>
      </c>
      <c r="I72" s="304">
        <v>1</v>
      </c>
      <c r="J72" s="305">
        <v>43101</v>
      </c>
      <c r="K72" s="305">
        <v>43251</v>
      </c>
      <c r="L72" s="633">
        <v>0</v>
      </c>
      <c r="M72" s="648" t="e">
        <f>+#REF!*L72</f>
        <v>#REF!</v>
      </c>
      <c r="N72" s="648">
        <f t="shared" si="2"/>
        <v>0</v>
      </c>
      <c r="O72" s="648">
        <f>IF($P$11&gt;=K72,#REF!,0)</f>
        <v>0</v>
      </c>
      <c r="P72" s="649"/>
      <c r="Q72" s="649"/>
      <c r="R72" s="650" t="s">
        <v>4895</v>
      </c>
    </row>
    <row r="73" spans="1:18" ht="306">
      <c r="A73" s="1618"/>
      <c r="B73" s="1618"/>
      <c r="C73" s="1618"/>
      <c r="D73" s="1619"/>
      <c r="E73" s="1619"/>
      <c r="F73" s="303" t="s">
        <v>1407</v>
      </c>
      <c r="G73" s="303" t="s">
        <v>1408</v>
      </c>
      <c r="H73" s="303" t="s">
        <v>1409</v>
      </c>
      <c r="I73" s="304">
        <v>6</v>
      </c>
      <c r="J73" s="310">
        <v>42794</v>
      </c>
      <c r="K73" s="305">
        <v>43100</v>
      </c>
      <c r="L73" s="633">
        <v>0</v>
      </c>
      <c r="M73" s="648" t="e">
        <f>+#REF!*L73</f>
        <v>#REF!</v>
      </c>
      <c r="N73" s="648">
        <f t="shared" si="2"/>
        <v>0</v>
      </c>
      <c r="O73" s="648">
        <f>IF($P$11&gt;=K73,#REF!,0)</f>
        <v>0</v>
      </c>
      <c r="P73" s="649"/>
      <c r="Q73" s="649"/>
      <c r="R73" s="650" t="s">
        <v>4896</v>
      </c>
    </row>
    <row r="74" spans="1:18" ht="242.25">
      <c r="A74" s="1623" t="s">
        <v>17</v>
      </c>
      <c r="B74" s="1618" t="s">
        <v>1411</v>
      </c>
      <c r="C74" s="1624" t="s">
        <v>1412</v>
      </c>
      <c r="D74" s="1619" t="s">
        <v>4897</v>
      </c>
      <c r="E74" s="1625" t="s">
        <v>1414</v>
      </c>
      <c r="F74" s="303" t="s">
        <v>1415</v>
      </c>
      <c r="G74" s="303" t="s">
        <v>1416</v>
      </c>
      <c r="H74" s="303" t="s">
        <v>4898</v>
      </c>
      <c r="I74" s="311">
        <v>3</v>
      </c>
      <c r="J74" s="305">
        <v>42736</v>
      </c>
      <c r="K74" s="305">
        <v>43100</v>
      </c>
      <c r="L74" s="633">
        <v>0</v>
      </c>
      <c r="M74" s="648" t="e">
        <f>+#REF!*L74</f>
        <v>#REF!</v>
      </c>
      <c r="N74" s="648">
        <f t="shared" si="2"/>
        <v>0</v>
      </c>
      <c r="O74" s="648">
        <f>IF($P$11&gt;=K74,#REF!,0)</f>
        <v>0</v>
      </c>
      <c r="P74" s="649"/>
      <c r="Q74" s="649"/>
      <c r="R74" s="650" t="s">
        <v>4899</v>
      </c>
    </row>
    <row r="75" spans="1:18" ht="204">
      <c r="A75" s="1623"/>
      <c r="B75" s="1618"/>
      <c r="C75" s="1624"/>
      <c r="D75" s="1619"/>
      <c r="E75" s="1625"/>
      <c r="F75" s="303" t="s">
        <v>1419</v>
      </c>
      <c r="G75" s="303" t="s">
        <v>1420</v>
      </c>
      <c r="H75" s="303" t="s">
        <v>1421</v>
      </c>
      <c r="I75" s="312">
        <v>4</v>
      </c>
      <c r="J75" s="305">
        <v>42736</v>
      </c>
      <c r="K75" s="305">
        <v>43100</v>
      </c>
      <c r="L75" s="633">
        <v>0</v>
      </c>
      <c r="M75" s="648" t="e">
        <f>+#REF!*L75</f>
        <v>#REF!</v>
      </c>
      <c r="N75" s="648">
        <f t="shared" si="2"/>
        <v>0</v>
      </c>
      <c r="O75" s="648">
        <f>IF($P$11&gt;=K75,#REF!,0)</f>
        <v>0</v>
      </c>
      <c r="P75" s="649"/>
      <c r="Q75" s="649"/>
      <c r="R75" s="650" t="s">
        <v>4900</v>
      </c>
    </row>
    <row r="76" spans="1:18" ht="165.75">
      <c r="A76" s="1623"/>
      <c r="B76" s="1618"/>
      <c r="C76" s="1624"/>
      <c r="D76" s="1619"/>
      <c r="E76" s="1625"/>
      <c r="F76" s="303" t="s">
        <v>4901</v>
      </c>
      <c r="G76" s="303" t="s">
        <v>4902</v>
      </c>
      <c r="H76" s="303" t="s">
        <v>4903</v>
      </c>
      <c r="I76" s="312">
        <v>4</v>
      </c>
      <c r="J76" s="305">
        <v>42736</v>
      </c>
      <c r="K76" s="305">
        <v>43100</v>
      </c>
      <c r="L76" s="633">
        <v>0</v>
      </c>
      <c r="M76" s="648" t="e">
        <f>+#REF!*L76</f>
        <v>#REF!</v>
      </c>
      <c r="N76" s="648">
        <f t="shared" si="2"/>
        <v>0</v>
      </c>
      <c r="O76" s="648">
        <f>IF($P$11&gt;=K76,#REF!,0)</f>
        <v>0</v>
      </c>
      <c r="P76" s="649"/>
      <c r="Q76" s="649"/>
      <c r="R76" s="650" t="s">
        <v>4904</v>
      </c>
    </row>
  </sheetData>
  <protectedRanges>
    <protectedRange sqref="R65:R76" name="Rango1_13_2_1"/>
  </protectedRanges>
  <mergeCells count="104">
    <mergeCell ref="A74:A76"/>
    <mergeCell ref="B74:B76"/>
    <mergeCell ref="C74:C76"/>
    <mergeCell ref="D74:D76"/>
    <mergeCell ref="E74:E76"/>
    <mergeCell ref="A70:A73"/>
    <mergeCell ref="B70:B73"/>
    <mergeCell ref="C70:C73"/>
    <mergeCell ref="D70:D73"/>
    <mergeCell ref="E70:E73"/>
    <mergeCell ref="F70:F71"/>
    <mergeCell ref="F60:F61"/>
    <mergeCell ref="A65:A69"/>
    <mergeCell ref="B65:B69"/>
    <mergeCell ref="C65:C69"/>
    <mergeCell ref="D65:D69"/>
    <mergeCell ref="E65:E69"/>
    <mergeCell ref="F65:F66"/>
    <mergeCell ref="F67:F69"/>
    <mergeCell ref="F44:F47"/>
    <mergeCell ref="G46:G47"/>
    <mergeCell ref="A48:A63"/>
    <mergeCell ref="B48:B63"/>
    <mergeCell ref="C48:C63"/>
    <mergeCell ref="D48:D63"/>
    <mergeCell ref="E48:E63"/>
    <mergeCell ref="F49:F51"/>
    <mergeCell ref="F53:F55"/>
    <mergeCell ref="F57:F59"/>
    <mergeCell ref="A36:A42"/>
    <mergeCell ref="B36:B42"/>
    <mergeCell ref="C36:C42"/>
    <mergeCell ref="D36:D42"/>
    <mergeCell ref="E36:E42"/>
    <mergeCell ref="A44:A47"/>
    <mergeCell ref="B44:B47"/>
    <mergeCell ref="C44:C47"/>
    <mergeCell ref="D44:D47"/>
    <mergeCell ref="E44:E47"/>
    <mergeCell ref="A28:A35"/>
    <mergeCell ref="B28:B35"/>
    <mergeCell ref="C28:C35"/>
    <mergeCell ref="D28:D35"/>
    <mergeCell ref="E28:E35"/>
    <mergeCell ref="F29:F31"/>
    <mergeCell ref="F33:F35"/>
    <mergeCell ref="F24:F25"/>
    <mergeCell ref="A26:A27"/>
    <mergeCell ref="B26:B27"/>
    <mergeCell ref="C26:C27"/>
    <mergeCell ref="D26:D27"/>
    <mergeCell ref="E26:E27"/>
    <mergeCell ref="A24:A25"/>
    <mergeCell ref="B24:B25"/>
    <mergeCell ref="C24:C25"/>
    <mergeCell ref="D24:D25"/>
    <mergeCell ref="E24:E25"/>
    <mergeCell ref="F10:F15"/>
    <mergeCell ref="F17:F19"/>
    <mergeCell ref="A20:A21"/>
    <mergeCell ref="B20:B21"/>
    <mergeCell ref="C20:C21"/>
    <mergeCell ref="D20:D21"/>
    <mergeCell ref="E20:E21"/>
    <mergeCell ref="A10:A19"/>
    <mergeCell ref="I1:I2"/>
    <mergeCell ref="A22:A23"/>
    <mergeCell ref="B22:B23"/>
    <mergeCell ref="C22:C23"/>
    <mergeCell ref="D22:D23"/>
    <mergeCell ref="E22:E23"/>
    <mergeCell ref="A8:A9"/>
    <mergeCell ref="B8:B9"/>
    <mergeCell ref="C8:C9"/>
    <mergeCell ref="D8:D9"/>
    <mergeCell ref="E8:E9"/>
    <mergeCell ref="B10:B19"/>
    <mergeCell ref="C10:C19"/>
    <mergeCell ref="D10:D19"/>
    <mergeCell ref="E10:E19"/>
    <mergeCell ref="R1:R2"/>
    <mergeCell ref="A3:L3"/>
    <mergeCell ref="A4:E4"/>
    <mergeCell ref="A5:A7"/>
    <mergeCell ref="B5:B7"/>
    <mergeCell ref="C5:C7"/>
    <mergeCell ref="D5:D7"/>
    <mergeCell ref="E5:E7"/>
    <mergeCell ref="F6:F7"/>
    <mergeCell ref="L1:L2"/>
    <mergeCell ref="M1:M2"/>
    <mergeCell ref="N1:N2"/>
    <mergeCell ref="O1:O2"/>
    <mergeCell ref="P1:Q1"/>
    <mergeCell ref="G1:G2"/>
    <mergeCell ref="H1:H2"/>
    <mergeCell ref="J1:J2"/>
    <mergeCell ref="K1:K2"/>
    <mergeCell ref="A1:A2"/>
    <mergeCell ref="F1:F2"/>
    <mergeCell ref="B1:B2"/>
    <mergeCell ref="C1:C2"/>
    <mergeCell ref="D1:D2"/>
    <mergeCell ref="E1:E2"/>
  </mergeCells>
  <dataValidations count="3">
    <dataValidation type="decimal" operator="lessThanOrEqual" allowBlank="1" showInputMessage="1" showErrorMessage="1" sqref="R65:R76">
      <formula1>I65</formula1>
    </dataValidation>
    <dataValidation operator="greaterThanOrEqual" allowBlank="1" showInputMessage="1" showErrorMessage="1" sqref="R5:R8"/>
    <dataValidation type="whole" operator="greaterThanOrEqual" allowBlank="1" showInputMessage="1" showErrorMessage="1" sqref="I5:I8">
      <formula1>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5"/>
  <sheetViews>
    <sheetView topLeftCell="A12" workbookViewId="0">
      <selection activeCell="P16" sqref="P16"/>
    </sheetView>
  </sheetViews>
  <sheetFormatPr baseColWidth="10" defaultColWidth="11.42578125" defaultRowHeight="15"/>
  <cols>
    <col min="11" max="11" width="13.7109375" customWidth="1"/>
    <col min="12" max="12" width="15.140625" customWidth="1"/>
    <col min="16" max="16" width="11.85546875" bestFit="1" customWidth="1"/>
  </cols>
  <sheetData>
    <row r="1" spans="1:16">
      <c r="A1" s="1965" t="s">
        <v>4905</v>
      </c>
      <c r="B1" s="1966"/>
      <c r="C1" s="1966"/>
      <c r="D1" s="1966"/>
      <c r="E1" s="1966"/>
      <c r="F1" s="1966"/>
      <c r="G1" s="1966"/>
      <c r="H1" s="1966"/>
      <c r="I1" s="1966"/>
      <c r="J1" s="1966"/>
      <c r="K1" s="1966"/>
      <c r="L1" s="1966"/>
      <c r="M1" s="1966"/>
      <c r="N1" s="54"/>
      <c r="O1" s="606"/>
      <c r="P1" s="606"/>
    </row>
    <row r="2" spans="1:16">
      <c r="A2" s="1967" t="s">
        <v>4906</v>
      </c>
      <c r="B2" s="1968"/>
      <c r="C2" s="1968"/>
      <c r="D2" s="1968"/>
      <c r="E2" s="1968"/>
      <c r="F2" s="1968"/>
      <c r="G2" s="1968"/>
      <c r="H2" s="1968"/>
      <c r="I2" s="1968"/>
      <c r="J2" s="1968"/>
      <c r="K2" s="1968"/>
      <c r="L2" s="1968"/>
      <c r="M2" s="1968"/>
      <c r="N2" s="54"/>
      <c r="O2" s="606"/>
      <c r="P2" s="606"/>
    </row>
    <row r="3" spans="1:16">
      <c r="A3" s="1967" t="s">
        <v>4907</v>
      </c>
      <c r="B3" s="1968"/>
      <c r="C3" s="1968"/>
      <c r="D3" s="1968"/>
      <c r="E3" s="1968"/>
      <c r="F3" s="1968"/>
      <c r="G3" s="1968"/>
      <c r="H3" s="1968"/>
      <c r="I3" s="1968"/>
      <c r="J3" s="1968"/>
      <c r="K3" s="1968"/>
      <c r="L3" s="1968"/>
      <c r="M3" s="1968"/>
      <c r="N3" s="54"/>
      <c r="O3" s="606"/>
      <c r="P3" s="606"/>
    </row>
    <row r="4" spans="1:16">
      <c r="A4" s="1969"/>
      <c r="B4" s="1970"/>
      <c r="C4" s="1970"/>
      <c r="D4" s="1970"/>
      <c r="E4" s="1970"/>
      <c r="F4" s="1970"/>
      <c r="G4" s="1970"/>
      <c r="H4" s="1970"/>
      <c r="I4" s="1970"/>
      <c r="J4" s="1970"/>
      <c r="K4" s="1970"/>
      <c r="L4" s="1970"/>
      <c r="M4" s="1970"/>
      <c r="N4" s="54"/>
      <c r="O4" s="606"/>
      <c r="P4" s="606"/>
    </row>
    <row r="5" spans="1:16">
      <c r="A5" s="1963" t="s">
        <v>4908</v>
      </c>
      <c r="B5" s="1964"/>
      <c r="C5" s="1964"/>
      <c r="D5" s="1964"/>
      <c r="E5" s="1964"/>
      <c r="F5" s="1964"/>
      <c r="G5" s="1964"/>
      <c r="H5" s="1964"/>
      <c r="I5" s="1964"/>
      <c r="J5" s="1964"/>
      <c r="K5" s="1964"/>
      <c r="L5" s="1964"/>
      <c r="M5" s="1964"/>
      <c r="N5" s="54"/>
      <c r="O5" s="606"/>
      <c r="P5" s="606"/>
    </row>
    <row r="6" spans="1:16">
      <c r="A6" s="1963" t="s">
        <v>4909</v>
      </c>
      <c r="B6" s="1964"/>
      <c r="C6" s="1964"/>
      <c r="D6" s="1964"/>
      <c r="E6" s="1964"/>
      <c r="F6" s="1964"/>
      <c r="G6" s="1964"/>
      <c r="H6" s="1964"/>
      <c r="I6" s="1964"/>
      <c r="J6" s="1964"/>
      <c r="K6" s="1964"/>
      <c r="L6" s="1964"/>
      <c r="M6" s="1964"/>
      <c r="N6" s="54"/>
      <c r="O6" s="606"/>
      <c r="P6" s="606"/>
    </row>
    <row r="7" spans="1:16">
      <c r="A7" s="1963" t="s">
        <v>4910</v>
      </c>
      <c r="B7" s="1964"/>
      <c r="C7" s="1964"/>
      <c r="D7" s="1964"/>
      <c r="E7" s="1964"/>
      <c r="F7" s="1964"/>
      <c r="G7" s="1964"/>
      <c r="H7" s="1964"/>
      <c r="I7" s="1964"/>
      <c r="J7" s="1964"/>
      <c r="K7" s="1964"/>
      <c r="L7" s="1964"/>
      <c r="M7" s="1964"/>
      <c r="N7" s="54"/>
      <c r="O7" s="606"/>
      <c r="P7" s="606"/>
    </row>
    <row r="8" spans="1:16">
      <c r="A8" s="1963" t="s">
        <v>4911</v>
      </c>
      <c r="B8" s="1964"/>
      <c r="C8" s="1964"/>
      <c r="D8" s="1964"/>
      <c r="E8" s="1964"/>
      <c r="F8" s="1964"/>
      <c r="G8" s="1964"/>
      <c r="H8" s="1964"/>
      <c r="I8" s="1964"/>
      <c r="J8" s="1964"/>
      <c r="K8" s="1964"/>
      <c r="L8" s="1964"/>
      <c r="M8" s="1964"/>
      <c r="N8" s="54"/>
      <c r="O8" s="606"/>
      <c r="P8" s="606"/>
    </row>
    <row r="9" spans="1:16">
      <c r="A9" s="1963" t="s">
        <v>4912</v>
      </c>
      <c r="B9" s="1964"/>
      <c r="C9" s="1964"/>
      <c r="D9" s="1964"/>
      <c r="E9" s="1964"/>
      <c r="F9" s="1964"/>
      <c r="G9" s="1964"/>
      <c r="H9" s="1964"/>
      <c r="I9" s="1964"/>
      <c r="J9" s="1964"/>
      <c r="K9" s="1964"/>
      <c r="L9" s="1964"/>
      <c r="M9" s="1964"/>
      <c r="N9" s="54"/>
      <c r="O9" s="606"/>
      <c r="P9" s="606"/>
    </row>
    <row r="10" spans="1:16">
      <c r="A10" s="1333" t="s">
        <v>4913</v>
      </c>
      <c r="B10" s="1334"/>
      <c r="C10" s="1334"/>
      <c r="D10" s="1334"/>
      <c r="E10" s="1334"/>
      <c r="F10" s="1334"/>
      <c r="G10" s="1334"/>
      <c r="H10" s="1334"/>
      <c r="I10" s="1334"/>
      <c r="J10" s="1334"/>
      <c r="K10" s="1334"/>
      <c r="L10" s="55"/>
      <c r="M10" s="55"/>
      <c r="N10" s="54"/>
      <c r="O10" s="606"/>
      <c r="P10" s="606"/>
    </row>
    <row r="11" spans="1:16">
      <c r="A11" s="56" t="s">
        <v>4914</v>
      </c>
      <c r="B11" s="57"/>
      <c r="C11" s="57"/>
      <c r="D11" s="57"/>
      <c r="E11" s="57"/>
      <c r="F11" s="57"/>
      <c r="G11" s="57"/>
      <c r="H11" s="57"/>
      <c r="I11" s="57"/>
      <c r="J11" s="57"/>
      <c r="K11" s="57"/>
      <c r="L11" s="57"/>
      <c r="M11" s="57"/>
      <c r="N11" s="54"/>
      <c r="O11" s="606"/>
      <c r="P11" s="606"/>
    </row>
    <row r="12" spans="1:16">
      <c r="A12" s="1961" t="s">
        <v>4766</v>
      </c>
      <c r="B12" s="1961" t="s">
        <v>4915</v>
      </c>
      <c r="C12" s="1961" t="s">
        <v>4767</v>
      </c>
      <c r="D12" s="1961" t="s">
        <v>4768</v>
      </c>
      <c r="E12" s="1961" t="s">
        <v>4769</v>
      </c>
      <c r="F12" s="1961" t="s">
        <v>4770</v>
      </c>
      <c r="G12" s="1961" t="s">
        <v>4771</v>
      </c>
      <c r="H12" s="1961" t="s">
        <v>4772</v>
      </c>
      <c r="I12" s="1961" t="s">
        <v>4773</v>
      </c>
      <c r="J12" s="1961" t="s">
        <v>4774</v>
      </c>
      <c r="K12" s="1961" t="s">
        <v>66</v>
      </c>
      <c r="L12" s="1961" t="s">
        <v>67</v>
      </c>
      <c r="M12" s="1961" t="s">
        <v>4916</v>
      </c>
      <c r="N12" s="1628" t="s">
        <v>4917</v>
      </c>
      <c r="O12" s="1628" t="s">
        <v>4918</v>
      </c>
      <c r="P12" s="1629" t="s">
        <v>4919</v>
      </c>
    </row>
    <row r="13" spans="1:16">
      <c r="A13" s="1962"/>
      <c r="B13" s="1962"/>
      <c r="C13" s="1962"/>
      <c r="D13" s="1962"/>
      <c r="E13" s="1962"/>
      <c r="F13" s="1962"/>
      <c r="G13" s="1962"/>
      <c r="H13" s="1962"/>
      <c r="I13" s="1962"/>
      <c r="J13" s="1962"/>
      <c r="K13" s="1962"/>
      <c r="L13" s="1962"/>
      <c r="M13" s="1962"/>
      <c r="N13" s="1628"/>
      <c r="O13" s="1628"/>
      <c r="P13" s="1629"/>
    </row>
    <row r="14" spans="1:16">
      <c r="A14" s="1957" t="s">
        <v>4920</v>
      </c>
      <c r="B14" s="1958"/>
      <c r="C14" s="1958"/>
      <c r="D14" s="1958"/>
      <c r="E14" s="1958"/>
      <c r="F14" s="1958"/>
      <c r="G14" s="1958"/>
      <c r="H14" s="1958"/>
      <c r="I14" s="1958"/>
      <c r="J14" s="1958"/>
      <c r="K14" s="1958"/>
      <c r="L14" s="1958"/>
      <c r="M14" s="1958"/>
      <c r="N14" s="58"/>
      <c r="O14" s="606"/>
      <c r="P14" s="606"/>
    </row>
    <row r="15" spans="1:16">
      <c r="A15" s="1959" t="s">
        <v>4921</v>
      </c>
      <c r="B15" s="1960"/>
      <c r="C15" s="1960"/>
      <c r="D15" s="1960"/>
      <c r="E15" s="1960"/>
      <c r="F15" s="1960"/>
      <c r="G15" s="1960"/>
      <c r="H15" s="1960"/>
      <c r="I15" s="1960"/>
      <c r="J15" s="1960"/>
      <c r="K15" s="1960"/>
      <c r="L15" s="1960"/>
      <c r="M15" s="1960"/>
      <c r="N15" s="59"/>
      <c r="O15" s="606"/>
      <c r="P15" s="606"/>
    </row>
    <row r="16" spans="1:16" ht="409.5">
      <c r="A16" s="1628" t="s">
        <v>4921</v>
      </c>
      <c r="B16" s="1727" t="s">
        <v>11</v>
      </c>
      <c r="C16" s="1628" t="s">
        <v>4922</v>
      </c>
      <c r="D16" s="1628" t="s">
        <v>4923</v>
      </c>
      <c r="E16" s="1724" t="s">
        <v>4924</v>
      </c>
      <c r="F16" s="1724" t="s">
        <v>4925</v>
      </c>
      <c r="G16" s="60" t="s">
        <v>4926</v>
      </c>
      <c r="H16" s="60" t="s">
        <v>4927</v>
      </c>
      <c r="I16" s="60" t="s">
        <v>4928</v>
      </c>
      <c r="J16" s="61">
        <v>1</v>
      </c>
      <c r="K16" s="62">
        <v>41852</v>
      </c>
      <c r="L16" s="62">
        <v>42004</v>
      </c>
      <c r="M16" s="63">
        <f t="shared" ref="M16:M79" si="0">(+L16-K16)/7</f>
        <v>21.714285714285715</v>
      </c>
      <c r="N16" s="489" t="s">
        <v>4929</v>
      </c>
      <c r="O16" s="598">
        <v>1</v>
      </c>
      <c r="P16" s="606"/>
    </row>
    <row r="17" spans="1:15" ht="240">
      <c r="A17" s="1628"/>
      <c r="B17" s="1728"/>
      <c r="C17" s="1628"/>
      <c r="D17" s="1628"/>
      <c r="E17" s="1724"/>
      <c r="F17" s="1724"/>
      <c r="G17" s="1295" t="s">
        <v>4930</v>
      </c>
      <c r="H17" s="1295" t="s">
        <v>4931</v>
      </c>
      <c r="I17" s="1295" t="s">
        <v>4932</v>
      </c>
      <c r="J17" s="61">
        <v>5</v>
      </c>
      <c r="K17" s="62">
        <v>41852</v>
      </c>
      <c r="L17" s="62">
        <v>42004</v>
      </c>
      <c r="M17" s="63">
        <f t="shared" si="0"/>
        <v>21.714285714285715</v>
      </c>
      <c r="N17" s="489" t="s">
        <v>4929</v>
      </c>
      <c r="O17" s="598">
        <v>1</v>
      </c>
    </row>
    <row r="18" spans="1:15" ht="240">
      <c r="A18" s="1628"/>
      <c r="B18" s="1729"/>
      <c r="C18" s="1628"/>
      <c r="D18" s="1628"/>
      <c r="E18" s="1724"/>
      <c r="F18" s="1724"/>
      <c r="G18" s="1295" t="s">
        <v>4933</v>
      </c>
      <c r="H18" s="1295" t="s">
        <v>4934</v>
      </c>
      <c r="I18" s="1295" t="s">
        <v>4935</v>
      </c>
      <c r="J18" s="61">
        <v>5</v>
      </c>
      <c r="K18" s="62">
        <v>41852</v>
      </c>
      <c r="L18" s="62">
        <v>42004</v>
      </c>
      <c r="M18" s="63">
        <f t="shared" si="0"/>
        <v>21.714285714285715</v>
      </c>
      <c r="N18" s="489" t="s">
        <v>4929</v>
      </c>
      <c r="O18" s="598">
        <v>1</v>
      </c>
    </row>
    <row r="19" spans="1:15" ht="409.5">
      <c r="A19" s="1628" t="s">
        <v>4921</v>
      </c>
      <c r="B19" s="1720" t="s">
        <v>11</v>
      </c>
      <c r="C19" s="1628" t="s">
        <v>4936</v>
      </c>
      <c r="D19" s="1628" t="s">
        <v>4937</v>
      </c>
      <c r="E19" s="1724" t="s">
        <v>4938</v>
      </c>
      <c r="F19" s="1724" t="s">
        <v>4939</v>
      </c>
      <c r="G19" s="60" t="s">
        <v>4940</v>
      </c>
      <c r="H19" s="60" t="s">
        <v>4941</v>
      </c>
      <c r="I19" s="60" t="s">
        <v>4942</v>
      </c>
      <c r="J19" s="61">
        <v>1</v>
      </c>
      <c r="K19" s="62">
        <v>41852</v>
      </c>
      <c r="L19" s="62">
        <v>42004</v>
      </c>
      <c r="M19" s="63">
        <f t="shared" si="0"/>
        <v>21.714285714285715</v>
      </c>
      <c r="N19" s="489" t="s">
        <v>4929</v>
      </c>
      <c r="O19" s="598">
        <v>1</v>
      </c>
    </row>
    <row r="20" spans="1:15" ht="255">
      <c r="A20" s="1628"/>
      <c r="B20" s="1721"/>
      <c r="C20" s="1628"/>
      <c r="D20" s="1628"/>
      <c r="E20" s="1724"/>
      <c r="F20" s="1724"/>
      <c r="G20" s="1295" t="s">
        <v>4943</v>
      </c>
      <c r="H20" s="1295" t="s">
        <v>4944</v>
      </c>
      <c r="I20" s="1295" t="s">
        <v>4932</v>
      </c>
      <c r="J20" s="61">
        <v>5</v>
      </c>
      <c r="K20" s="62">
        <v>41852</v>
      </c>
      <c r="L20" s="62">
        <v>42004</v>
      </c>
      <c r="M20" s="63">
        <f t="shared" si="0"/>
        <v>21.714285714285715</v>
      </c>
      <c r="N20" s="489" t="s">
        <v>4929</v>
      </c>
      <c r="O20" s="598">
        <v>1</v>
      </c>
    </row>
    <row r="21" spans="1:15" ht="285">
      <c r="A21" s="1628"/>
      <c r="B21" s="1722"/>
      <c r="C21" s="1628"/>
      <c r="D21" s="1628"/>
      <c r="E21" s="1724"/>
      <c r="F21" s="1724"/>
      <c r="G21" s="1295" t="s">
        <v>4945</v>
      </c>
      <c r="H21" s="1295" t="s">
        <v>4946</v>
      </c>
      <c r="I21" s="1295" t="s">
        <v>4935</v>
      </c>
      <c r="J21" s="61">
        <v>4</v>
      </c>
      <c r="K21" s="62">
        <v>41883</v>
      </c>
      <c r="L21" s="62">
        <v>42004</v>
      </c>
      <c r="M21" s="63">
        <f t="shared" si="0"/>
        <v>17.285714285714285</v>
      </c>
      <c r="N21" s="489" t="s">
        <v>4929</v>
      </c>
      <c r="O21" s="598">
        <v>1</v>
      </c>
    </row>
    <row r="22" spans="1:15" ht="225">
      <c r="A22" s="1628" t="s">
        <v>4921</v>
      </c>
      <c r="B22" s="1720" t="s">
        <v>11</v>
      </c>
      <c r="C22" s="1628" t="s">
        <v>4947</v>
      </c>
      <c r="D22" s="1628" t="s">
        <v>4948</v>
      </c>
      <c r="E22" s="1724" t="s">
        <v>4949</v>
      </c>
      <c r="F22" s="1724" t="s">
        <v>4950</v>
      </c>
      <c r="G22" s="1295" t="s">
        <v>4951</v>
      </c>
      <c r="H22" s="1295" t="s">
        <v>4952</v>
      </c>
      <c r="I22" s="1295" t="s">
        <v>4953</v>
      </c>
      <c r="J22" s="61">
        <v>1</v>
      </c>
      <c r="K22" s="62">
        <v>41927</v>
      </c>
      <c r="L22" s="62">
        <v>41929</v>
      </c>
      <c r="M22" s="63">
        <f t="shared" si="0"/>
        <v>0.2857142857142857</v>
      </c>
      <c r="N22" s="489" t="s">
        <v>4929</v>
      </c>
      <c r="O22" s="598">
        <v>1</v>
      </c>
    </row>
    <row r="23" spans="1:15" ht="345">
      <c r="A23" s="1628"/>
      <c r="B23" s="1721"/>
      <c r="C23" s="1628"/>
      <c r="D23" s="1628"/>
      <c r="E23" s="1724"/>
      <c r="F23" s="1724"/>
      <c r="G23" s="1295" t="s">
        <v>4954</v>
      </c>
      <c r="H23" s="1295" t="s">
        <v>4955</v>
      </c>
      <c r="I23" s="1295" t="s">
        <v>2045</v>
      </c>
      <c r="J23" s="61">
        <v>1</v>
      </c>
      <c r="K23" s="62">
        <v>41883</v>
      </c>
      <c r="L23" s="62">
        <v>41912</v>
      </c>
      <c r="M23" s="63">
        <f t="shared" si="0"/>
        <v>4.1428571428571432</v>
      </c>
      <c r="N23" s="489" t="s">
        <v>4929</v>
      </c>
      <c r="O23" s="598">
        <v>1</v>
      </c>
    </row>
    <row r="24" spans="1:15" ht="330">
      <c r="A24" s="1628"/>
      <c r="B24" s="1722"/>
      <c r="C24" s="1628"/>
      <c r="D24" s="1628"/>
      <c r="E24" s="1724"/>
      <c r="F24" s="1724"/>
      <c r="G24" s="1244" t="s">
        <v>4956</v>
      </c>
      <c r="H24" s="1244" t="s">
        <v>4957</v>
      </c>
      <c r="I24" s="1244" t="s">
        <v>4958</v>
      </c>
      <c r="J24" s="64">
        <v>1</v>
      </c>
      <c r="K24" s="62">
        <v>41883</v>
      </c>
      <c r="L24" s="62">
        <v>41929</v>
      </c>
      <c r="M24" s="63">
        <f t="shared" si="0"/>
        <v>6.5714285714285712</v>
      </c>
      <c r="N24" s="489" t="s">
        <v>4929</v>
      </c>
      <c r="O24" s="598">
        <v>1</v>
      </c>
    </row>
    <row r="25" spans="1:15" ht="150">
      <c r="A25" s="1628" t="s">
        <v>4921</v>
      </c>
      <c r="B25" s="1720" t="s">
        <v>11</v>
      </c>
      <c r="C25" s="1628" t="s">
        <v>4959</v>
      </c>
      <c r="D25" s="1726" t="s">
        <v>4960</v>
      </c>
      <c r="E25" s="1724" t="s">
        <v>4961</v>
      </c>
      <c r="F25" s="1724" t="s">
        <v>4962</v>
      </c>
      <c r="G25" s="1719" t="s">
        <v>4963</v>
      </c>
      <c r="H25" s="1295" t="s">
        <v>4964</v>
      </c>
      <c r="I25" s="1295" t="s">
        <v>4965</v>
      </c>
      <c r="J25" s="61">
        <v>1</v>
      </c>
      <c r="K25" s="62">
        <v>41855</v>
      </c>
      <c r="L25" s="62">
        <v>41943</v>
      </c>
      <c r="M25" s="63">
        <f t="shared" si="0"/>
        <v>12.571428571428571</v>
      </c>
      <c r="N25" s="489" t="s">
        <v>4929</v>
      </c>
      <c r="O25" s="598">
        <v>1</v>
      </c>
    </row>
    <row r="26" spans="1:15" ht="150">
      <c r="A26" s="1628"/>
      <c r="B26" s="1721"/>
      <c r="C26" s="1628"/>
      <c r="D26" s="1726"/>
      <c r="E26" s="1724"/>
      <c r="F26" s="1724"/>
      <c r="G26" s="1719"/>
      <c r="H26" s="1295" t="s">
        <v>4966</v>
      </c>
      <c r="I26" s="1295" t="s">
        <v>4967</v>
      </c>
      <c r="J26" s="61">
        <v>1</v>
      </c>
      <c r="K26" s="62">
        <v>41944</v>
      </c>
      <c r="L26" s="62">
        <v>41958</v>
      </c>
      <c r="M26" s="63">
        <f t="shared" si="0"/>
        <v>2</v>
      </c>
      <c r="N26" s="489" t="s">
        <v>4929</v>
      </c>
      <c r="O26" s="598">
        <v>1</v>
      </c>
    </row>
    <row r="27" spans="1:15" ht="180">
      <c r="A27" s="1628"/>
      <c r="B27" s="1721"/>
      <c r="C27" s="1628"/>
      <c r="D27" s="1726"/>
      <c r="E27" s="1724"/>
      <c r="F27" s="1724"/>
      <c r="G27" s="1719"/>
      <c r="H27" s="1295" t="s">
        <v>4968</v>
      </c>
      <c r="I27" s="1295" t="s">
        <v>4969</v>
      </c>
      <c r="J27" s="61">
        <v>1</v>
      </c>
      <c r="K27" s="62">
        <v>41958</v>
      </c>
      <c r="L27" s="62">
        <v>42004</v>
      </c>
      <c r="M27" s="63">
        <f t="shared" si="0"/>
        <v>6.5714285714285712</v>
      </c>
      <c r="N27" s="489" t="s">
        <v>4929</v>
      </c>
      <c r="O27" s="598">
        <v>1</v>
      </c>
    </row>
    <row r="28" spans="1:15" ht="330">
      <c r="A28" s="1628"/>
      <c r="B28" s="1722"/>
      <c r="C28" s="1628"/>
      <c r="D28" s="1726"/>
      <c r="E28" s="1724"/>
      <c r="F28" s="1724"/>
      <c r="G28" s="60" t="s">
        <v>4970</v>
      </c>
      <c r="H28" s="1295" t="s">
        <v>4971</v>
      </c>
      <c r="I28" s="1295" t="s">
        <v>4972</v>
      </c>
      <c r="J28" s="61">
        <v>4</v>
      </c>
      <c r="K28" s="62">
        <v>41883</v>
      </c>
      <c r="L28" s="62">
        <v>42004</v>
      </c>
      <c r="M28" s="63">
        <f t="shared" si="0"/>
        <v>17.285714285714285</v>
      </c>
      <c r="N28" s="489" t="s">
        <v>4929</v>
      </c>
      <c r="O28" s="598">
        <v>1</v>
      </c>
    </row>
    <row r="29" spans="1:15" ht="390">
      <c r="A29" s="1628" t="s">
        <v>4921</v>
      </c>
      <c r="B29" s="1720" t="s">
        <v>11</v>
      </c>
      <c r="C29" s="1628" t="s">
        <v>4973</v>
      </c>
      <c r="D29" s="1628" t="s">
        <v>4974</v>
      </c>
      <c r="E29" s="1724" t="s">
        <v>4975</v>
      </c>
      <c r="F29" s="1724" t="s">
        <v>4976</v>
      </c>
      <c r="G29" s="60" t="s">
        <v>4977</v>
      </c>
      <c r="H29" s="60" t="s">
        <v>4978</v>
      </c>
      <c r="I29" s="60" t="s">
        <v>4979</v>
      </c>
      <c r="J29" s="61">
        <v>1</v>
      </c>
      <c r="K29" s="62">
        <v>41852</v>
      </c>
      <c r="L29" s="62">
        <v>42004</v>
      </c>
      <c r="M29" s="63">
        <f t="shared" si="0"/>
        <v>21.714285714285715</v>
      </c>
      <c r="N29" s="489" t="s">
        <v>4929</v>
      </c>
      <c r="O29" s="598">
        <v>1</v>
      </c>
    </row>
    <row r="30" spans="1:15" ht="315">
      <c r="A30" s="1628"/>
      <c r="B30" s="1721"/>
      <c r="C30" s="1628"/>
      <c r="D30" s="1628"/>
      <c r="E30" s="1724"/>
      <c r="F30" s="1724"/>
      <c r="G30" s="1295" t="s">
        <v>4980</v>
      </c>
      <c r="H30" s="1244" t="s">
        <v>4981</v>
      </c>
      <c r="I30" s="1295" t="s">
        <v>4982</v>
      </c>
      <c r="J30" s="61">
        <v>1</v>
      </c>
      <c r="K30" s="62">
        <v>41961</v>
      </c>
      <c r="L30" s="62">
        <v>41963</v>
      </c>
      <c r="M30" s="63">
        <f t="shared" si="0"/>
        <v>0.2857142857142857</v>
      </c>
      <c r="N30" s="489" t="s">
        <v>4929</v>
      </c>
      <c r="O30" s="598">
        <v>1</v>
      </c>
    </row>
    <row r="31" spans="1:15" ht="330">
      <c r="A31" s="1628"/>
      <c r="B31" s="1722"/>
      <c r="C31" s="1628"/>
      <c r="D31" s="1628"/>
      <c r="E31" s="1724"/>
      <c r="F31" s="1724"/>
      <c r="G31" s="1295" t="s">
        <v>4983</v>
      </c>
      <c r="H31" s="1295" t="s">
        <v>4984</v>
      </c>
      <c r="I31" s="1295" t="s">
        <v>4985</v>
      </c>
      <c r="J31" s="61">
        <v>1</v>
      </c>
      <c r="K31" s="62">
        <v>41961</v>
      </c>
      <c r="L31" s="62">
        <v>41963</v>
      </c>
      <c r="M31" s="63">
        <f t="shared" si="0"/>
        <v>0.2857142857142857</v>
      </c>
      <c r="N31" s="489" t="s">
        <v>4929</v>
      </c>
      <c r="O31" s="598">
        <v>1</v>
      </c>
    </row>
    <row r="32" spans="1:15" ht="409.5">
      <c r="A32" s="1628" t="s">
        <v>4921</v>
      </c>
      <c r="B32" s="1720" t="s">
        <v>11</v>
      </c>
      <c r="C32" s="1628" t="s">
        <v>70</v>
      </c>
      <c r="D32" s="1726" t="s">
        <v>71</v>
      </c>
      <c r="E32" s="1724" t="s">
        <v>72</v>
      </c>
      <c r="F32" s="1724" t="s">
        <v>73</v>
      </c>
      <c r="G32" s="60" t="s">
        <v>4986</v>
      </c>
      <c r="H32" s="60" t="s">
        <v>4987</v>
      </c>
      <c r="I32" s="60" t="s">
        <v>4988</v>
      </c>
      <c r="J32" s="61">
        <v>1</v>
      </c>
      <c r="K32" s="62">
        <v>41852</v>
      </c>
      <c r="L32" s="62">
        <v>42004</v>
      </c>
      <c r="M32" s="63">
        <f t="shared" si="0"/>
        <v>21.714285714285715</v>
      </c>
      <c r="N32" s="489" t="s">
        <v>4929</v>
      </c>
      <c r="O32" s="598">
        <v>1</v>
      </c>
    </row>
    <row r="33" spans="1:15" ht="330">
      <c r="A33" s="1628"/>
      <c r="B33" s="1721"/>
      <c r="C33" s="1628"/>
      <c r="D33" s="1726"/>
      <c r="E33" s="1724"/>
      <c r="F33" s="1724"/>
      <c r="G33" s="1295" t="s">
        <v>4989</v>
      </c>
      <c r="H33" s="1244" t="s">
        <v>4990</v>
      </c>
      <c r="I33" s="1295" t="s">
        <v>4982</v>
      </c>
      <c r="J33" s="61">
        <v>1</v>
      </c>
      <c r="K33" s="62">
        <v>41961</v>
      </c>
      <c r="L33" s="62">
        <v>41963</v>
      </c>
      <c r="M33" s="63">
        <f t="shared" si="0"/>
        <v>0.2857142857142857</v>
      </c>
      <c r="N33" s="489" t="s">
        <v>4929</v>
      </c>
      <c r="O33" s="598">
        <v>1</v>
      </c>
    </row>
    <row r="34" spans="1:15" ht="390">
      <c r="A34" s="1628"/>
      <c r="B34" s="1722"/>
      <c r="C34" s="1628"/>
      <c r="D34" s="1726"/>
      <c r="E34" s="1724"/>
      <c r="F34" s="1724"/>
      <c r="G34" s="1295" t="s">
        <v>4991</v>
      </c>
      <c r="H34" s="1295" t="s">
        <v>4992</v>
      </c>
      <c r="I34" s="1295" t="s">
        <v>4993</v>
      </c>
      <c r="J34" s="61">
        <v>1</v>
      </c>
      <c r="K34" s="62">
        <v>41961</v>
      </c>
      <c r="L34" s="62">
        <v>41963</v>
      </c>
      <c r="M34" s="63">
        <f t="shared" si="0"/>
        <v>0.2857142857142857</v>
      </c>
      <c r="N34" s="489" t="s">
        <v>4929</v>
      </c>
      <c r="O34" s="598">
        <v>1</v>
      </c>
    </row>
    <row r="35" spans="1:15" ht="345">
      <c r="A35" s="1628" t="s">
        <v>4921</v>
      </c>
      <c r="B35" s="1720" t="s">
        <v>11</v>
      </c>
      <c r="C35" s="1628" t="s">
        <v>4994</v>
      </c>
      <c r="D35" s="1726" t="s">
        <v>4995</v>
      </c>
      <c r="E35" s="1724" t="s">
        <v>4996</v>
      </c>
      <c r="F35" s="1724" t="s">
        <v>4997</v>
      </c>
      <c r="G35" s="60" t="s">
        <v>4998</v>
      </c>
      <c r="H35" s="60" t="s">
        <v>4999</v>
      </c>
      <c r="I35" s="60" t="s">
        <v>5000</v>
      </c>
      <c r="J35" s="61">
        <v>1</v>
      </c>
      <c r="K35" s="62">
        <v>41852</v>
      </c>
      <c r="L35" s="62">
        <v>42004</v>
      </c>
      <c r="M35" s="63">
        <f t="shared" si="0"/>
        <v>21.714285714285715</v>
      </c>
      <c r="N35" s="489" t="s">
        <v>4929</v>
      </c>
      <c r="O35" s="598">
        <v>1</v>
      </c>
    </row>
    <row r="36" spans="1:15" ht="300">
      <c r="A36" s="1628"/>
      <c r="B36" s="1722"/>
      <c r="C36" s="1628"/>
      <c r="D36" s="1726"/>
      <c r="E36" s="1724"/>
      <c r="F36" s="1724"/>
      <c r="G36" s="1244" t="s">
        <v>5001</v>
      </c>
      <c r="H36" s="1244" t="s">
        <v>5002</v>
      </c>
      <c r="I36" s="1244" t="s">
        <v>5003</v>
      </c>
      <c r="J36" s="61">
        <v>6</v>
      </c>
      <c r="K36" s="62">
        <v>41852</v>
      </c>
      <c r="L36" s="62">
        <v>42004</v>
      </c>
      <c r="M36" s="63">
        <f t="shared" si="0"/>
        <v>21.714285714285715</v>
      </c>
      <c r="N36" s="489" t="s">
        <v>4929</v>
      </c>
      <c r="O36" s="598">
        <v>1</v>
      </c>
    </row>
    <row r="37" spans="1:15" ht="409.5">
      <c r="A37" s="1628" t="s">
        <v>4921</v>
      </c>
      <c r="B37" s="1720" t="s">
        <v>11</v>
      </c>
      <c r="C37" s="1628" t="s">
        <v>5004</v>
      </c>
      <c r="D37" s="1726" t="s">
        <v>4974</v>
      </c>
      <c r="E37" s="1724" t="s">
        <v>5005</v>
      </c>
      <c r="F37" s="1724" t="s">
        <v>5006</v>
      </c>
      <c r="G37" s="60" t="s">
        <v>5007</v>
      </c>
      <c r="H37" s="60" t="s">
        <v>5008</v>
      </c>
      <c r="I37" s="60" t="s">
        <v>4988</v>
      </c>
      <c r="J37" s="61">
        <v>1</v>
      </c>
      <c r="K37" s="62">
        <v>41852</v>
      </c>
      <c r="L37" s="62">
        <v>42004</v>
      </c>
      <c r="M37" s="63">
        <f t="shared" si="0"/>
        <v>21.714285714285715</v>
      </c>
      <c r="N37" s="489" t="s">
        <v>4929</v>
      </c>
      <c r="O37" s="598">
        <v>1</v>
      </c>
    </row>
    <row r="38" spans="1:15" ht="315">
      <c r="A38" s="1628"/>
      <c r="B38" s="1721"/>
      <c r="C38" s="1628"/>
      <c r="D38" s="1726"/>
      <c r="E38" s="1724"/>
      <c r="F38" s="1724"/>
      <c r="G38" s="1295" t="s">
        <v>4980</v>
      </c>
      <c r="H38" s="1244" t="s">
        <v>4981</v>
      </c>
      <c r="I38" s="1295" t="s">
        <v>5009</v>
      </c>
      <c r="J38" s="61">
        <v>1</v>
      </c>
      <c r="K38" s="62">
        <v>41961</v>
      </c>
      <c r="L38" s="62">
        <v>41963</v>
      </c>
      <c r="M38" s="63">
        <f t="shared" si="0"/>
        <v>0.2857142857142857</v>
      </c>
      <c r="N38" s="489" t="s">
        <v>4929</v>
      </c>
      <c r="O38" s="598">
        <v>1</v>
      </c>
    </row>
    <row r="39" spans="1:15" ht="330">
      <c r="A39" s="1628"/>
      <c r="B39" s="1722"/>
      <c r="C39" s="1628"/>
      <c r="D39" s="1726"/>
      <c r="E39" s="1724"/>
      <c r="F39" s="1724"/>
      <c r="G39" s="1295" t="s">
        <v>4983</v>
      </c>
      <c r="H39" s="1295" t="s">
        <v>4984</v>
      </c>
      <c r="I39" s="1295" t="s">
        <v>5010</v>
      </c>
      <c r="J39" s="61">
        <v>1</v>
      </c>
      <c r="K39" s="62">
        <v>41934</v>
      </c>
      <c r="L39" s="62">
        <v>41936</v>
      </c>
      <c r="M39" s="63">
        <f t="shared" si="0"/>
        <v>0.2857142857142857</v>
      </c>
      <c r="N39" s="489" t="s">
        <v>4929</v>
      </c>
      <c r="O39" s="598">
        <v>1</v>
      </c>
    </row>
    <row r="40" spans="1:15" ht="225">
      <c r="A40" s="1628" t="s">
        <v>4921</v>
      </c>
      <c r="B40" s="1720" t="s">
        <v>11</v>
      </c>
      <c r="C40" s="1628" t="s">
        <v>5011</v>
      </c>
      <c r="D40" s="1726" t="s">
        <v>5012</v>
      </c>
      <c r="E40" s="1956" t="s">
        <v>5013</v>
      </c>
      <c r="F40" s="1956" t="s">
        <v>5014</v>
      </c>
      <c r="G40" s="60" t="s">
        <v>5015</v>
      </c>
      <c r="H40" s="60" t="s">
        <v>5016</v>
      </c>
      <c r="I40" s="60" t="s">
        <v>4988</v>
      </c>
      <c r="J40" s="61">
        <v>1</v>
      </c>
      <c r="K40" s="62">
        <v>41852</v>
      </c>
      <c r="L40" s="62">
        <v>42004</v>
      </c>
      <c r="M40" s="63">
        <f t="shared" si="0"/>
        <v>21.714285714285715</v>
      </c>
      <c r="N40" s="489" t="s">
        <v>4929</v>
      </c>
      <c r="O40" s="598">
        <v>1</v>
      </c>
    </row>
    <row r="41" spans="1:15" ht="300">
      <c r="A41" s="1628"/>
      <c r="B41" s="1722"/>
      <c r="C41" s="1628"/>
      <c r="D41" s="1726"/>
      <c r="E41" s="1956"/>
      <c r="F41" s="1956"/>
      <c r="G41" s="1295" t="s">
        <v>5017</v>
      </c>
      <c r="H41" s="1295" t="s">
        <v>5018</v>
      </c>
      <c r="I41" s="1295" t="s">
        <v>2645</v>
      </c>
      <c r="J41" s="61">
        <v>1</v>
      </c>
      <c r="K41" s="62">
        <v>41852</v>
      </c>
      <c r="L41" s="62">
        <v>41883</v>
      </c>
      <c r="M41" s="63">
        <f t="shared" si="0"/>
        <v>4.4285714285714288</v>
      </c>
      <c r="N41" s="489" t="s">
        <v>4929</v>
      </c>
      <c r="O41" s="598">
        <v>1</v>
      </c>
    </row>
    <row r="42" spans="1:15" ht="409.5">
      <c r="A42" s="1628" t="s">
        <v>4921</v>
      </c>
      <c r="B42" s="1720" t="s">
        <v>11</v>
      </c>
      <c r="C42" s="1628" t="s">
        <v>5019</v>
      </c>
      <c r="D42" s="1726" t="s">
        <v>71</v>
      </c>
      <c r="E42" s="1724" t="s">
        <v>5020</v>
      </c>
      <c r="F42" s="1724" t="s">
        <v>5021</v>
      </c>
      <c r="G42" s="60" t="s">
        <v>4986</v>
      </c>
      <c r="H42" s="60" t="s">
        <v>5022</v>
      </c>
      <c r="I42" s="60" t="s">
        <v>5023</v>
      </c>
      <c r="J42" s="61">
        <v>1</v>
      </c>
      <c r="K42" s="62">
        <v>41852</v>
      </c>
      <c r="L42" s="62">
        <v>42004</v>
      </c>
      <c r="M42" s="63">
        <f t="shared" si="0"/>
        <v>21.714285714285715</v>
      </c>
      <c r="N42" s="489" t="s">
        <v>4929</v>
      </c>
      <c r="O42" s="598">
        <v>1</v>
      </c>
    </row>
    <row r="43" spans="1:15" ht="360">
      <c r="A43" s="1628"/>
      <c r="B43" s="1721"/>
      <c r="C43" s="1628"/>
      <c r="D43" s="1726"/>
      <c r="E43" s="1724"/>
      <c r="F43" s="1724"/>
      <c r="G43" s="1295" t="s">
        <v>5024</v>
      </c>
      <c r="H43" s="1244" t="s">
        <v>5025</v>
      </c>
      <c r="I43" s="1295" t="s">
        <v>5009</v>
      </c>
      <c r="J43" s="61">
        <v>1</v>
      </c>
      <c r="K43" s="62">
        <v>41961</v>
      </c>
      <c r="L43" s="62">
        <v>41963</v>
      </c>
      <c r="M43" s="63">
        <f t="shared" si="0"/>
        <v>0.2857142857142857</v>
      </c>
      <c r="N43" s="489" t="s">
        <v>4929</v>
      </c>
      <c r="O43" s="598">
        <v>1</v>
      </c>
    </row>
    <row r="44" spans="1:15" ht="390">
      <c r="A44" s="1628"/>
      <c r="B44" s="1722"/>
      <c r="C44" s="1628"/>
      <c r="D44" s="1726"/>
      <c r="E44" s="1724"/>
      <c r="F44" s="1724"/>
      <c r="G44" s="1295" t="s">
        <v>5026</v>
      </c>
      <c r="H44" s="1295" t="s">
        <v>5027</v>
      </c>
      <c r="I44" s="1295" t="s">
        <v>4985</v>
      </c>
      <c r="J44" s="61">
        <v>1</v>
      </c>
      <c r="K44" s="62">
        <v>41934</v>
      </c>
      <c r="L44" s="62">
        <v>41936</v>
      </c>
      <c r="M44" s="63">
        <f t="shared" si="0"/>
        <v>0.2857142857142857</v>
      </c>
      <c r="N44" s="489" t="s">
        <v>4929</v>
      </c>
      <c r="O44" s="598">
        <v>1</v>
      </c>
    </row>
    <row r="45" spans="1:15" ht="240">
      <c r="A45" s="1828" t="s">
        <v>4921</v>
      </c>
      <c r="B45" s="1896" t="s">
        <v>11</v>
      </c>
      <c r="C45" s="1828" t="s">
        <v>5028</v>
      </c>
      <c r="D45" s="1955" t="s">
        <v>5029</v>
      </c>
      <c r="E45" s="1830" t="s">
        <v>5030</v>
      </c>
      <c r="F45" s="1828" t="s">
        <v>5031</v>
      </c>
      <c r="G45" s="1656" t="s">
        <v>5032</v>
      </c>
      <c r="H45" s="1282" t="s">
        <v>5033</v>
      </c>
      <c r="I45" s="1205" t="s">
        <v>5034</v>
      </c>
      <c r="J45" s="65">
        <v>4</v>
      </c>
      <c r="K45" s="66">
        <v>42072</v>
      </c>
      <c r="L45" s="66">
        <v>42094</v>
      </c>
      <c r="M45" s="63">
        <f t="shared" si="0"/>
        <v>3.1428571428571428</v>
      </c>
      <c r="N45" s="490" t="s">
        <v>5035</v>
      </c>
      <c r="O45" s="598">
        <v>1</v>
      </c>
    </row>
    <row r="46" spans="1:15" ht="285">
      <c r="A46" s="1828"/>
      <c r="B46" s="1897"/>
      <c r="C46" s="1828"/>
      <c r="D46" s="1955"/>
      <c r="E46" s="1830"/>
      <c r="F46" s="1828"/>
      <c r="G46" s="1657"/>
      <c r="H46" s="1282" t="s">
        <v>5036</v>
      </c>
      <c r="I46" s="1282" t="s">
        <v>5037</v>
      </c>
      <c r="J46" s="67">
        <v>1</v>
      </c>
      <c r="K46" s="66">
        <v>42072</v>
      </c>
      <c r="L46" s="66">
        <v>42247</v>
      </c>
      <c r="M46" s="63">
        <f>(+L46-K46)/7</f>
        <v>25</v>
      </c>
      <c r="N46" s="490" t="s">
        <v>5038</v>
      </c>
      <c r="O46" s="598">
        <v>1</v>
      </c>
    </row>
    <row r="47" spans="1:15" ht="409.5">
      <c r="A47" s="1828"/>
      <c r="B47" s="1897"/>
      <c r="C47" s="1828"/>
      <c r="D47" s="1955"/>
      <c r="E47" s="1830"/>
      <c r="F47" s="1828"/>
      <c r="G47" s="1657"/>
      <c r="H47" s="1282" t="s">
        <v>5039</v>
      </c>
      <c r="I47" s="1293" t="s">
        <v>5040</v>
      </c>
      <c r="J47" s="67">
        <v>3</v>
      </c>
      <c r="K47" s="66">
        <v>42185</v>
      </c>
      <c r="L47" s="66">
        <v>42400</v>
      </c>
      <c r="M47" s="63">
        <f>(+L47-K47)/7</f>
        <v>30.714285714285715</v>
      </c>
      <c r="N47" s="491" t="s">
        <v>5041</v>
      </c>
      <c r="O47" s="598">
        <v>1</v>
      </c>
    </row>
    <row r="48" spans="1:15" ht="331.5">
      <c r="A48" s="1828"/>
      <c r="B48" s="1897"/>
      <c r="C48" s="1828"/>
      <c r="D48" s="1955"/>
      <c r="E48" s="1830"/>
      <c r="F48" s="1828"/>
      <c r="G48" s="1657"/>
      <c r="H48" s="68" t="s">
        <v>5042</v>
      </c>
      <c r="I48" s="68" t="s">
        <v>615</v>
      </c>
      <c r="J48" s="69">
        <v>1</v>
      </c>
      <c r="K48" s="70">
        <v>42643</v>
      </c>
      <c r="L48" s="70">
        <v>42704</v>
      </c>
      <c r="M48" s="63">
        <f>(+L48-K48)/7</f>
        <v>8.7142857142857135</v>
      </c>
      <c r="N48" s="492" t="s">
        <v>5043</v>
      </c>
      <c r="O48" s="598">
        <v>0.94</v>
      </c>
    </row>
    <row r="49" spans="1:15" ht="165.75">
      <c r="A49" s="1828"/>
      <c r="B49" s="1897"/>
      <c r="C49" s="1828"/>
      <c r="D49" s="1955"/>
      <c r="E49" s="1830"/>
      <c r="F49" s="1828"/>
      <c r="G49" s="1657"/>
      <c r="H49" s="68" t="s">
        <v>5044</v>
      </c>
      <c r="I49" s="68" t="s">
        <v>5045</v>
      </c>
      <c r="J49" s="69">
        <v>1</v>
      </c>
      <c r="K49" s="70">
        <v>42643</v>
      </c>
      <c r="L49" s="70">
        <v>42735</v>
      </c>
      <c r="M49" s="63">
        <f t="shared" ref="M49:M56" si="1">(+L49-K49)/7</f>
        <v>13.142857142857142</v>
      </c>
      <c r="N49" s="492" t="s">
        <v>5046</v>
      </c>
      <c r="O49" s="598">
        <v>0.5</v>
      </c>
    </row>
    <row r="50" spans="1:15" ht="390">
      <c r="A50" s="1828"/>
      <c r="B50" s="1897"/>
      <c r="C50" s="1828"/>
      <c r="D50" s="1955"/>
      <c r="E50" s="1830"/>
      <c r="F50" s="1828"/>
      <c r="G50" s="1657"/>
      <c r="H50" s="1208" t="s">
        <v>5047</v>
      </c>
      <c r="I50" s="71" t="s">
        <v>5040</v>
      </c>
      <c r="J50" s="72">
        <v>4</v>
      </c>
      <c r="K50" s="73">
        <v>42401</v>
      </c>
      <c r="L50" s="73">
        <v>42766</v>
      </c>
      <c r="M50" s="63">
        <f t="shared" si="1"/>
        <v>52.142857142857146</v>
      </c>
      <c r="N50" s="493" t="s">
        <v>5048</v>
      </c>
      <c r="O50" s="598">
        <v>0</v>
      </c>
    </row>
    <row r="51" spans="1:15" ht="390">
      <c r="A51" s="1828"/>
      <c r="B51" s="1897"/>
      <c r="C51" s="1828"/>
      <c r="D51" s="1955"/>
      <c r="E51" s="1830"/>
      <c r="F51" s="1828"/>
      <c r="G51" s="1657"/>
      <c r="H51" s="74" t="s">
        <v>5049</v>
      </c>
      <c r="I51" s="74" t="s">
        <v>615</v>
      </c>
      <c r="J51" s="75">
        <v>1</v>
      </c>
      <c r="K51" s="73">
        <v>42401</v>
      </c>
      <c r="L51" s="73">
        <v>42766</v>
      </c>
      <c r="M51" s="63">
        <f t="shared" si="1"/>
        <v>52.142857142857146</v>
      </c>
      <c r="N51" s="493" t="s">
        <v>5050</v>
      </c>
      <c r="O51" s="598">
        <v>0</v>
      </c>
    </row>
    <row r="52" spans="1:15" ht="165">
      <c r="A52" s="1828"/>
      <c r="B52" s="1897"/>
      <c r="C52" s="1828"/>
      <c r="D52" s="1955"/>
      <c r="E52" s="1830"/>
      <c r="F52" s="1828"/>
      <c r="G52" s="1657"/>
      <c r="H52" s="74" t="s">
        <v>5051</v>
      </c>
      <c r="I52" s="74" t="s">
        <v>5052</v>
      </c>
      <c r="J52" s="75">
        <v>1</v>
      </c>
      <c r="K52" s="73">
        <v>42461</v>
      </c>
      <c r="L52" s="73">
        <v>42766</v>
      </c>
      <c r="M52" s="63">
        <f t="shared" si="1"/>
        <v>43.571428571428569</v>
      </c>
      <c r="N52" s="493" t="s">
        <v>5053</v>
      </c>
      <c r="O52" s="598">
        <v>0</v>
      </c>
    </row>
    <row r="53" spans="1:15" ht="270.75">
      <c r="A53" s="1828"/>
      <c r="B53" s="1897"/>
      <c r="C53" s="1828"/>
      <c r="D53" s="1955"/>
      <c r="E53" s="1830"/>
      <c r="F53" s="1828"/>
      <c r="G53" s="1657"/>
      <c r="H53" s="76" t="s">
        <v>5054</v>
      </c>
      <c r="I53" s="77" t="s">
        <v>5040</v>
      </c>
      <c r="J53" s="78">
        <v>2</v>
      </c>
      <c r="K53" s="79">
        <v>42735</v>
      </c>
      <c r="L53" s="79">
        <v>42766</v>
      </c>
      <c r="M53" s="63">
        <f t="shared" si="1"/>
        <v>4.4285714285714288</v>
      </c>
      <c r="N53" s="494" t="s">
        <v>5055</v>
      </c>
      <c r="O53" s="598">
        <v>0</v>
      </c>
    </row>
    <row r="54" spans="1:15" ht="285">
      <c r="A54" s="1828"/>
      <c r="B54" s="1897"/>
      <c r="C54" s="1828"/>
      <c r="D54" s="1955"/>
      <c r="E54" s="1830"/>
      <c r="F54" s="1828"/>
      <c r="G54" s="1657"/>
      <c r="H54" s="76" t="s">
        <v>5056</v>
      </c>
      <c r="I54" s="77" t="s">
        <v>5040</v>
      </c>
      <c r="J54" s="78">
        <v>2</v>
      </c>
      <c r="K54" s="79">
        <v>42735</v>
      </c>
      <c r="L54" s="79">
        <v>42766</v>
      </c>
      <c r="M54" s="63">
        <f t="shared" si="1"/>
        <v>4.4285714285714288</v>
      </c>
      <c r="N54" s="494" t="s">
        <v>5057</v>
      </c>
      <c r="O54" s="598">
        <v>0</v>
      </c>
    </row>
    <row r="55" spans="1:15" ht="409.5">
      <c r="A55" s="1828"/>
      <c r="B55" s="1897"/>
      <c r="C55" s="1828"/>
      <c r="D55" s="1955"/>
      <c r="E55" s="1830"/>
      <c r="F55" s="1828"/>
      <c r="G55" s="1657"/>
      <c r="H55" s="80" t="s">
        <v>5058</v>
      </c>
      <c r="I55" s="80" t="s">
        <v>615</v>
      </c>
      <c r="J55" s="81">
        <v>1</v>
      </c>
      <c r="K55" s="79">
        <v>42735</v>
      </c>
      <c r="L55" s="79">
        <v>42766</v>
      </c>
      <c r="M55" s="63">
        <f t="shared" si="1"/>
        <v>4.4285714285714288</v>
      </c>
      <c r="N55" s="494" t="s">
        <v>5055</v>
      </c>
      <c r="O55" s="598">
        <v>0</v>
      </c>
    </row>
    <row r="56" spans="1:15" ht="228">
      <c r="A56" s="1828"/>
      <c r="B56" s="1902"/>
      <c r="C56" s="1828"/>
      <c r="D56" s="1955"/>
      <c r="E56" s="1830"/>
      <c r="F56" s="1828"/>
      <c r="G56" s="1658"/>
      <c r="H56" s="80" t="s">
        <v>5059</v>
      </c>
      <c r="I56" s="80" t="s">
        <v>5052</v>
      </c>
      <c r="J56" s="81">
        <v>1</v>
      </c>
      <c r="K56" s="79">
        <v>42735</v>
      </c>
      <c r="L56" s="79">
        <v>42766</v>
      </c>
      <c r="M56" s="63">
        <f t="shared" si="1"/>
        <v>4.4285714285714288</v>
      </c>
      <c r="N56" s="494" t="s">
        <v>5060</v>
      </c>
      <c r="O56" s="598">
        <v>0</v>
      </c>
    </row>
    <row r="57" spans="1:15" ht="285">
      <c r="A57" s="1828" t="s">
        <v>4921</v>
      </c>
      <c r="B57" s="1896" t="s">
        <v>11</v>
      </c>
      <c r="C57" s="1828" t="s">
        <v>5061</v>
      </c>
      <c r="D57" s="1955" t="s">
        <v>537</v>
      </c>
      <c r="E57" s="1830" t="s">
        <v>5062</v>
      </c>
      <c r="F57" s="1828" t="s">
        <v>5063</v>
      </c>
      <c r="G57" s="1324" t="s">
        <v>5064</v>
      </c>
      <c r="H57" s="1208" t="s">
        <v>5065</v>
      </c>
      <c r="I57" s="1208" t="s">
        <v>5037</v>
      </c>
      <c r="J57" s="72">
        <v>1</v>
      </c>
      <c r="K57" s="73">
        <v>42072</v>
      </c>
      <c r="L57" s="73">
        <v>42247</v>
      </c>
      <c r="M57" s="63">
        <f>(+L57-K57)/7</f>
        <v>25</v>
      </c>
      <c r="N57" s="493" t="s">
        <v>5066</v>
      </c>
      <c r="O57" s="598">
        <v>1</v>
      </c>
    </row>
    <row r="58" spans="1:15" ht="409.5">
      <c r="A58" s="1828"/>
      <c r="B58" s="1897"/>
      <c r="C58" s="1828"/>
      <c r="D58" s="1955"/>
      <c r="E58" s="1830"/>
      <c r="F58" s="1828"/>
      <c r="G58" s="1712" t="s">
        <v>5032</v>
      </c>
      <c r="H58" s="1208" t="s">
        <v>5067</v>
      </c>
      <c r="I58" s="1283" t="s">
        <v>5040</v>
      </c>
      <c r="J58" s="72">
        <v>3</v>
      </c>
      <c r="K58" s="73">
        <v>42185</v>
      </c>
      <c r="L58" s="73">
        <v>42400</v>
      </c>
      <c r="M58" s="63">
        <f t="shared" ref="M58:M67" si="2">(+L58-K58)/7</f>
        <v>30.714285714285715</v>
      </c>
      <c r="N58" s="493" t="s">
        <v>5068</v>
      </c>
      <c r="O58" s="598">
        <v>1</v>
      </c>
    </row>
    <row r="59" spans="1:15" ht="356.25">
      <c r="A59" s="1828"/>
      <c r="B59" s="1897"/>
      <c r="C59" s="1828"/>
      <c r="D59" s="1955"/>
      <c r="E59" s="1830"/>
      <c r="F59" s="1828"/>
      <c r="G59" s="1713"/>
      <c r="H59" s="80" t="s">
        <v>5069</v>
      </c>
      <c r="I59" s="80" t="s">
        <v>615</v>
      </c>
      <c r="J59" s="81">
        <v>1</v>
      </c>
      <c r="K59" s="79">
        <v>42643</v>
      </c>
      <c r="L59" s="79">
        <v>42704</v>
      </c>
      <c r="M59" s="63">
        <f t="shared" si="2"/>
        <v>8.7142857142857135</v>
      </c>
      <c r="N59" s="494" t="s">
        <v>5070</v>
      </c>
      <c r="O59" s="598">
        <v>0.94</v>
      </c>
    </row>
    <row r="60" spans="1:15" ht="199.5">
      <c r="A60" s="1828"/>
      <c r="B60" s="1897"/>
      <c r="C60" s="1828"/>
      <c r="D60" s="1955"/>
      <c r="E60" s="1830"/>
      <c r="F60" s="1828"/>
      <c r="G60" s="1713"/>
      <c r="H60" s="80" t="s">
        <v>5071</v>
      </c>
      <c r="I60" s="80" t="s">
        <v>5045</v>
      </c>
      <c r="J60" s="81">
        <v>1</v>
      </c>
      <c r="K60" s="79">
        <v>42643</v>
      </c>
      <c r="L60" s="79">
        <v>42735</v>
      </c>
      <c r="M60" s="63">
        <f t="shared" si="2"/>
        <v>13.142857142857142</v>
      </c>
      <c r="N60" s="494" t="s">
        <v>5072</v>
      </c>
      <c r="O60" s="598">
        <v>0.5</v>
      </c>
    </row>
    <row r="61" spans="1:15" ht="390">
      <c r="A61" s="1828"/>
      <c r="B61" s="1897"/>
      <c r="C61" s="1828"/>
      <c r="D61" s="1955"/>
      <c r="E61" s="1830"/>
      <c r="F61" s="1828"/>
      <c r="G61" s="1713"/>
      <c r="H61" s="1282" t="s">
        <v>5073</v>
      </c>
      <c r="I61" s="1293" t="s">
        <v>5040</v>
      </c>
      <c r="J61" s="67">
        <v>4</v>
      </c>
      <c r="K61" s="66">
        <v>42401</v>
      </c>
      <c r="L61" s="66">
        <v>42766</v>
      </c>
      <c r="M61" s="63">
        <f t="shared" si="2"/>
        <v>52.142857142857146</v>
      </c>
      <c r="N61" s="491" t="s">
        <v>5074</v>
      </c>
      <c r="O61" s="598">
        <v>0</v>
      </c>
    </row>
    <row r="62" spans="1:15" ht="390">
      <c r="A62" s="1828"/>
      <c r="B62" s="1897"/>
      <c r="C62" s="1828"/>
      <c r="D62" s="1955"/>
      <c r="E62" s="1830"/>
      <c r="F62" s="1828"/>
      <c r="G62" s="1713"/>
      <c r="H62" s="1324" t="s">
        <v>5075</v>
      </c>
      <c r="I62" s="1324" t="s">
        <v>615</v>
      </c>
      <c r="J62" s="82">
        <v>1</v>
      </c>
      <c r="K62" s="66">
        <v>42401</v>
      </c>
      <c r="L62" s="66">
        <v>42766</v>
      </c>
      <c r="M62" s="63">
        <f t="shared" si="2"/>
        <v>52.142857142857146</v>
      </c>
      <c r="N62" s="491" t="s">
        <v>5076</v>
      </c>
      <c r="O62" s="598">
        <v>0</v>
      </c>
    </row>
    <row r="63" spans="1:15" ht="165">
      <c r="A63" s="1828"/>
      <c r="B63" s="1897"/>
      <c r="C63" s="1828"/>
      <c r="D63" s="1955"/>
      <c r="E63" s="1830"/>
      <c r="F63" s="1828"/>
      <c r="G63" s="1713"/>
      <c r="H63" s="1324" t="s">
        <v>5077</v>
      </c>
      <c r="I63" s="1324" t="s">
        <v>5052</v>
      </c>
      <c r="J63" s="82">
        <v>1</v>
      </c>
      <c r="K63" s="66">
        <v>42461</v>
      </c>
      <c r="L63" s="66">
        <v>42766</v>
      </c>
      <c r="M63" s="63">
        <f t="shared" si="2"/>
        <v>43.571428571428569</v>
      </c>
      <c r="N63" s="491" t="s">
        <v>5053</v>
      </c>
      <c r="O63" s="598">
        <v>0</v>
      </c>
    </row>
    <row r="64" spans="1:15" ht="270.75">
      <c r="A64" s="1828"/>
      <c r="B64" s="1897"/>
      <c r="C64" s="1828"/>
      <c r="D64" s="1955"/>
      <c r="E64" s="1830"/>
      <c r="F64" s="1828"/>
      <c r="G64" s="1713"/>
      <c r="H64" s="83" t="s">
        <v>5078</v>
      </c>
      <c r="I64" s="84" t="s">
        <v>5040</v>
      </c>
      <c r="J64" s="78">
        <v>2</v>
      </c>
      <c r="K64" s="79">
        <v>42735</v>
      </c>
      <c r="L64" s="79">
        <v>42766</v>
      </c>
      <c r="M64" s="63">
        <f t="shared" si="2"/>
        <v>4.4285714285714288</v>
      </c>
      <c r="N64" s="494" t="s">
        <v>5079</v>
      </c>
      <c r="O64" s="598">
        <v>0</v>
      </c>
    </row>
    <row r="65" spans="1:15" ht="285">
      <c r="A65" s="1828"/>
      <c r="B65" s="1897"/>
      <c r="C65" s="1828"/>
      <c r="D65" s="1955"/>
      <c r="E65" s="1830"/>
      <c r="F65" s="1828"/>
      <c r="G65" s="1713"/>
      <c r="H65" s="76" t="s">
        <v>5080</v>
      </c>
      <c r="I65" s="77" t="s">
        <v>5040</v>
      </c>
      <c r="J65" s="78">
        <v>2</v>
      </c>
      <c r="K65" s="79">
        <v>42735</v>
      </c>
      <c r="L65" s="79">
        <v>42766</v>
      </c>
      <c r="M65" s="63">
        <f t="shared" si="2"/>
        <v>4.4285714285714288</v>
      </c>
      <c r="N65" s="494" t="s">
        <v>5081</v>
      </c>
      <c r="O65" s="598">
        <v>0</v>
      </c>
    </row>
    <row r="66" spans="1:15" ht="370.5">
      <c r="A66" s="1828"/>
      <c r="B66" s="1897"/>
      <c r="C66" s="1828"/>
      <c r="D66" s="1955"/>
      <c r="E66" s="1830"/>
      <c r="F66" s="1828"/>
      <c r="G66" s="1713"/>
      <c r="H66" s="80" t="s">
        <v>5082</v>
      </c>
      <c r="I66" s="80" t="s">
        <v>615</v>
      </c>
      <c r="J66" s="81">
        <v>1</v>
      </c>
      <c r="K66" s="79">
        <v>42735</v>
      </c>
      <c r="L66" s="79">
        <v>42766</v>
      </c>
      <c r="M66" s="63">
        <f t="shared" si="2"/>
        <v>4.4285714285714288</v>
      </c>
      <c r="N66" s="494" t="s">
        <v>5083</v>
      </c>
      <c r="O66" s="598">
        <v>0</v>
      </c>
    </row>
    <row r="67" spans="1:15" ht="242.25">
      <c r="A67" s="1828"/>
      <c r="B67" s="1902"/>
      <c r="C67" s="1828"/>
      <c r="D67" s="1955"/>
      <c r="E67" s="1830"/>
      <c r="F67" s="1828"/>
      <c r="G67" s="1714"/>
      <c r="H67" s="80" t="s">
        <v>5084</v>
      </c>
      <c r="I67" s="80" t="s">
        <v>5052</v>
      </c>
      <c r="J67" s="81">
        <v>1</v>
      </c>
      <c r="K67" s="79">
        <v>42735</v>
      </c>
      <c r="L67" s="79">
        <v>42766</v>
      </c>
      <c r="M67" s="63">
        <f t="shared" si="2"/>
        <v>4.4285714285714288</v>
      </c>
      <c r="N67" s="494" t="s">
        <v>5085</v>
      </c>
      <c r="O67" s="598">
        <v>0</v>
      </c>
    </row>
    <row r="68" spans="1:15" ht="409.5">
      <c r="A68" s="1309" t="s">
        <v>4921</v>
      </c>
      <c r="B68" s="1309" t="s">
        <v>11</v>
      </c>
      <c r="C68" s="1279" t="s">
        <v>101</v>
      </c>
      <c r="D68" s="85" t="s">
        <v>102</v>
      </c>
      <c r="E68" s="86" t="s">
        <v>103</v>
      </c>
      <c r="F68" s="86" t="s">
        <v>104</v>
      </c>
      <c r="G68" s="60" t="s">
        <v>5086</v>
      </c>
      <c r="H68" s="60" t="s">
        <v>5087</v>
      </c>
      <c r="I68" s="60" t="s">
        <v>574</v>
      </c>
      <c r="J68" s="61">
        <v>6</v>
      </c>
      <c r="K68" s="62">
        <v>41821</v>
      </c>
      <c r="L68" s="62">
        <v>42156</v>
      </c>
      <c r="M68" s="63">
        <f t="shared" si="0"/>
        <v>47.857142857142854</v>
      </c>
      <c r="N68" s="489" t="s">
        <v>5088</v>
      </c>
      <c r="O68" s="598">
        <v>1</v>
      </c>
    </row>
    <row r="69" spans="1:15" ht="409.5">
      <c r="A69" s="1399" t="s">
        <v>4921</v>
      </c>
      <c r="B69" s="1583" t="s">
        <v>11</v>
      </c>
      <c r="C69" s="1399" t="s">
        <v>5089</v>
      </c>
      <c r="D69" s="1399" t="s">
        <v>5090</v>
      </c>
      <c r="E69" s="1948" t="s">
        <v>5091</v>
      </c>
      <c r="F69" s="1583" t="s">
        <v>5092</v>
      </c>
      <c r="G69" s="1583" t="s">
        <v>5093</v>
      </c>
      <c r="H69" s="1199" t="s">
        <v>5094</v>
      </c>
      <c r="I69" s="1199" t="s">
        <v>4657</v>
      </c>
      <c r="J69" s="63">
        <v>11</v>
      </c>
      <c r="K69" s="87">
        <v>42050</v>
      </c>
      <c r="L69" s="87">
        <v>42369</v>
      </c>
      <c r="M69" s="88">
        <f t="shared" si="0"/>
        <v>45.571428571428569</v>
      </c>
      <c r="N69" s="495" t="s">
        <v>5095</v>
      </c>
      <c r="O69" s="598">
        <v>1</v>
      </c>
    </row>
    <row r="70" spans="1:15" ht="330">
      <c r="A70" s="1399"/>
      <c r="B70" s="1597"/>
      <c r="C70" s="1399"/>
      <c r="D70" s="1399"/>
      <c r="E70" s="1952"/>
      <c r="F70" s="1597"/>
      <c r="G70" s="1597"/>
      <c r="H70" s="1199" t="s">
        <v>5096</v>
      </c>
      <c r="I70" s="1199" t="s">
        <v>220</v>
      </c>
      <c r="J70" s="63">
        <v>1</v>
      </c>
      <c r="K70" s="89">
        <v>42371</v>
      </c>
      <c r="L70" s="89">
        <v>42475</v>
      </c>
      <c r="M70" s="90">
        <f t="shared" si="0"/>
        <v>14.857142857142858</v>
      </c>
      <c r="N70" s="495" t="s">
        <v>5097</v>
      </c>
      <c r="O70" s="598">
        <v>1</v>
      </c>
    </row>
    <row r="71" spans="1:15" ht="300">
      <c r="A71" s="1399"/>
      <c r="B71" s="1597"/>
      <c r="C71" s="1399"/>
      <c r="D71" s="1399"/>
      <c r="E71" s="1952"/>
      <c r="F71" s="1597"/>
      <c r="G71" s="1597"/>
      <c r="H71" s="1181" t="s">
        <v>5098</v>
      </c>
      <c r="I71" s="1181" t="s">
        <v>5099</v>
      </c>
      <c r="J71" s="91">
        <v>1</v>
      </c>
      <c r="K71" s="92">
        <v>42643</v>
      </c>
      <c r="L71" s="92">
        <v>42674</v>
      </c>
      <c r="M71" s="90">
        <f t="shared" si="0"/>
        <v>4.4285714285714288</v>
      </c>
      <c r="N71" s="93" t="s">
        <v>5100</v>
      </c>
      <c r="O71" s="598">
        <v>0</v>
      </c>
    </row>
    <row r="72" spans="1:15" ht="345">
      <c r="A72" s="1399"/>
      <c r="B72" s="1597"/>
      <c r="C72" s="1399"/>
      <c r="D72" s="1399"/>
      <c r="E72" s="1952"/>
      <c r="F72" s="1597"/>
      <c r="G72" s="1597"/>
      <c r="H72" s="1209" t="s">
        <v>5101</v>
      </c>
      <c r="I72" s="1199" t="s">
        <v>5102</v>
      </c>
      <c r="J72" s="63">
        <v>1</v>
      </c>
      <c r="K72" s="89">
        <v>42371</v>
      </c>
      <c r="L72" s="89">
        <v>42475</v>
      </c>
      <c r="M72" s="90">
        <f t="shared" si="0"/>
        <v>14.857142857142858</v>
      </c>
      <c r="N72" s="495" t="s">
        <v>5103</v>
      </c>
      <c r="O72" s="598">
        <v>1</v>
      </c>
    </row>
    <row r="73" spans="1:15" ht="405">
      <c r="A73" s="1399"/>
      <c r="B73" s="1597"/>
      <c r="C73" s="1399"/>
      <c r="D73" s="1399"/>
      <c r="E73" s="1952"/>
      <c r="F73" s="1597"/>
      <c r="G73" s="1597"/>
      <c r="H73" s="1181" t="s">
        <v>5104</v>
      </c>
      <c r="I73" s="1181" t="s">
        <v>5099</v>
      </c>
      <c r="J73" s="91">
        <v>1</v>
      </c>
      <c r="K73" s="92">
        <v>42643</v>
      </c>
      <c r="L73" s="92">
        <v>42674</v>
      </c>
      <c r="M73" s="90">
        <f t="shared" si="0"/>
        <v>4.4285714285714288</v>
      </c>
      <c r="N73" s="496" t="s">
        <v>5105</v>
      </c>
      <c r="O73" s="598">
        <v>0</v>
      </c>
    </row>
    <row r="74" spans="1:15" ht="360">
      <c r="A74" s="1399"/>
      <c r="B74" s="1597"/>
      <c r="C74" s="1399"/>
      <c r="D74" s="1399"/>
      <c r="E74" s="1952"/>
      <c r="F74" s="1597"/>
      <c r="G74" s="1466"/>
      <c r="H74" s="1209" t="s">
        <v>5106</v>
      </c>
      <c r="I74" s="1199" t="s">
        <v>5107</v>
      </c>
      <c r="J74" s="63">
        <v>1</v>
      </c>
      <c r="K74" s="89">
        <v>42371</v>
      </c>
      <c r="L74" s="89">
        <v>42460</v>
      </c>
      <c r="M74" s="90">
        <f t="shared" si="0"/>
        <v>12.714285714285714</v>
      </c>
      <c r="N74" s="497" t="s">
        <v>5108</v>
      </c>
      <c r="O74" s="598">
        <v>1</v>
      </c>
    </row>
    <row r="75" spans="1:15" ht="285">
      <c r="A75" s="1399"/>
      <c r="B75" s="1597"/>
      <c r="C75" s="1399"/>
      <c r="D75" s="1399"/>
      <c r="E75" s="1952"/>
      <c r="F75" s="1597"/>
      <c r="G75" s="1953" t="s">
        <v>5109</v>
      </c>
      <c r="H75" s="1209" t="s">
        <v>5110</v>
      </c>
      <c r="I75" s="1199" t="s">
        <v>5111</v>
      </c>
      <c r="J75" s="63">
        <v>9</v>
      </c>
      <c r="K75" s="87">
        <v>42095</v>
      </c>
      <c r="L75" s="87">
        <v>42369</v>
      </c>
      <c r="M75" s="90">
        <f t="shared" si="0"/>
        <v>39.142857142857146</v>
      </c>
      <c r="N75" s="497" t="s">
        <v>5112</v>
      </c>
      <c r="O75" s="598">
        <v>1</v>
      </c>
    </row>
    <row r="76" spans="1:15" ht="360">
      <c r="A76" s="1399"/>
      <c r="B76" s="1466"/>
      <c r="C76" s="1399"/>
      <c r="D76" s="1399"/>
      <c r="E76" s="1952"/>
      <c r="F76" s="1466"/>
      <c r="G76" s="1954"/>
      <c r="H76" s="1181" t="s">
        <v>5113</v>
      </c>
      <c r="I76" s="1181" t="s">
        <v>5114</v>
      </c>
      <c r="J76" s="91">
        <v>1</v>
      </c>
      <c r="K76" s="94">
        <v>42309</v>
      </c>
      <c r="L76" s="94">
        <v>42674</v>
      </c>
      <c r="M76" s="90">
        <f t="shared" si="0"/>
        <v>52.142857142857146</v>
      </c>
      <c r="N76" s="497" t="s">
        <v>5115</v>
      </c>
      <c r="O76" s="598">
        <v>1</v>
      </c>
    </row>
    <row r="77" spans="1:15" ht="409.5">
      <c r="A77" s="1199" t="s">
        <v>4921</v>
      </c>
      <c r="B77" s="1199" t="s">
        <v>11</v>
      </c>
      <c r="C77" s="1199" t="s">
        <v>5116</v>
      </c>
      <c r="D77" s="1199" t="s">
        <v>5090</v>
      </c>
      <c r="E77" s="1331" t="s">
        <v>5117</v>
      </c>
      <c r="F77" s="1199" t="s">
        <v>5118</v>
      </c>
      <c r="G77" s="95" t="s">
        <v>5119</v>
      </c>
      <c r="H77" s="1209" t="s">
        <v>5113</v>
      </c>
      <c r="I77" s="1283" t="s">
        <v>5114</v>
      </c>
      <c r="J77" s="63">
        <v>1</v>
      </c>
      <c r="K77" s="94">
        <v>42309</v>
      </c>
      <c r="L77" s="94">
        <v>42674</v>
      </c>
      <c r="M77" s="90">
        <f t="shared" si="0"/>
        <v>52.142857142857146</v>
      </c>
      <c r="N77" s="497" t="s">
        <v>5120</v>
      </c>
      <c r="O77" s="598">
        <v>1</v>
      </c>
    </row>
    <row r="78" spans="1:15" ht="409.5">
      <c r="A78" s="1583" t="s">
        <v>4921</v>
      </c>
      <c r="B78" s="1583" t="s">
        <v>11</v>
      </c>
      <c r="C78" s="1583" t="s">
        <v>109</v>
      </c>
      <c r="D78" s="1583" t="s">
        <v>71</v>
      </c>
      <c r="E78" s="1583" t="s">
        <v>110</v>
      </c>
      <c r="F78" s="1583" t="s">
        <v>111</v>
      </c>
      <c r="G78" s="1583" t="s">
        <v>5121</v>
      </c>
      <c r="H78" s="1209" t="s">
        <v>5122</v>
      </c>
      <c r="I78" s="1283" t="s">
        <v>219</v>
      </c>
      <c r="J78" s="63">
        <v>1</v>
      </c>
      <c r="K78" s="87">
        <v>42186</v>
      </c>
      <c r="L78" s="87">
        <v>42247</v>
      </c>
      <c r="M78" s="90">
        <f t="shared" si="0"/>
        <v>8.7142857142857135</v>
      </c>
      <c r="N78" s="495" t="s">
        <v>5123</v>
      </c>
      <c r="O78" s="598">
        <v>1</v>
      </c>
    </row>
    <row r="79" spans="1:15" ht="409.5">
      <c r="A79" s="1597"/>
      <c r="B79" s="1597"/>
      <c r="C79" s="1597"/>
      <c r="D79" s="1597"/>
      <c r="E79" s="1597"/>
      <c r="F79" s="1597"/>
      <c r="G79" s="1597"/>
      <c r="H79" s="1209" t="s">
        <v>5124</v>
      </c>
      <c r="I79" s="1283" t="s">
        <v>5125</v>
      </c>
      <c r="J79" s="63">
        <v>1</v>
      </c>
      <c r="K79" s="87">
        <v>42186</v>
      </c>
      <c r="L79" s="87">
        <v>42338</v>
      </c>
      <c r="M79" s="90">
        <f t="shared" si="0"/>
        <v>21.714285714285715</v>
      </c>
      <c r="N79" s="495" t="s">
        <v>5126</v>
      </c>
      <c r="O79" s="598">
        <v>1</v>
      </c>
    </row>
    <row r="80" spans="1:15" ht="390">
      <c r="A80" s="1597"/>
      <c r="B80" s="1597"/>
      <c r="C80" s="1597"/>
      <c r="D80" s="1597"/>
      <c r="E80" s="1597"/>
      <c r="F80" s="1597"/>
      <c r="G80" s="1597"/>
      <c r="H80" s="1209" t="s">
        <v>5127</v>
      </c>
      <c r="I80" s="1283" t="s">
        <v>5128</v>
      </c>
      <c r="J80" s="63">
        <v>1</v>
      </c>
      <c r="K80" s="87">
        <v>42278</v>
      </c>
      <c r="L80" s="87">
        <v>42643</v>
      </c>
      <c r="M80" s="90">
        <f>(+L80-K80)/7</f>
        <v>52.142857142857146</v>
      </c>
      <c r="N80" s="495" t="s">
        <v>5129</v>
      </c>
      <c r="O80" s="598">
        <v>1</v>
      </c>
    </row>
    <row r="81" spans="1:15" ht="165">
      <c r="A81" s="1597"/>
      <c r="B81" s="1597"/>
      <c r="C81" s="1597"/>
      <c r="D81" s="1597"/>
      <c r="E81" s="1597"/>
      <c r="F81" s="1597"/>
      <c r="G81" s="1597"/>
      <c r="H81" s="1209" t="s">
        <v>5130</v>
      </c>
      <c r="I81" s="1283" t="s">
        <v>5131</v>
      </c>
      <c r="J81" s="63">
        <v>1</v>
      </c>
      <c r="K81" s="87">
        <v>42217</v>
      </c>
      <c r="L81" s="87">
        <v>42460</v>
      </c>
      <c r="M81" s="90">
        <f t="shared" ref="M81:M89" si="3">(+L81-K81)/7</f>
        <v>34.714285714285715</v>
      </c>
      <c r="N81" s="495" t="s">
        <v>5132</v>
      </c>
      <c r="O81" s="598">
        <v>1</v>
      </c>
    </row>
    <row r="82" spans="1:15" ht="270">
      <c r="A82" s="1466"/>
      <c r="B82" s="1466"/>
      <c r="C82" s="1466"/>
      <c r="D82" s="1466"/>
      <c r="E82" s="1466"/>
      <c r="F82" s="1466"/>
      <c r="G82" s="1466"/>
      <c r="H82" s="96" t="s">
        <v>5133</v>
      </c>
      <c r="I82" s="1181" t="s">
        <v>5134</v>
      </c>
      <c r="J82" s="97">
        <v>1</v>
      </c>
      <c r="K82" s="89">
        <v>42371</v>
      </c>
      <c r="L82" s="89">
        <v>42475</v>
      </c>
      <c r="M82" s="90">
        <f t="shared" si="3"/>
        <v>14.857142857142858</v>
      </c>
      <c r="N82" s="498" t="s">
        <v>5135</v>
      </c>
      <c r="O82" s="598">
        <v>1</v>
      </c>
    </row>
    <row r="83" spans="1:15" ht="285">
      <c r="A83" s="1583" t="s">
        <v>4921</v>
      </c>
      <c r="B83" s="1583" t="s">
        <v>11</v>
      </c>
      <c r="C83" s="1583" t="s">
        <v>5136</v>
      </c>
      <c r="D83" s="1950" t="s">
        <v>4974</v>
      </c>
      <c r="E83" s="1948" t="s">
        <v>5137</v>
      </c>
      <c r="F83" s="1583" t="s">
        <v>5138</v>
      </c>
      <c r="G83" s="1584" t="s">
        <v>5139</v>
      </c>
      <c r="H83" s="1181" t="s">
        <v>5140</v>
      </c>
      <c r="I83" s="1181" t="s">
        <v>5099</v>
      </c>
      <c r="J83" s="91">
        <v>1</v>
      </c>
      <c r="K83" s="92">
        <v>42643</v>
      </c>
      <c r="L83" s="92">
        <v>42674</v>
      </c>
      <c r="M83" s="90">
        <f t="shared" si="3"/>
        <v>4.4285714285714288</v>
      </c>
      <c r="N83" s="499" t="s">
        <v>5141</v>
      </c>
      <c r="O83" s="598">
        <v>0</v>
      </c>
    </row>
    <row r="84" spans="1:15" ht="180">
      <c r="A84" s="1597"/>
      <c r="B84" s="1597"/>
      <c r="C84" s="1597"/>
      <c r="D84" s="1951"/>
      <c r="E84" s="1952"/>
      <c r="F84" s="1597"/>
      <c r="G84" s="1598"/>
      <c r="H84" s="1209" t="s">
        <v>5142</v>
      </c>
      <c r="I84" s="1199" t="s">
        <v>5143</v>
      </c>
      <c r="J84" s="90">
        <v>2</v>
      </c>
      <c r="K84" s="87">
        <v>42215</v>
      </c>
      <c r="L84" s="87">
        <v>42369</v>
      </c>
      <c r="M84" s="90">
        <f t="shared" si="3"/>
        <v>22</v>
      </c>
      <c r="N84" s="495" t="s">
        <v>5144</v>
      </c>
      <c r="O84" s="598">
        <v>1</v>
      </c>
    </row>
    <row r="85" spans="1:15" ht="258">
      <c r="A85" s="1597"/>
      <c r="B85" s="1466"/>
      <c r="C85" s="1597"/>
      <c r="D85" s="1951"/>
      <c r="E85" s="1952"/>
      <c r="F85" s="1597"/>
      <c r="G85" s="1598"/>
      <c r="H85" s="98" t="s">
        <v>5145</v>
      </c>
      <c r="I85" s="1293" t="s">
        <v>5146</v>
      </c>
      <c r="J85" s="97">
        <v>1</v>
      </c>
      <c r="K85" s="89">
        <v>42371</v>
      </c>
      <c r="L85" s="89">
        <v>42475</v>
      </c>
      <c r="M85" s="90">
        <f t="shared" si="3"/>
        <v>14.857142857142858</v>
      </c>
      <c r="N85" s="498" t="s">
        <v>5147</v>
      </c>
      <c r="O85" s="598">
        <v>1</v>
      </c>
    </row>
    <row r="86" spans="1:15" ht="315">
      <c r="A86" s="1399" t="s">
        <v>4921</v>
      </c>
      <c r="B86" s="1583" t="s">
        <v>11</v>
      </c>
      <c r="C86" s="1399" t="s">
        <v>5148</v>
      </c>
      <c r="D86" s="1399" t="s">
        <v>4948</v>
      </c>
      <c r="E86" s="1948" t="s">
        <v>5149</v>
      </c>
      <c r="F86" s="1399" t="s">
        <v>5150</v>
      </c>
      <c r="G86" s="1584" t="s">
        <v>5121</v>
      </c>
      <c r="H86" s="98" t="s">
        <v>5151</v>
      </c>
      <c r="I86" s="1181" t="s">
        <v>5152</v>
      </c>
      <c r="J86" s="91">
        <v>1</v>
      </c>
      <c r="K86" s="92">
        <v>42643</v>
      </c>
      <c r="L86" s="92">
        <v>42674</v>
      </c>
      <c r="M86" s="90">
        <f t="shared" si="3"/>
        <v>4.4285714285714288</v>
      </c>
      <c r="N86" s="495" t="s">
        <v>5153</v>
      </c>
      <c r="O86" s="598">
        <v>0</v>
      </c>
    </row>
    <row r="87" spans="1:15" ht="240">
      <c r="A87" s="1399"/>
      <c r="B87" s="1466"/>
      <c r="C87" s="1399"/>
      <c r="D87" s="1399"/>
      <c r="E87" s="1949"/>
      <c r="F87" s="1399"/>
      <c r="G87" s="1585"/>
      <c r="H87" s="1209" t="s">
        <v>5154</v>
      </c>
      <c r="I87" s="1199" t="s">
        <v>5155</v>
      </c>
      <c r="J87" s="63">
        <v>2</v>
      </c>
      <c r="K87" s="87">
        <v>42248</v>
      </c>
      <c r="L87" s="87">
        <v>42369</v>
      </c>
      <c r="M87" s="90">
        <f>(+L87-K87)/7</f>
        <v>17.285714285714285</v>
      </c>
      <c r="N87" s="495" t="s">
        <v>5129</v>
      </c>
      <c r="O87" s="598">
        <v>1</v>
      </c>
    </row>
    <row r="88" spans="1:15" ht="225">
      <c r="A88" s="1754" t="s">
        <v>4921</v>
      </c>
      <c r="B88" s="1754" t="s">
        <v>11</v>
      </c>
      <c r="C88" s="1583" t="s">
        <v>5156</v>
      </c>
      <c r="D88" s="1583" t="s">
        <v>585</v>
      </c>
      <c r="E88" s="1946" t="s">
        <v>5157</v>
      </c>
      <c r="F88" s="1583" t="s">
        <v>5158</v>
      </c>
      <c r="G88" s="1583" t="s">
        <v>5159</v>
      </c>
      <c r="H88" s="1209" t="s">
        <v>5160</v>
      </c>
      <c r="I88" s="1231" t="s">
        <v>5161</v>
      </c>
      <c r="J88" s="90">
        <v>1</v>
      </c>
      <c r="K88" s="89">
        <v>42371</v>
      </c>
      <c r="L88" s="89">
        <v>42475</v>
      </c>
      <c r="M88" s="90">
        <f>(+L88-K88)/7</f>
        <v>14.857142857142858</v>
      </c>
      <c r="N88" s="495" t="s">
        <v>5162</v>
      </c>
      <c r="O88" s="598">
        <v>1</v>
      </c>
    </row>
    <row r="89" spans="1:15" ht="260.25">
      <c r="A89" s="1463"/>
      <c r="B89" s="1463"/>
      <c r="C89" s="1466"/>
      <c r="D89" s="1466"/>
      <c r="E89" s="1947"/>
      <c r="F89" s="1466"/>
      <c r="G89" s="1466"/>
      <c r="H89" s="1293" t="s">
        <v>5163</v>
      </c>
      <c r="I89" s="1293" t="s">
        <v>5099</v>
      </c>
      <c r="J89" s="99">
        <v>1</v>
      </c>
      <c r="K89" s="92">
        <v>42643</v>
      </c>
      <c r="L89" s="92">
        <v>42674</v>
      </c>
      <c r="M89" s="90">
        <f t="shared" si="3"/>
        <v>4.4285714285714288</v>
      </c>
      <c r="N89" s="497" t="s">
        <v>5164</v>
      </c>
      <c r="O89" s="598">
        <v>1</v>
      </c>
    </row>
    <row r="90" spans="1:15" ht="330">
      <c r="A90" s="1920" t="s">
        <v>4921</v>
      </c>
      <c r="B90" s="1923" t="s">
        <v>11</v>
      </c>
      <c r="C90" s="1920" t="s">
        <v>118</v>
      </c>
      <c r="D90" s="1920" t="s">
        <v>71</v>
      </c>
      <c r="E90" s="1926" t="s">
        <v>5165</v>
      </c>
      <c r="F90" s="1920" t="s">
        <v>120</v>
      </c>
      <c r="G90" s="1910" t="s">
        <v>121</v>
      </c>
      <c r="H90" s="1330" t="s">
        <v>122</v>
      </c>
      <c r="I90" s="1328" t="s">
        <v>123</v>
      </c>
      <c r="J90" s="100">
        <v>4</v>
      </c>
      <c r="K90" s="101">
        <v>42576</v>
      </c>
      <c r="L90" s="101">
        <v>42916</v>
      </c>
      <c r="M90" s="102">
        <f>(+L90-K90)/7</f>
        <v>48.571428571428569</v>
      </c>
      <c r="N90" s="500" t="s">
        <v>5166</v>
      </c>
      <c r="O90" s="598">
        <v>0.25</v>
      </c>
    </row>
    <row r="91" spans="1:15" ht="375">
      <c r="A91" s="1920"/>
      <c r="B91" s="1924"/>
      <c r="C91" s="1920"/>
      <c r="D91" s="1920"/>
      <c r="E91" s="1926"/>
      <c r="F91" s="1920"/>
      <c r="G91" s="1912"/>
      <c r="H91" s="1330" t="s">
        <v>125</v>
      </c>
      <c r="I91" s="1328" t="s">
        <v>126</v>
      </c>
      <c r="J91" s="103">
        <v>36</v>
      </c>
      <c r="K91" s="101">
        <v>42576</v>
      </c>
      <c r="L91" s="101">
        <v>42916</v>
      </c>
      <c r="M91" s="102">
        <f>(+L91-K91)/7</f>
        <v>48.571428571428569</v>
      </c>
      <c r="N91" s="500" t="s">
        <v>5167</v>
      </c>
      <c r="O91" s="598">
        <v>0.94444444444444442</v>
      </c>
    </row>
    <row r="92" spans="1:15" ht="195">
      <c r="A92" s="1920"/>
      <c r="B92" s="1924"/>
      <c r="C92" s="1920"/>
      <c r="D92" s="1920"/>
      <c r="E92" s="1926"/>
      <c r="F92" s="1920"/>
      <c r="G92" s="1922" t="s">
        <v>128</v>
      </c>
      <c r="H92" s="104" t="s">
        <v>129</v>
      </c>
      <c r="I92" s="104" t="s">
        <v>130</v>
      </c>
      <c r="J92" s="100">
        <v>1</v>
      </c>
      <c r="K92" s="101">
        <v>42576</v>
      </c>
      <c r="L92" s="101">
        <v>42916</v>
      </c>
      <c r="M92" s="102">
        <f>(+L92-K92)/7</f>
        <v>48.571428571428569</v>
      </c>
      <c r="N92" s="500" t="s">
        <v>5168</v>
      </c>
      <c r="O92" s="598">
        <v>0</v>
      </c>
    </row>
    <row r="93" spans="1:15" ht="409.5">
      <c r="A93" s="1920"/>
      <c r="B93" s="1925"/>
      <c r="C93" s="1920"/>
      <c r="D93" s="1920"/>
      <c r="E93" s="1926"/>
      <c r="F93" s="1920"/>
      <c r="G93" s="1922"/>
      <c r="H93" s="1330" t="s">
        <v>132</v>
      </c>
      <c r="I93" s="1328" t="s">
        <v>133</v>
      </c>
      <c r="J93" s="100">
        <v>4</v>
      </c>
      <c r="K93" s="101">
        <v>42576</v>
      </c>
      <c r="L93" s="101">
        <v>42916</v>
      </c>
      <c r="M93" s="102">
        <f>(+L93-K93)/7</f>
        <v>48.571428571428569</v>
      </c>
      <c r="N93" s="500" t="s">
        <v>5167</v>
      </c>
      <c r="O93" s="598">
        <v>0.25</v>
      </c>
    </row>
    <row r="94" spans="1:15" ht="409.5">
      <c r="A94" s="1673" t="s">
        <v>4921</v>
      </c>
      <c r="B94" s="1659" t="s">
        <v>11</v>
      </c>
      <c r="C94" s="1673" t="s">
        <v>5169</v>
      </c>
      <c r="D94" s="1673" t="s">
        <v>1353</v>
      </c>
      <c r="E94" s="1701" t="s">
        <v>5170</v>
      </c>
      <c r="F94" s="1673" t="s">
        <v>5171</v>
      </c>
      <c r="G94" s="1703" t="s">
        <v>5172</v>
      </c>
      <c r="H94" s="1291" t="s">
        <v>5173</v>
      </c>
      <c r="I94" s="105" t="s">
        <v>5174</v>
      </c>
      <c r="J94" s="106">
        <v>1</v>
      </c>
      <c r="K94" s="107">
        <v>42552</v>
      </c>
      <c r="L94" s="107">
        <v>42582</v>
      </c>
      <c r="M94" s="108">
        <f t="shared" ref="M94:M102" si="4">(+L94-K94)/7</f>
        <v>4.2857142857142856</v>
      </c>
      <c r="N94" s="501" t="s">
        <v>5175</v>
      </c>
      <c r="O94" s="598">
        <v>1</v>
      </c>
    </row>
    <row r="95" spans="1:15" ht="409.5">
      <c r="A95" s="1673"/>
      <c r="B95" s="1660"/>
      <c r="C95" s="1673"/>
      <c r="D95" s="1673"/>
      <c r="E95" s="1701"/>
      <c r="F95" s="1673"/>
      <c r="G95" s="1703"/>
      <c r="H95" s="1291" t="s">
        <v>5176</v>
      </c>
      <c r="I95" s="1285" t="s">
        <v>5177</v>
      </c>
      <c r="J95" s="106">
        <v>1</v>
      </c>
      <c r="K95" s="109">
        <v>42583</v>
      </c>
      <c r="L95" s="109">
        <v>42643</v>
      </c>
      <c r="M95" s="108">
        <f t="shared" si="4"/>
        <v>8.5714285714285712</v>
      </c>
      <c r="N95" s="501" t="s">
        <v>5175</v>
      </c>
      <c r="O95" s="598">
        <v>1</v>
      </c>
    </row>
    <row r="96" spans="1:15" ht="409.5">
      <c r="A96" s="1673"/>
      <c r="B96" s="1660"/>
      <c r="C96" s="1673"/>
      <c r="D96" s="1673"/>
      <c r="E96" s="1701"/>
      <c r="F96" s="1673"/>
      <c r="G96" s="1703"/>
      <c r="H96" s="1291" t="s">
        <v>5178</v>
      </c>
      <c r="I96" s="1285" t="s">
        <v>5179</v>
      </c>
      <c r="J96" s="106">
        <v>3</v>
      </c>
      <c r="K96" s="109">
        <v>42583</v>
      </c>
      <c r="L96" s="109">
        <v>42613</v>
      </c>
      <c r="M96" s="108">
        <f t="shared" si="4"/>
        <v>4.2857142857142856</v>
      </c>
      <c r="N96" s="501" t="s">
        <v>5175</v>
      </c>
      <c r="O96" s="598">
        <v>1</v>
      </c>
    </row>
    <row r="97" spans="1:15" ht="409.5">
      <c r="A97" s="1673"/>
      <c r="B97" s="1660"/>
      <c r="C97" s="1673"/>
      <c r="D97" s="1673"/>
      <c r="E97" s="1701"/>
      <c r="F97" s="1673"/>
      <c r="G97" s="1703"/>
      <c r="H97" s="1291" t="s">
        <v>5180</v>
      </c>
      <c r="I97" s="1285" t="s">
        <v>5181</v>
      </c>
      <c r="J97" s="106">
        <v>1</v>
      </c>
      <c r="K97" s="109">
        <v>42583</v>
      </c>
      <c r="L97" s="109">
        <v>42613</v>
      </c>
      <c r="M97" s="108">
        <f t="shared" si="4"/>
        <v>4.2857142857142856</v>
      </c>
      <c r="N97" s="501" t="s">
        <v>5175</v>
      </c>
      <c r="O97" s="598">
        <v>1</v>
      </c>
    </row>
    <row r="98" spans="1:15" ht="409.5">
      <c r="A98" s="1673"/>
      <c r="B98" s="1660"/>
      <c r="C98" s="1673"/>
      <c r="D98" s="1673"/>
      <c r="E98" s="1701"/>
      <c r="F98" s="1673"/>
      <c r="G98" s="1945" t="s">
        <v>5182</v>
      </c>
      <c r="H98" s="110" t="s">
        <v>5183</v>
      </c>
      <c r="I98" s="111" t="s">
        <v>641</v>
      </c>
      <c r="J98" s="112">
        <v>1</v>
      </c>
      <c r="K98" s="109">
        <v>42552</v>
      </c>
      <c r="L98" s="109">
        <v>42566</v>
      </c>
      <c r="M98" s="113">
        <f t="shared" si="4"/>
        <v>2</v>
      </c>
      <c r="N98" s="502" t="s">
        <v>5184</v>
      </c>
      <c r="O98" s="598">
        <v>1</v>
      </c>
    </row>
    <row r="99" spans="1:15" ht="270">
      <c r="A99" s="1673"/>
      <c r="B99" s="1660"/>
      <c r="C99" s="1673"/>
      <c r="D99" s="1673"/>
      <c r="E99" s="1701"/>
      <c r="F99" s="1673"/>
      <c r="G99" s="1945"/>
      <c r="H99" s="110" t="s">
        <v>5185</v>
      </c>
      <c r="I99" s="111" t="s">
        <v>5186</v>
      </c>
      <c r="J99" s="112">
        <v>11</v>
      </c>
      <c r="K99" s="109">
        <v>42569</v>
      </c>
      <c r="L99" s="109">
        <v>42601</v>
      </c>
      <c r="M99" s="113">
        <f t="shared" si="4"/>
        <v>4.5714285714285712</v>
      </c>
      <c r="N99" s="503" t="s">
        <v>5187</v>
      </c>
      <c r="O99" s="598">
        <v>1</v>
      </c>
    </row>
    <row r="100" spans="1:15" ht="405">
      <c r="A100" s="1673"/>
      <c r="B100" s="1660"/>
      <c r="C100" s="1673"/>
      <c r="D100" s="1673"/>
      <c r="E100" s="1701"/>
      <c r="F100" s="1673"/>
      <c r="G100" s="1945" t="s">
        <v>5188</v>
      </c>
      <c r="H100" s="110" t="s">
        <v>5189</v>
      </c>
      <c r="I100" s="111" t="s">
        <v>5190</v>
      </c>
      <c r="J100" s="112">
        <v>4</v>
      </c>
      <c r="K100" s="109">
        <v>42552</v>
      </c>
      <c r="L100" s="109">
        <v>42917</v>
      </c>
      <c r="M100" s="113">
        <f t="shared" si="4"/>
        <v>52.142857142857146</v>
      </c>
      <c r="N100" s="503" t="s">
        <v>5191</v>
      </c>
      <c r="O100" s="598">
        <v>0.25</v>
      </c>
    </row>
    <row r="101" spans="1:15" ht="270">
      <c r="A101" s="1673"/>
      <c r="B101" s="1660"/>
      <c r="C101" s="1673"/>
      <c r="D101" s="1673"/>
      <c r="E101" s="1701"/>
      <c r="F101" s="1673"/>
      <c r="G101" s="1945"/>
      <c r="H101" s="110" t="s">
        <v>5192</v>
      </c>
      <c r="I101" s="111" t="s">
        <v>5193</v>
      </c>
      <c r="J101" s="112">
        <v>1</v>
      </c>
      <c r="K101" s="109">
        <v>42579</v>
      </c>
      <c r="L101" s="109">
        <v>42702</v>
      </c>
      <c r="M101" s="113">
        <f t="shared" si="4"/>
        <v>17.571428571428573</v>
      </c>
      <c r="N101" s="503" t="s">
        <v>5191</v>
      </c>
      <c r="O101" s="598">
        <v>1</v>
      </c>
    </row>
    <row r="102" spans="1:15" ht="345">
      <c r="A102" s="1673"/>
      <c r="B102" s="1661"/>
      <c r="C102" s="1673"/>
      <c r="D102" s="1673"/>
      <c r="E102" s="1701"/>
      <c r="F102" s="1673"/>
      <c r="G102" s="1945"/>
      <c r="H102" s="110" t="s">
        <v>5194</v>
      </c>
      <c r="I102" s="111" t="s">
        <v>5195</v>
      </c>
      <c r="J102" s="112">
        <v>12</v>
      </c>
      <c r="K102" s="109">
        <v>42552</v>
      </c>
      <c r="L102" s="109">
        <v>42917</v>
      </c>
      <c r="M102" s="113">
        <f t="shared" si="4"/>
        <v>52.142857142857146</v>
      </c>
      <c r="N102" s="503" t="s">
        <v>5191</v>
      </c>
      <c r="O102" s="598">
        <v>0</v>
      </c>
    </row>
    <row r="103" spans="1:15" ht="285">
      <c r="A103" s="1673" t="s">
        <v>4921</v>
      </c>
      <c r="B103" s="1659" t="s">
        <v>11</v>
      </c>
      <c r="C103" s="1673" t="s">
        <v>5196</v>
      </c>
      <c r="D103" s="1673" t="s">
        <v>585</v>
      </c>
      <c r="E103" s="1814" t="s">
        <v>5197</v>
      </c>
      <c r="F103" s="1659" t="s">
        <v>5198</v>
      </c>
      <c r="G103" s="114" t="s">
        <v>5199</v>
      </c>
      <c r="H103" s="1291" t="s">
        <v>5200</v>
      </c>
      <c r="I103" s="1285" t="s">
        <v>162</v>
      </c>
      <c r="J103" s="115">
        <v>1</v>
      </c>
      <c r="K103" s="109">
        <v>42444</v>
      </c>
      <c r="L103" s="109">
        <v>42566</v>
      </c>
      <c r="M103" s="108">
        <f>(+L103-K103)/7</f>
        <v>17.428571428571427</v>
      </c>
      <c r="N103" s="501" t="s">
        <v>5201</v>
      </c>
      <c r="O103" s="598">
        <v>1</v>
      </c>
    </row>
    <row r="104" spans="1:15" ht="409.5">
      <c r="A104" s="1673"/>
      <c r="B104" s="1660"/>
      <c r="C104" s="1673"/>
      <c r="D104" s="1673"/>
      <c r="E104" s="1801"/>
      <c r="F104" s="1660"/>
      <c r="G104" s="1659" t="s">
        <v>138</v>
      </c>
      <c r="H104" s="1292" t="s">
        <v>139</v>
      </c>
      <c r="I104" s="1292" t="s">
        <v>140</v>
      </c>
      <c r="J104" s="1285">
        <v>1</v>
      </c>
      <c r="K104" s="109">
        <v>42552</v>
      </c>
      <c r="L104" s="109">
        <v>42673</v>
      </c>
      <c r="M104" s="113">
        <f t="shared" ref="M104:M124" si="5">(+L104-K104)/7</f>
        <v>17.285714285714285</v>
      </c>
      <c r="N104" s="501" t="s">
        <v>5202</v>
      </c>
      <c r="O104" s="598">
        <v>0.95</v>
      </c>
    </row>
    <row r="105" spans="1:15" ht="360">
      <c r="A105" s="1673"/>
      <c r="B105" s="1660"/>
      <c r="C105" s="1673"/>
      <c r="D105" s="1673"/>
      <c r="E105" s="1801"/>
      <c r="F105" s="1660"/>
      <c r="G105" s="1660"/>
      <c r="H105" s="1292" t="s">
        <v>142</v>
      </c>
      <c r="I105" s="1292" t="s">
        <v>143</v>
      </c>
      <c r="J105" s="1285">
        <v>1</v>
      </c>
      <c r="K105" s="109">
        <v>42675</v>
      </c>
      <c r="L105" s="109">
        <v>42765</v>
      </c>
      <c r="M105" s="113">
        <f t="shared" si="5"/>
        <v>12.857142857142858</v>
      </c>
      <c r="N105" s="501" t="s">
        <v>5203</v>
      </c>
      <c r="O105" s="598">
        <v>0.95</v>
      </c>
    </row>
    <row r="106" spans="1:15" ht="409.5">
      <c r="A106" s="1673"/>
      <c r="B106" s="1660"/>
      <c r="C106" s="1673"/>
      <c r="D106" s="1673"/>
      <c r="E106" s="1801"/>
      <c r="F106" s="1660"/>
      <c r="G106" s="1660"/>
      <c r="H106" s="1292" t="s">
        <v>145</v>
      </c>
      <c r="I106" s="1292" t="s">
        <v>143</v>
      </c>
      <c r="J106" s="1285">
        <v>1</v>
      </c>
      <c r="K106" s="109">
        <v>42675</v>
      </c>
      <c r="L106" s="109">
        <v>42765</v>
      </c>
      <c r="M106" s="113">
        <f t="shared" si="5"/>
        <v>12.857142857142858</v>
      </c>
      <c r="N106" s="501" t="s">
        <v>5204</v>
      </c>
      <c r="O106" s="598">
        <v>0.95</v>
      </c>
    </row>
    <row r="107" spans="1:15" ht="240">
      <c r="A107" s="1673"/>
      <c r="B107" s="1660"/>
      <c r="C107" s="1673"/>
      <c r="D107" s="1673"/>
      <c r="E107" s="1801"/>
      <c r="F107" s="1660"/>
      <c r="G107" s="1660"/>
      <c r="H107" s="1292" t="s">
        <v>147</v>
      </c>
      <c r="I107" s="1292" t="s">
        <v>148</v>
      </c>
      <c r="J107" s="1285">
        <v>1</v>
      </c>
      <c r="K107" s="109">
        <v>42767</v>
      </c>
      <c r="L107" s="109">
        <v>42781</v>
      </c>
      <c r="M107" s="113">
        <f t="shared" si="5"/>
        <v>2</v>
      </c>
      <c r="N107" s="501" t="s">
        <v>5205</v>
      </c>
      <c r="O107" s="598">
        <v>0</v>
      </c>
    </row>
    <row r="108" spans="1:15" ht="315">
      <c r="A108" s="1673"/>
      <c r="B108" s="1660"/>
      <c r="C108" s="1673"/>
      <c r="D108" s="1673"/>
      <c r="E108" s="1801"/>
      <c r="F108" s="1660"/>
      <c r="G108" s="1660"/>
      <c r="H108" s="1662" t="s">
        <v>150</v>
      </c>
      <c r="I108" s="1292" t="s">
        <v>151</v>
      </c>
      <c r="J108" s="1285">
        <v>1</v>
      </c>
      <c r="K108" s="109">
        <v>42782</v>
      </c>
      <c r="L108" s="109">
        <v>42794</v>
      </c>
      <c r="M108" s="113">
        <f t="shared" si="5"/>
        <v>1.7142857142857142</v>
      </c>
      <c r="N108" s="501" t="s">
        <v>5206</v>
      </c>
      <c r="O108" s="598">
        <v>0</v>
      </c>
    </row>
    <row r="109" spans="1:15" ht="315">
      <c r="A109" s="1673"/>
      <c r="B109" s="1660"/>
      <c r="C109" s="1673"/>
      <c r="D109" s="1673"/>
      <c r="E109" s="1801"/>
      <c r="F109" s="1660"/>
      <c r="G109" s="1661"/>
      <c r="H109" s="1663"/>
      <c r="I109" s="1292" t="s">
        <v>153</v>
      </c>
      <c r="J109" s="1285">
        <v>1</v>
      </c>
      <c r="K109" s="109">
        <v>42795</v>
      </c>
      <c r="L109" s="109">
        <v>42855</v>
      </c>
      <c r="M109" s="113">
        <f t="shared" si="5"/>
        <v>8.5714285714285712</v>
      </c>
      <c r="N109" s="501" t="s">
        <v>5206</v>
      </c>
      <c r="O109" s="598">
        <v>0</v>
      </c>
    </row>
    <row r="110" spans="1:15" ht="409.5">
      <c r="A110" s="1673"/>
      <c r="B110" s="1660"/>
      <c r="C110" s="1673"/>
      <c r="D110" s="1673"/>
      <c r="E110" s="1801"/>
      <c r="F110" s="1660"/>
      <c r="G110" s="1659" t="s">
        <v>164</v>
      </c>
      <c r="H110" s="1292" t="s">
        <v>165</v>
      </c>
      <c r="I110" s="1292" t="s">
        <v>166</v>
      </c>
      <c r="J110" s="106">
        <v>1</v>
      </c>
      <c r="K110" s="109">
        <v>42675</v>
      </c>
      <c r="L110" s="109">
        <v>42765</v>
      </c>
      <c r="M110" s="113">
        <f t="shared" si="5"/>
        <v>12.857142857142858</v>
      </c>
      <c r="N110" s="501" t="s">
        <v>5207</v>
      </c>
      <c r="O110" s="598">
        <v>0.5</v>
      </c>
    </row>
    <row r="111" spans="1:15" ht="285">
      <c r="A111" s="1673"/>
      <c r="B111" s="1660"/>
      <c r="C111" s="1673"/>
      <c r="D111" s="1673"/>
      <c r="E111" s="1801"/>
      <c r="F111" s="1660"/>
      <c r="G111" s="1660"/>
      <c r="H111" s="1292" t="s">
        <v>168</v>
      </c>
      <c r="I111" s="1292" t="s">
        <v>169</v>
      </c>
      <c r="J111" s="106">
        <v>1</v>
      </c>
      <c r="K111" s="109">
        <v>42767</v>
      </c>
      <c r="L111" s="109">
        <v>42809</v>
      </c>
      <c r="M111" s="113">
        <f t="shared" si="5"/>
        <v>6</v>
      </c>
      <c r="N111" s="501" t="s">
        <v>5208</v>
      </c>
      <c r="O111" s="598">
        <v>0</v>
      </c>
    </row>
    <row r="112" spans="1:15" ht="285">
      <c r="A112" s="1673"/>
      <c r="B112" s="1660"/>
      <c r="C112" s="1673"/>
      <c r="D112" s="1673"/>
      <c r="E112" s="1801"/>
      <c r="F112" s="1660"/>
      <c r="G112" s="1660"/>
      <c r="H112" s="1292" t="s">
        <v>171</v>
      </c>
      <c r="I112" s="1292" t="s">
        <v>172</v>
      </c>
      <c r="J112" s="106">
        <v>1</v>
      </c>
      <c r="K112" s="109">
        <v>42810</v>
      </c>
      <c r="L112" s="109">
        <v>42871</v>
      </c>
      <c r="M112" s="113">
        <f t="shared" si="5"/>
        <v>8.7142857142857135</v>
      </c>
      <c r="N112" s="501" t="s">
        <v>5208</v>
      </c>
      <c r="O112" s="598">
        <v>0</v>
      </c>
    </row>
    <row r="113" spans="1:15" ht="285">
      <c r="A113" s="1673"/>
      <c r="B113" s="1661"/>
      <c r="C113" s="1673"/>
      <c r="D113" s="1673"/>
      <c r="E113" s="1710"/>
      <c r="F113" s="1660"/>
      <c r="G113" s="1661"/>
      <c r="H113" s="1292" t="s">
        <v>173</v>
      </c>
      <c r="I113" s="1292" t="s">
        <v>174</v>
      </c>
      <c r="J113" s="106">
        <v>1</v>
      </c>
      <c r="K113" s="109">
        <v>42872</v>
      </c>
      <c r="L113" s="109">
        <v>42964</v>
      </c>
      <c r="M113" s="113">
        <f t="shared" si="5"/>
        <v>13.142857142857142</v>
      </c>
      <c r="N113" s="501" t="s">
        <v>5208</v>
      </c>
      <c r="O113" s="598">
        <v>0</v>
      </c>
    </row>
    <row r="114" spans="1:15" ht="409.5">
      <c r="A114" s="1673" t="s">
        <v>4921</v>
      </c>
      <c r="B114" s="1659" t="s">
        <v>11</v>
      </c>
      <c r="C114" s="1673" t="s">
        <v>5209</v>
      </c>
      <c r="D114" s="1673" t="s">
        <v>5210</v>
      </c>
      <c r="E114" s="1801" t="s">
        <v>5211</v>
      </c>
      <c r="F114" s="1673" t="s">
        <v>5212</v>
      </c>
      <c r="G114" s="116" t="s">
        <v>5213</v>
      </c>
      <c r="H114" s="1292" t="s">
        <v>5214</v>
      </c>
      <c r="I114" s="117" t="s">
        <v>2242</v>
      </c>
      <c r="J114" s="118">
        <v>1</v>
      </c>
      <c r="K114" s="119">
        <v>42644</v>
      </c>
      <c r="L114" s="119">
        <v>42704</v>
      </c>
      <c r="M114" s="113">
        <f t="shared" si="5"/>
        <v>8.5714285714285712</v>
      </c>
      <c r="N114" s="504" t="s">
        <v>5215</v>
      </c>
      <c r="O114" s="598">
        <v>1</v>
      </c>
    </row>
    <row r="115" spans="1:15" ht="255">
      <c r="A115" s="1673"/>
      <c r="B115" s="1660"/>
      <c r="C115" s="1673"/>
      <c r="D115" s="1673"/>
      <c r="E115" s="1801"/>
      <c r="F115" s="1673"/>
      <c r="G115" s="116" t="s">
        <v>5216</v>
      </c>
      <c r="H115" s="1291" t="s">
        <v>5217</v>
      </c>
      <c r="I115" s="1285" t="s">
        <v>162</v>
      </c>
      <c r="J115" s="115">
        <v>1</v>
      </c>
      <c r="K115" s="109">
        <v>42552</v>
      </c>
      <c r="L115" s="109">
        <v>42735</v>
      </c>
      <c r="M115" s="113">
        <f t="shared" si="5"/>
        <v>26.142857142857142</v>
      </c>
      <c r="N115" s="501" t="s">
        <v>5201</v>
      </c>
      <c r="O115" s="598">
        <v>1</v>
      </c>
    </row>
    <row r="116" spans="1:15" ht="409.5">
      <c r="A116" s="1673"/>
      <c r="B116" s="1660"/>
      <c r="C116" s="1673"/>
      <c r="D116" s="1673"/>
      <c r="E116" s="1801"/>
      <c r="F116" s="1673"/>
      <c r="G116" s="1659" t="s">
        <v>138</v>
      </c>
      <c r="H116" s="1292" t="s">
        <v>139</v>
      </c>
      <c r="I116" s="1292" t="s">
        <v>140</v>
      </c>
      <c r="J116" s="1285">
        <v>1</v>
      </c>
      <c r="K116" s="109">
        <v>42552</v>
      </c>
      <c r="L116" s="109">
        <v>42673</v>
      </c>
      <c r="M116" s="113">
        <f t="shared" si="5"/>
        <v>17.285714285714285</v>
      </c>
      <c r="N116" s="501" t="s">
        <v>5202</v>
      </c>
      <c r="O116" s="598">
        <v>0.95</v>
      </c>
    </row>
    <row r="117" spans="1:15" ht="360">
      <c r="A117" s="1673"/>
      <c r="B117" s="1660"/>
      <c r="C117" s="1673"/>
      <c r="D117" s="1673"/>
      <c r="E117" s="1801"/>
      <c r="F117" s="1673"/>
      <c r="G117" s="1660"/>
      <c r="H117" s="1292" t="s">
        <v>142</v>
      </c>
      <c r="I117" s="1292" t="s">
        <v>143</v>
      </c>
      <c r="J117" s="1285">
        <v>1</v>
      </c>
      <c r="K117" s="109">
        <v>42675</v>
      </c>
      <c r="L117" s="109">
        <v>42765</v>
      </c>
      <c r="M117" s="113">
        <f t="shared" si="5"/>
        <v>12.857142857142858</v>
      </c>
      <c r="N117" s="501" t="s">
        <v>5203</v>
      </c>
      <c r="O117" s="598">
        <v>0.95</v>
      </c>
    </row>
    <row r="118" spans="1:15" ht="409.5">
      <c r="A118" s="1673"/>
      <c r="B118" s="1660"/>
      <c r="C118" s="1673"/>
      <c r="D118" s="1673"/>
      <c r="E118" s="1801"/>
      <c r="F118" s="1673"/>
      <c r="G118" s="1660"/>
      <c r="H118" s="1292" t="s">
        <v>145</v>
      </c>
      <c r="I118" s="1292" t="s">
        <v>143</v>
      </c>
      <c r="J118" s="1285">
        <v>1</v>
      </c>
      <c r="K118" s="109">
        <v>42675</v>
      </c>
      <c r="L118" s="109">
        <v>42765</v>
      </c>
      <c r="M118" s="113">
        <f t="shared" si="5"/>
        <v>12.857142857142858</v>
      </c>
      <c r="N118" s="501" t="s">
        <v>5218</v>
      </c>
      <c r="O118" s="598">
        <v>0.95</v>
      </c>
    </row>
    <row r="119" spans="1:15" ht="240">
      <c r="A119" s="1673"/>
      <c r="B119" s="1660"/>
      <c r="C119" s="1673"/>
      <c r="D119" s="1673"/>
      <c r="E119" s="1801"/>
      <c r="F119" s="1673"/>
      <c r="G119" s="1660"/>
      <c r="H119" s="1292" t="s">
        <v>147</v>
      </c>
      <c r="I119" s="1292" t="s">
        <v>148</v>
      </c>
      <c r="J119" s="1285">
        <v>1</v>
      </c>
      <c r="K119" s="109">
        <v>42767</v>
      </c>
      <c r="L119" s="109">
        <v>42781</v>
      </c>
      <c r="M119" s="113">
        <f t="shared" si="5"/>
        <v>2</v>
      </c>
      <c r="N119" s="501" t="s">
        <v>5205</v>
      </c>
      <c r="O119" s="598">
        <v>0</v>
      </c>
    </row>
    <row r="120" spans="1:15" ht="315">
      <c r="A120" s="1673"/>
      <c r="B120" s="1660"/>
      <c r="C120" s="1673"/>
      <c r="D120" s="1673"/>
      <c r="E120" s="1801"/>
      <c r="F120" s="1673"/>
      <c r="G120" s="1660"/>
      <c r="H120" s="1662" t="s">
        <v>150</v>
      </c>
      <c r="I120" s="1292" t="s">
        <v>151</v>
      </c>
      <c r="J120" s="1285">
        <v>1</v>
      </c>
      <c r="K120" s="109">
        <v>42782</v>
      </c>
      <c r="L120" s="109">
        <v>42794</v>
      </c>
      <c r="M120" s="113">
        <f t="shared" si="5"/>
        <v>1.7142857142857142</v>
      </c>
      <c r="N120" s="501" t="s">
        <v>5206</v>
      </c>
      <c r="O120" s="598">
        <v>0</v>
      </c>
    </row>
    <row r="121" spans="1:15" ht="315">
      <c r="A121" s="1673"/>
      <c r="B121" s="1660"/>
      <c r="C121" s="1673"/>
      <c r="D121" s="1673"/>
      <c r="E121" s="1801"/>
      <c r="F121" s="1673"/>
      <c r="G121" s="1661"/>
      <c r="H121" s="1663"/>
      <c r="I121" s="1292" t="s">
        <v>153</v>
      </c>
      <c r="J121" s="1285">
        <v>1</v>
      </c>
      <c r="K121" s="109">
        <v>42795</v>
      </c>
      <c r="L121" s="109">
        <v>42855</v>
      </c>
      <c r="M121" s="113">
        <f t="shared" si="5"/>
        <v>8.5714285714285712</v>
      </c>
      <c r="N121" s="501" t="s">
        <v>5206</v>
      </c>
      <c r="O121" s="598">
        <v>0</v>
      </c>
    </row>
    <row r="122" spans="1:15" ht="409.5">
      <c r="A122" s="1673"/>
      <c r="B122" s="1660"/>
      <c r="C122" s="1673"/>
      <c r="D122" s="1673"/>
      <c r="E122" s="1801"/>
      <c r="F122" s="1673"/>
      <c r="G122" s="1659" t="s">
        <v>164</v>
      </c>
      <c r="H122" s="1292" t="s">
        <v>165</v>
      </c>
      <c r="I122" s="1292" t="s">
        <v>166</v>
      </c>
      <c r="J122" s="106">
        <v>1</v>
      </c>
      <c r="K122" s="109">
        <v>42675</v>
      </c>
      <c r="L122" s="109">
        <v>42765</v>
      </c>
      <c r="M122" s="113">
        <f t="shared" si="5"/>
        <v>12.857142857142858</v>
      </c>
      <c r="N122" s="501" t="s">
        <v>5207</v>
      </c>
      <c r="O122" s="598">
        <v>0.5</v>
      </c>
    </row>
    <row r="123" spans="1:15" ht="285">
      <c r="A123" s="1673"/>
      <c r="B123" s="1660"/>
      <c r="C123" s="1673"/>
      <c r="D123" s="1673"/>
      <c r="E123" s="1801"/>
      <c r="F123" s="1673"/>
      <c r="G123" s="1660"/>
      <c r="H123" s="1292" t="s">
        <v>168</v>
      </c>
      <c r="I123" s="1292" t="s">
        <v>169</v>
      </c>
      <c r="J123" s="106">
        <v>1</v>
      </c>
      <c r="K123" s="109">
        <v>42767</v>
      </c>
      <c r="L123" s="109">
        <v>42809</v>
      </c>
      <c r="M123" s="113">
        <f t="shared" si="5"/>
        <v>6</v>
      </c>
      <c r="N123" s="501" t="s">
        <v>5208</v>
      </c>
      <c r="O123" s="598">
        <v>0</v>
      </c>
    </row>
    <row r="124" spans="1:15" ht="285">
      <c r="A124" s="1673"/>
      <c r="B124" s="1660"/>
      <c r="C124" s="1673"/>
      <c r="D124" s="1673"/>
      <c r="E124" s="1801"/>
      <c r="F124" s="1673"/>
      <c r="G124" s="1660"/>
      <c r="H124" s="1292" t="s">
        <v>171</v>
      </c>
      <c r="I124" s="1292" t="s">
        <v>172</v>
      </c>
      <c r="J124" s="106">
        <v>1</v>
      </c>
      <c r="K124" s="109">
        <v>42810</v>
      </c>
      <c r="L124" s="109">
        <v>42871</v>
      </c>
      <c r="M124" s="113">
        <f t="shared" si="5"/>
        <v>8.7142857142857135</v>
      </c>
      <c r="N124" s="501" t="s">
        <v>5208</v>
      </c>
      <c r="O124" s="598">
        <v>0</v>
      </c>
    </row>
    <row r="125" spans="1:15" ht="285">
      <c r="A125" s="1673"/>
      <c r="B125" s="1661"/>
      <c r="C125" s="1673"/>
      <c r="D125" s="1673"/>
      <c r="E125" s="1710"/>
      <c r="F125" s="1673"/>
      <c r="G125" s="1661"/>
      <c r="H125" s="1292" t="s">
        <v>173</v>
      </c>
      <c r="I125" s="1292" t="s">
        <v>174</v>
      </c>
      <c r="J125" s="106">
        <v>1</v>
      </c>
      <c r="K125" s="109">
        <v>42872</v>
      </c>
      <c r="L125" s="109">
        <v>42964</v>
      </c>
      <c r="M125" s="113">
        <f>(+L125-K125)/7</f>
        <v>13.142857142857142</v>
      </c>
      <c r="N125" s="501" t="s">
        <v>5208</v>
      </c>
      <c r="O125" s="598">
        <v>0</v>
      </c>
    </row>
    <row r="126" spans="1:15" ht="409.5">
      <c r="A126" s="1673" t="s">
        <v>4921</v>
      </c>
      <c r="B126" s="1659"/>
      <c r="C126" s="1673" t="s">
        <v>5219</v>
      </c>
      <c r="D126" s="1674" t="s">
        <v>5220</v>
      </c>
      <c r="E126" s="1814" t="s">
        <v>5221</v>
      </c>
      <c r="F126" s="1659" t="s">
        <v>5222</v>
      </c>
      <c r="G126" s="116" t="s">
        <v>5223</v>
      </c>
      <c r="H126" s="1292" t="s">
        <v>5214</v>
      </c>
      <c r="I126" s="117" t="s">
        <v>2242</v>
      </c>
      <c r="J126" s="118">
        <v>1</v>
      </c>
      <c r="K126" s="119">
        <v>42644</v>
      </c>
      <c r="L126" s="119">
        <v>42704</v>
      </c>
      <c r="M126" s="120">
        <f>(+L126-K126)/7</f>
        <v>8.5714285714285712</v>
      </c>
      <c r="N126" s="504" t="s">
        <v>5224</v>
      </c>
      <c r="O126" s="598">
        <v>1</v>
      </c>
    </row>
    <row r="127" spans="1:15" ht="255">
      <c r="A127" s="1673"/>
      <c r="B127" s="1660"/>
      <c r="C127" s="1673"/>
      <c r="D127" s="1674"/>
      <c r="E127" s="1801"/>
      <c r="F127" s="1660"/>
      <c r="G127" s="116" t="s">
        <v>5225</v>
      </c>
      <c r="H127" s="1291" t="s">
        <v>5217</v>
      </c>
      <c r="I127" s="1285" t="s">
        <v>162</v>
      </c>
      <c r="J127" s="115">
        <v>1</v>
      </c>
      <c r="K127" s="109">
        <v>42552</v>
      </c>
      <c r="L127" s="109">
        <v>42735</v>
      </c>
      <c r="M127" s="113">
        <f>(+L127-K127)/7</f>
        <v>26.142857142857142</v>
      </c>
      <c r="N127" s="501" t="s">
        <v>5226</v>
      </c>
      <c r="O127" s="598">
        <v>1</v>
      </c>
    </row>
    <row r="128" spans="1:15" ht="409.5">
      <c r="A128" s="1673"/>
      <c r="B128" s="1660"/>
      <c r="C128" s="1673"/>
      <c r="D128" s="1674"/>
      <c r="E128" s="1801"/>
      <c r="F128" s="1660"/>
      <c r="G128" s="1659" t="s">
        <v>138</v>
      </c>
      <c r="H128" s="1292" t="s">
        <v>139</v>
      </c>
      <c r="I128" s="1292" t="s">
        <v>140</v>
      </c>
      <c r="J128" s="1285">
        <v>1</v>
      </c>
      <c r="K128" s="109">
        <v>42552</v>
      </c>
      <c r="L128" s="109">
        <v>42673</v>
      </c>
      <c r="M128" s="113">
        <f t="shared" ref="M128:M139" si="6">(+L128-K128)/7</f>
        <v>17.285714285714285</v>
      </c>
      <c r="N128" s="501" t="s">
        <v>5202</v>
      </c>
      <c r="O128" s="598">
        <v>0.95</v>
      </c>
    </row>
    <row r="129" spans="1:15" ht="360">
      <c r="A129" s="1673"/>
      <c r="B129" s="1660"/>
      <c r="C129" s="1673"/>
      <c r="D129" s="1674"/>
      <c r="E129" s="1801"/>
      <c r="F129" s="1660"/>
      <c r="G129" s="1660"/>
      <c r="H129" s="1292" t="s">
        <v>142</v>
      </c>
      <c r="I129" s="1292" t="s">
        <v>143</v>
      </c>
      <c r="J129" s="1285">
        <v>1</v>
      </c>
      <c r="K129" s="109">
        <v>42675</v>
      </c>
      <c r="L129" s="109">
        <v>42765</v>
      </c>
      <c r="M129" s="113">
        <f t="shared" si="6"/>
        <v>12.857142857142858</v>
      </c>
      <c r="N129" s="501" t="s">
        <v>5203</v>
      </c>
      <c r="O129" s="598">
        <v>0.95</v>
      </c>
    </row>
    <row r="130" spans="1:15" ht="409.5">
      <c r="A130" s="1673"/>
      <c r="B130" s="1660"/>
      <c r="C130" s="1673"/>
      <c r="D130" s="1674"/>
      <c r="E130" s="1801"/>
      <c r="F130" s="1660"/>
      <c r="G130" s="1660"/>
      <c r="H130" s="1292" t="s">
        <v>145</v>
      </c>
      <c r="I130" s="1292" t="s">
        <v>143</v>
      </c>
      <c r="J130" s="1285">
        <v>1</v>
      </c>
      <c r="K130" s="109">
        <v>42675</v>
      </c>
      <c r="L130" s="109">
        <v>42765</v>
      </c>
      <c r="M130" s="113">
        <f t="shared" si="6"/>
        <v>12.857142857142858</v>
      </c>
      <c r="N130" s="501" t="s">
        <v>5218</v>
      </c>
      <c r="O130" s="598">
        <v>0.95</v>
      </c>
    </row>
    <row r="131" spans="1:15" ht="240">
      <c r="A131" s="1673"/>
      <c r="B131" s="1660"/>
      <c r="C131" s="1673"/>
      <c r="D131" s="1674"/>
      <c r="E131" s="1801"/>
      <c r="F131" s="1660"/>
      <c r="G131" s="1660"/>
      <c r="H131" s="1292" t="s">
        <v>147</v>
      </c>
      <c r="I131" s="1292" t="s">
        <v>148</v>
      </c>
      <c r="J131" s="1285">
        <v>1</v>
      </c>
      <c r="K131" s="109">
        <v>42767</v>
      </c>
      <c r="L131" s="109">
        <v>42781</v>
      </c>
      <c r="M131" s="113">
        <f t="shared" si="6"/>
        <v>2</v>
      </c>
      <c r="N131" s="501" t="s">
        <v>5205</v>
      </c>
      <c r="O131" s="598">
        <v>0.95</v>
      </c>
    </row>
    <row r="132" spans="1:15" ht="315">
      <c r="A132" s="1673"/>
      <c r="B132" s="1660"/>
      <c r="C132" s="1673"/>
      <c r="D132" s="1674"/>
      <c r="E132" s="1801"/>
      <c r="F132" s="1660"/>
      <c r="G132" s="1660"/>
      <c r="H132" s="1662" t="s">
        <v>150</v>
      </c>
      <c r="I132" s="1292" t="s">
        <v>151</v>
      </c>
      <c r="J132" s="1285">
        <v>1</v>
      </c>
      <c r="K132" s="109">
        <v>42782</v>
      </c>
      <c r="L132" s="109">
        <v>42794</v>
      </c>
      <c r="M132" s="113">
        <f t="shared" si="6"/>
        <v>1.7142857142857142</v>
      </c>
      <c r="N132" s="501" t="s">
        <v>5206</v>
      </c>
      <c r="O132" s="598">
        <v>0</v>
      </c>
    </row>
    <row r="133" spans="1:15" ht="315">
      <c r="A133" s="1673"/>
      <c r="B133" s="1660"/>
      <c r="C133" s="1673"/>
      <c r="D133" s="1674"/>
      <c r="E133" s="1801"/>
      <c r="F133" s="1660"/>
      <c r="G133" s="1661"/>
      <c r="H133" s="1663"/>
      <c r="I133" s="1292" t="s">
        <v>153</v>
      </c>
      <c r="J133" s="1285">
        <v>1</v>
      </c>
      <c r="K133" s="109">
        <v>42795</v>
      </c>
      <c r="L133" s="109">
        <v>42855</v>
      </c>
      <c r="M133" s="113">
        <f t="shared" si="6"/>
        <v>8.5714285714285712</v>
      </c>
      <c r="N133" s="501" t="s">
        <v>5206</v>
      </c>
      <c r="O133" s="598">
        <v>0</v>
      </c>
    </row>
    <row r="134" spans="1:15" ht="409.5">
      <c r="A134" s="1673"/>
      <c r="B134" s="1660"/>
      <c r="C134" s="1673"/>
      <c r="D134" s="1674"/>
      <c r="E134" s="1801"/>
      <c r="F134" s="1660"/>
      <c r="G134" s="1659" t="s">
        <v>164</v>
      </c>
      <c r="H134" s="1292" t="s">
        <v>165</v>
      </c>
      <c r="I134" s="1292" t="s">
        <v>166</v>
      </c>
      <c r="J134" s="106">
        <v>1</v>
      </c>
      <c r="K134" s="109">
        <v>42675</v>
      </c>
      <c r="L134" s="109">
        <v>42765</v>
      </c>
      <c r="M134" s="113">
        <f t="shared" si="6"/>
        <v>12.857142857142858</v>
      </c>
      <c r="N134" s="501" t="s">
        <v>5207</v>
      </c>
      <c r="O134" s="598">
        <v>0.5</v>
      </c>
    </row>
    <row r="135" spans="1:15" ht="285">
      <c r="A135" s="1673"/>
      <c r="B135" s="1660"/>
      <c r="C135" s="1673"/>
      <c r="D135" s="1674"/>
      <c r="E135" s="1801"/>
      <c r="F135" s="1660"/>
      <c r="G135" s="1660"/>
      <c r="H135" s="1292" t="s">
        <v>168</v>
      </c>
      <c r="I135" s="1292" t="s">
        <v>169</v>
      </c>
      <c r="J135" s="106">
        <v>1</v>
      </c>
      <c r="K135" s="109">
        <v>42767</v>
      </c>
      <c r="L135" s="109">
        <v>42809</v>
      </c>
      <c r="M135" s="113">
        <f t="shared" si="6"/>
        <v>6</v>
      </c>
      <c r="N135" s="501" t="s">
        <v>5208</v>
      </c>
      <c r="O135" s="598">
        <v>0</v>
      </c>
    </row>
    <row r="136" spans="1:15" ht="285">
      <c r="A136" s="1673"/>
      <c r="B136" s="1660"/>
      <c r="C136" s="1673"/>
      <c r="D136" s="1674"/>
      <c r="E136" s="1801"/>
      <c r="F136" s="1660"/>
      <c r="G136" s="1660"/>
      <c r="H136" s="1292" t="s">
        <v>171</v>
      </c>
      <c r="I136" s="1292" t="s">
        <v>172</v>
      </c>
      <c r="J136" s="106">
        <v>1</v>
      </c>
      <c r="K136" s="109">
        <v>42810</v>
      </c>
      <c r="L136" s="109">
        <v>42871</v>
      </c>
      <c r="M136" s="113">
        <f t="shared" si="6"/>
        <v>8.7142857142857135</v>
      </c>
      <c r="N136" s="501" t="s">
        <v>5208</v>
      </c>
      <c r="O136" s="598">
        <v>0</v>
      </c>
    </row>
    <row r="137" spans="1:15" ht="285">
      <c r="A137" s="1673"/>
      <c r="B137" s="1661"/>
      <c r="C137" s="1673"/>
      <c r="D137" s="1674"/>
      <c r="E137" s="1801"/>
      <c r="F137" s="1660"/>
      <c r="G137" s="1661"/>
      <c r="H137" s="1292" t="s">
        <v>173</v>
      </c>
      <c r="I137" s="1292" t="s">
        <v>174</v>
      </c>
      <c r="J137" s="106">
        <v>1</v>
      </c>
      <c r="K137" s="109">
        <v>42872</v>
      </c>
      <c r="L137" s="109">
        <v>42964</v>
      </c>
      <c r="M137" s="113">
        <f t="shared" si="6"/>
        <v>13.142857142857142</v>
      </c>
      <c r="N137" s="501" t="s">
        <v>5208</v>
      </c>
      <c r="O137" s="598">
        <v>0</v>
      </c>
    </row>
    <row r="138" spans="1:15" ht="409.5">
      <c r="A138" s="1673" t="s">
        <v>4921</v>
      </c>
      <c r="B138" s="1659" t="s">
        <v>11</v>
      </c>
      <c r="C138" s="1673" t="s">
        <v>5227</v>
      </c>
      <c r="D138" s="1674" t="s">
        <v>713</v>
      </c>
      <c r="E138" s="1675" t="s">
        <v>5228</v>
      </c>
      <c r="F138" s="1659" t="s">
        <v>5229</v>
      </c>
      <c r="G138" s="1659" t="s">
        <v>5230</v>
      </c>
      <c r="H138" s="121" t="s">
        <v>5231</v>
      </c>
      <c r="I138" s="121" t="s">
        <v>5232</v>
      </c>
      <c r="J138" s="122">
        <v>1</v>
      </c>
      <c r="K138" s="109">
        <v>42552</v>
      </c>
      <c r="L138" s="109">
        <v>42582</v>
      </c>
      <c r="M138" s="113">
        <f t="shared" si="6"/>
        <v>4.2857142857142856</v>
      </c>
      <c r="N138" s="501" t="s">
        <v>5233</v>
      </c>
      <c r="O138" s="598">
        <v>0.33</v>
      </c>
    </row>
    <row r="139" spans="1:15" ht="409.5">
      <c r="A139" s="1673"/>
      <c r="B139" s="1660"/>
      <c r="C139" s="1673"/>
      <c r="D139" s="1674"/>
      <c r="E139" s="1676"/>
      <c r="F139" s="1660"/>
      <c r="G139" s="1661"/>
      <c r="H139" s="121" t="s">
        <v>5234</v>
      </c>
      <c r="I139" s="121" t="s">
        <v>5235</v>
      </c>
      <c r="J139" s="122">
        <v>1</v>
      </c>
      <c r="K139" s="109">
        <v>42583</v>
      </c>
      <c r="L139" s="109">
        <v>42704</v>
      </c>
      <c r="M139" s="113">
        <f t="shared" si="6"/>
        <v>17.285714285714285</v>
      </c>
      <c r="N139" s="501" t="s">
        <v>5236</v>
      </c>
      <c r="O139" s="598">
        <v>0</v>
      </c>
    </row>
    <row r="140" spans="1:15" ht="270">
      <c r="A140" s="1673"/>
      <c r="B140" s="1660"/>
      <c r="C140" s="1673"/>
      <c r="D140" s="1674"/>
      <c r="E140" s="1676"/>
      <c r="F140" s="1660"/>
      <c r="G140" s="1943" t="s">
        <v>5216</v>
      </c>
      <c r="H140" s="1291" t="s">
        <v>5237</v>
      </c>
      <c r="I140" s="121" t="s">
        <v>162</v>
      </c>
      <c r="J140" s="115">
        <v>1</v>
      </c>
      <c r="K140" s="119">
        <v>42644</v>
      </c>
      <c r="L140" s="119">
        <v>42766</v>
      </c>
      <c r="M140" s="108">
        <f>(+L140-K140)/7</f>
        <v>17.428571428571427</v>
      </c>
      <c r="N140" s="505" t="s">
        <v>5238</v>
      </c>
      <c r="O140" s="598">
        <v>0</v>
      </c>
    </row>
    <row r="141" spans="1:15" ht="255">
      <c r="A141" s="1673"/>
      <c r="B141" s="1661"/>
      <c r="C141" s="1673"/>
      <c r="D141" s="1674"/>
      <c r="E141" s="1677"/>
      <c r="F141" s="1661"/>
      <c r="G141" s="1944"/>
      <c r="H141" s="1291" t="s">
        <v>5239</v>
      </c>
      <c r="I141" s="121" t="s">
        <v>162</v>
      </c>
      <c r="J141" s="115">
        <v>1</v>
      </c>
      <c r="K141" s="109">
        <v>42430</v>
      </c>
      <c r="L141" s="109">
        <v>42460</v>
      </c>
      <c r="M141" s="108">
        <f>(+L141-K141)/7</f>
        <v>4.2857142857142856</v>
      </c>
      <c r="N141" s="506" t="s">
        <v>5226</v>
      </c>
      <c r="O141" s="598">
        <v>1</v>
      </c>
    </row>
    <row r="142" spans="1:15" ht="330">
      <c r="A142" s="1928" t="s">
        <v>4921</v>
      </c>
      <c r="B142" s="1928" t="s">
        <v>11</v>
      </c>
      <c r="C142" s="1659" t="s">
        <v>5240</v>
      </c>
      <c r="D142" s="1928" t="s">
        <v>625</v>
      </c>
      <c r="E142" s="1675" t="s">
        <v>5241</v>
      </c>
      <c r="F142" s="1659" t="s">
        <v>5242</v>
      </c>
      <c r="G142" s="1659" t="s">
        <v>5243</v>
      </c>
      <c r="H142" s="1291" t="s">
        <v>5244</v>
      </c>
      <c r="I142" s="1285" t="s">
        <v>5245</v>
      </c>
      <c r="J142" s="106">
        <v>1</v>
      </c>
      <c r="K142" s="109">
        <v>42552</v>
      </c>
      <c r="L142" s="109">
        <v>42674</v>
      </c>
      <c r="M142" s="108">
        <f>(+L142-K142)/7</f>
        <v>17.428571428571427</v>
      </c>
      <c r="N142" s="501" t="s">
        <v>5246</v>
      </c>
      <c r="O142" s="598">
        <v>1</v>
      </c>
    </row>
    <row r="143" spans="1:15" ht="255">
      <c r="A143" s="1929"/>
      <c r="B143" s="1929"/>
      <c r="C143" s="1929"/>
      <c r="D143" s="1929"/>
      <c r="E143" s="1676"/>
      <c r="F143" s="1660"/>
      <c r="G143" s="1661"/>
      <c r="H143" s="1291" t="s">
        <v>5247</v>
      </c>
      <c r="I143" s="1285" t="s">
        <v>5248</v>
      </c>
      <c r="J143" s="115">
        <v>1</v>
      </c>
      <c r="K143" s="109">
        <v>42675</v>
      </c>
      <c r="L143" s="109">
        <v>42736</v>
      </c>
      <c r="M143" s="108">
        <f>(+L143-K143)/7</f>
        <v>8.7142857142857135</v>
      </c>
      <c r="N143" s="501" t="s">
        <v>5246</v>
      </c>
      <c r="O143" s="598">
        <v>0</v>
      </c>
    </row>
    <row r="144" spans="1:15" ht="409.5">
      <c r="A144" s="1929"/>
      <c r="B144" s="1929"/>
      <c r="C144" s="1929"/>
      <c r="D144" s="1929"/>
      <c r="E144" s="1676"/>
      <c r="F144" s="1660"/>
      <c r="G144" s="121" t="s">
        <v>5249</v>
      </c>
      <c r="H144" s="1292" t="s">
        <v>5250</v>
      </c>
      <c r="I144" s="1285" t="s">
        <v>5251</v>
      </c>
      <c r="J144" s="106">
        <v>1</v>
      </c>
      <c r="K144" s="109">
        <v>42583</v>
      </c>
      <c r="L144" s="109">
        <v>42766</v>
      </c>
      <c r="M144" s="108">
        <f>(+L144-K144)/7</f>
        <v>26.142857142857142</v>
      </c>
      <c r="N144" s="501" t="s">
        <v>5252</v>
      </c>
      <c r="O144" s="598">
        <v>0</v>
      </c>
    </row>
    <row r="145" spans="1:15" ht="409.5">
      <c r="A145" s="1929"/>
      <c r="B145" s="1929"/>
      <c r="C145" s="1929"/>
      <c r="D145" s="1929"/>
      <c r="E145" s="1676"/>
      <c r="F145" s="1660"/>
      <c r="G145" s="1659" t="s">
        <v>138</v>
      </c>
      <c r="H145" s="1292" t="s">
        <v>139</v>
      </c>
      <c r="I145" s="1292" t="s">
        <v>140</v>
      </c>
      <c r="J145" s="1285">
        <v>1</v>
      </c>
      <c r="K145" s="109">
        <v>42552</v>
      </c>
      <c r="L145" s="109">
        <v>42673</v>
      </c>
      <c r="M145" s="113">
        <f t="shared" ref="M145:M154" si="7">(+L145-K145)/7</f>
        <v>17.285714285714285</v>
      </c>
      <c r="N145" s="501" t="s">
        <v>5202</v>
      </c>
      <c r="O145" s="598">
        <v>0.95</v>
      </c>
    </row>
    <row r="146" spans="1:15" ht="360">
      <c r="A146" s="1929"/>
      <c r="B146" s="1929"/>
      <c r="C146" s="1929"/>
      <c r="D146" s="1929"/>
      <c r="E146" s="1676"/>
      <c r="F146" s="1660"/>
      <c r="G146" s="1660"/>
      <c r="H146" s="1292" t="s">
        <v>142</v>
      </c>
      <c r="I146" s="1292" t="s">
        <v>143</v>
      </c>
      <c r="J146" s="1285">
        <v>1</v>
      </c>
      <c r="K146" s="109">
        <v>42675</v>
      </c>
      <c r="L146" s="109">
        <v>42765</v>
      </c>
      <c r="M146" s="113">
        <f t="shared" si="7"/>
        <v>12.857142857142858</v>
      </c>
      <c r="N146" s="501" t="s">
        <v>5203</v>
      </c>
      <c r="O146" s="598">
        <v>0.95</v>
      </c>
    </row>
    <row r="147" spans="1:15" ht="409.5">
      <c r="A147" s="1929"/>
      <c r="B147" s="1929"/>
      <c r="C147" s="1929"/>
      <c r="D147" s="1929"/>
      <c r="E147" s="1676"/>
      <c r="F147" s="1660"/>
      <c r="G147" s="1660"/>
      <c r="H147" s="1292" t="s">
        <v>145</v>
      </c>
      <c r="I147" s="1292" t="s">
        <v>143</v>
      </c>
      <c r="J147" s="1285">
        <v>1</v>
      </c>
      <c r="K147" s="109">
        <v>42675</v>
      </c>
      <c r="L147" s="109">
        <v>42765</v>
      </c>
      <c r="M147" s="113">
        <f t="shared" si="7"/>
        <v>12.857142857142858</v>
      </c>
      <c r="N147" s="501" t="s">
        <v>5218</v>
      </c>
      <c r="O147" s="598">
        <v>0.95</v>
      </c>
    </row>
    <row r="148" spans="1:15" ht="240">
      <c r="A148" s="1929"/>
      <c r="B148" s="1929"/>
      <c r="C148" s="1929"/>
      <c r="D148" s="1929"/>
      <c r="E148" s="1676"/>
      <c r="F148" s="1660"/>
      <c r="G148" s="1660"/>
      <c r="H148" s="1292" t="s">
        <v>147</v>
      </c>
      <c r="I148" s="1292" t="s">
        <v>148</v>
      </c>
      <c r="J148" s="1285">
        <v>1</v>
      </c>
      <c r="K148" s="109">
        <v>42767</v>
      </c>
      <c r="L148" s="109">
        <v>42781</v>
      </c>
      <c r="M148" s="113">
        <f t="shared" si="7"/>
        <v>2</v>
      </c>
      <c r="N148" s="501" t="s">
        <v>5205</v>
      </c>
      <c r="O148" s="598">
        <v>0</v>
      </c>
    </row>
    <row r="149" spans="1:15" ht="315">
      <c r="A149" s="1929"/>
      <c r="B149" s="1929"/>
      <c r="C149" s="1929"/>
      <c r="D149" s="1929"/>
      <c r="E149" s="1676"/>
      <c r="F149" s="1660"/>
      <c r="G149" s="1660"/>
      <c r="H149" s="1662" t="s">
        <v>150</v>
      </c>
      <c r="I149" s="1292" t="s">
        <v>151</v>
      </c>
      <c r="J149" s="1285">
        <v>1</v>
      </c>
      <c r="K149" s="109">
        <v>42782</v>
      </c>
      <c r="L149" s="109">
        <v>42794</v>
      </c>
      <c r="M149" s="113">
        <f t="shared" si="7"/>
        <v>1.7142857142857142</v>
      </c>
      <c r="N149" s="501" t="s">
        <v>5206</v>
      </c>
      <c r="O149" s="598">
        <v>0</v>
      </c>
    </row>
    <row r="150" spans="1:15" ht="315">
      <c r="A150" s="1929"/>
      <c r="B150" s="1929"/>
      <c r="C150" s="1929"/>
      <c r="D150" s="1929"/>
      <c r="E150" s="1676"/>
      <c r="F150" s="1660"/>
      <c r="G150" s="1661"/>
      <c r="H150" s="1663"/>
      <c r="I150" s="1292" t="s">
        <v>153</v>
      </c>
      <c r="J150" s="1285">
        <v>1</v>
      </c>
      <c r="K150" s="109">
        <v>42795</v>
      </c>
      <c r="L150" s="109">
        <v>42855</v>
      </c>
      <c r="M150" s="113">
        <f t="shared" si="7"/>
        <v>8.5714285714285712</v>
      </c>
      <c r="N150" s="501" t="s">
        <v>5206</v>
      </c>
      <c r="O150" s="598">
        <v>0</v>
      </c>
    </row>
    <row r="151" spans="1:15" ht="409.5">
      <c r="A151" s="1929"/>
      <c r="B151" s="1929"/>
      <c r="C151" s="1929"/>
      <c r="D151" s="1929"/>
      <c r="E151" s="1676"/>
      <c r="F151" s="1660"/>
      <c r="G151" s="1659" t="s">
        <v>164</v>
      </c>
      <c r="H151" s="1292" t="s">
        <v>165</v>
      </c>
      <c r="I151" s="1292" t="s">
        <v>166</v>
      </c>
      <c r="J151" s="106">
        <v>1</v>
      </c>
      <c r="K151" s="109">
        <v>42675</v>
      </c>
      <c r="L151" s="109">
        <v>42765</v>
      </c>
      <c r="M151" s="113">
        <f t="shared" si="7"/>
        <v>12.857142857142858</v>
      </c>
      <c r="N151" s="501" t="s">
        <v>5207</v>
      </c>
      <c r="O151" s="598">
        <v>0.5</v>
      </c>
    </row>
    <row r="152" spans="1:15" ht="285">
      <c r="A152" s="1929"/>
      <c r="B152" s="1929"/>
      <c r="C152" s="1929"/>
      <c r="D152" s="1929"/>
      <c r="E152" s="1676"/>
      <c r="F152" s="1660"/>
      <c r="G152" s="1660"/>
      <c r="H152" s="1292" t="s">
        <v>168</v>
      </c>
      <c r="I152" s="1292" t="s">
        <v>169</v>
      </c>
      <c r="J152" s="106">
        <v>1</v>
      </c>
      <c r="K152" s="109">
        <v>42767</v>
      </c>
      <c r="L152" s="109">
        <v>42809</v>
      </c>
      <c r="M152" s="113">
        <f t="shared" si="7"/>
        <v>6</v>
      </c>
      <c r="N152" s="501" t="s">
        <v>5208</v>
      </c>
      <c r="O152" s="598">
        <v>0</v>
      </c>
    </row>
    <row r="153" spans="1:15" ht="285">
      <c r="A153" s="1929"/>
      <c r="B153" s="1929"/>
      <c r="C153" s="1929"/>
      <c r="D153" s="1929"/>
      <c r="E153" s="1676"/>
      <c r="F153" s="1660"/>
      <c r="G153" s="1660"/>
      <c r="H153" s="1292" t="s">
        <v>171</v>
      </c>
      <c r="I153" s="1292" t="s">
        <v>172</v>
      </c>
      <c r="J153" s="106">
        <v>1</v>
      </c>
      <c r="K153" s="109">
        <v>42810</v>
      </c>
      <c r="L153" s="109">
        <v>42871</v>
      </c>
      <c r="M153" s="113">
        <f t="shared" si="7"/>
        <v>8.7142857142857135</v>
      </c>
      <c r="N153" s="501" t="s">
        <v>5208</v>
      </c>
      <c r="O153" s="598">
        <v>0</v>
      </c>
    </row>
    <row r="154" spans="1:15" ht="285">
      <c r="A154" s="1709"/>
      <c r="B154" s="1709"/>
      <c r="C154" s="1709"/>
      <c r="D154" s="1709"/>
      <c r="E154" s="1677"/>
      <c r="F154" s="1661"/>
      <c r="G154" s="1661"/>
      <c r="H154" s="1292" t="s">
        <v>173</v>
      </c>
      <c r="I154" s="1292" t="s">
        <v>174</v>
      </c>
      <c r="J154" s="106">
        <v>1</v>
      </c>
      <c r="K154" s="109">
        <v>42872</v>
      </c>
      <c r="L154" s="109">
        <v>42964</v>
      </c>
      <c r="M154" s="113">
        <f t="shared" si="7"/>
        <v>13.142857142857142</v>
      </c>
      <c r="N154" s="501" t="s">
        <v>5208</v>
      </c>
      <c r="O154" s="598">
        <v>0</v>
      </c>
    </row>
    <row r="155" spans="1:15" ht="330">
      <c r="A155" s="1659" t="s">
        <v>4921</v>
      </c>
      <c r="B155" s="1659" t="s">
        <v>11</v>
      </c>
      <c r="C155" s="1659" t="s">
        <v>5253</v>
      </c>
      <c r="D155" s="1928" t="s">
        <v>713</v>
      </c>
      <c r="E155" s="1675" t="s">
        <v>5254</v>
      </c>
      <c r="F155" s="1941" t="s">
        <v>5255</v>
      </c>
      <c r="G155" s="1659" t="s">
        <v>5243</v>
      </c>
      <c r="H155" s="1291" t="s">
        <v>5244</v>
      </c>
      <c r="I155" s="1285" t="s">
        <v>5245</v>
      </c>
      <c r="J155" s="106">
        <v>1</v>
      </c>
      <c r="K155" s="109">
        <v>42552</v>
      </c>
      <c r="L155" s="109">
        <v>42674</v>
      </c>
      <c r="M155" s="108">
        <f>(+L155-K155)/7</f>
        <v>17.428571428571427</v>
      </c>
      <c r="N155" s="501" t="s">
        <v>5246</v>
      </c>
      <c r="O155" s="598">
        <v>1</v>
      </c>
    </row>
    <row r="156" spans="1:15" ht="255">
      <c r="A156" s="1660"/>
      <c r="B156" s="1660"/>
      <c r="C156" s="1660"/>
      <c r="D156" s="1929"/>
      <c r="E156" s="1676"/>
      <c r="F156" s="1942"/>
      <c r="G156" s="1661"/>
      <c r="H156" s="1291" t="s">
        <v>5247</v>
      </c>
      <c r="I156" s="1285" t="s">
        <v>5248</v>
      </c>
      <c r="J156" s="115">
        <v>1</v>
      </c>
      <c r="K156" s="109">
        <v>42675</v>
      </c>
      <c r="L156" s="109">
        <v>42736</v>
      </c>
      <c r="M156" s="108">
        <f>(+L156-K156)/7</f>
        <v>8.7142857142857135</v>
      </c>
      <c r="N156" s="501" t="s">
        <v>5246</v>
      </c>
      <c r="O156" s="598">
        <v>0</v>
      </c>
    </row>
    <row r="157" spans="1:15" ht="409.5">
      <c r="A157" s="1660"/>
      <c r="B157" s="1660"/>
      <c r="C157" s="1660"/>
      <c r="D157" s="1929"/>
      <c r="E157" s="1676"/>
      <c r="F157" s="1942"/>
      <c r="G157" s="121" t="s">
        <v>5249</v>
      </c>
      <c r="H157" s="1291" t="s">
        <v>5256</v>
      </c>
      <c r="I157" s="1285" t="s">
        <v>5251</v>
      </c>
      <c r="J157" s="106">
        <v>1</v>
      </c>
      <c r="K157" s="109">
        <v>42583</v>
      </c>
      <c r="L157" s="109">
        <v>42766</v>
      </c>
      <c r="M157" s="108">
        <f t="shared" ref="M157:M210" si="8">(+L157-K157)/7</f>
        <v>26.142857142857142</v>
      </c>
      <c r="N157" s="501" t="s">
        <v>5252</v>
      </c>
      <c r="O157" s="598">
        <v>0</v>
      </c>
    </row>
    <row r="158" spans="1:15" ht="409.5">
      <c r="A158" s="1660"/>
      <c r="B158" s="1660"/>
      <c r="C158" s="1660"/>
      <c r="D158" s="1929"/>
      <c r="E158" s="1676"/>
      <c r="F158" s="1942"/>
      <c r="G158" s="1659" t="s">
        <v>138</v>
      </c>
      <c r="H158" s="1292" t="s">
        <v>139</v>
      </c>
      <c r="I158" s="1292" t="s">
        <v>140</v>
      </c>
      <c r="J158" s="1285">
        <v>1</v>
      </c>
      <c r="K158" s="109">
        <v>42552</v>
      </c>
      <c r="L158" s="109">
        <v>42673</v>
      </c>
      <c r="M158" s="113">
        <f t="shared" si="8"/>
        <v>17.285714285714285</v>
      </c>
      <c r="N158" s="501" t="s">
        <v>5202</v>
      </c>
      <c r="O158" s="598">
        <v>0.95</v>
      </c>
    </row>
    <row r="159" spans="1:15" ht="360">
      <c r="A159" s="1660"/>
      <c r="B159" s="1660"/>
      <c r="C159" s="1660"/>
      <c r="D159" s="1929"/>
      <c r="E159" s="1676"/>
      <c r="F159" s="1942"/>
      <c r="G159" s="1660"/>
      <c r="H159" s="1292" t="s">
        <v>142</v>
      </c>
      <c r="I159" s="1292" t="s">
        <v>143</v>
      </c>
      <c r="J159" s="1285">
        <v>1</v>
      </c>
      <c r="K159" s="109">
        <v>42675</v>
      </c>
      <c r="L159" s="109">
        <v>42765</v>
      </c>
      <c r="M159" s="113">
        <f t="shared" si="8"/>
        <v>12.857142857142858</v>
      </c>
      <c r="N159" s="501" t="s">
        <v>5203</v>
      </c>
      <c r="O159" s="598">
        <v>0.95</v>
      </c>
    </row>
    <row r="160" spans="1:15" ht="409.5">
      <c r="A160" s="1660"/>
      <c r="B160" s="1660"/>
      <c r="C160" s="1660"/>
      <c r="D160" s="1929"/>
      <c r="E160" s="1676"/>
      <c r="F160" s="1942"/>
      <c r="G160" s="1660"/>
      <c r="H160" s="1292" t="s">
        <v>145</v>
      </c>
      <c r="I160" s="1292" t="s">
        <v>143</v>
      </c>
      <c r="J160" s="1285">
        <v>1</v>
      </c>
      <c r="K160" s="109">
        <v>42675</v>
      </c>
      <c r="L160" s="109">
        <v>42765</v>
      </c>
      <c r="M160" s="113">
        <f t="shared" si="8"/>
        <v>12.857142857142858</v>
      </c>
      <c r="N160" s="501" t="s">
        <v>5218</v>
      </c>
      <c r="O160" s="598">
        <v>0.95</v>
      </c>
    </row>
    <row r="161" spans="1:15" ht="240">
      <c r="A161" s="1660"/>
      <c r="B161" s="1660"/>
      <c r="C161" s="1660"/>
      <c r="D161" s="1929"/>
      <c r="E161" s="1676"/>
      <c r="F161" s="1942"/>
      <c r="G161" s="1660"/>
      <c r="H161" s="1292" t="s">
        <v>147</v>
      </c>
      <c r="I161" s="1292" t="s">
        <v>148</v>
      </c>
      <c r="J161" s="1285">
        <v>1</v>
      </c>
      <c r="K161" s="109">
        <v>42767</v>
      </c>
      <c r="L161" s="109">
        <v>42781</v>
      </c>
      <c r="M161" s="113">
        <f t="shared" si="8"/>
        <v>2</v>
      </c>
      <c r="N161" s="501" t="s">
        <v>5205</v>
      </c>
      <c r="O161" s="598">
        <v>0</v>
      </c>
    </row>
    <row r="162" spans="1:15" ht="315">
      <c r="A162" s="1660"/>
      <c r="B162" s="1660"/>
      <c r="C162" s="1660"/>
      <c r="D162" s="1929"/>
      <c r="E162" s="1676"/>
      <c r="F162" s="1942"/>
      <c r="G162" s="1660"/>
      <c r="H162" s="1662" t="s">
        <v>150</v>
      </c>
      <c r="I162" s="1292" t="s">
        <v>151</v>
      </c>
      <c r="J162" s="1285">
        <v>1</v>
      </c>
      <c r="K162" s="109">
        <v>42782</v>
      </c>
      <c r="L162" s="109">
        <v>42794</v>
      </c>
      <c r="M162" s="113">
        <f t="shared" si="8"/>
        <v>1.7142857142857142</v>
      </c>
      <c r="N162" s="501" t="s">
        <v>5206</v>
      </c>
      <c r="O162" s="598">
        <v>0</v>
      </c>
    </row>
    <row r="163" spans="1:15" ht="315">
      <c r="A163" s="1660"/>
      <c r="B163" s="1660"/>
      <c r="C163" s="1660"/>
      <c r="D163" s="1929"/>
      <c r="E163" s="1676"/>
      <c r="F163" s="1942"/>
      <c r="G163" s="1661"/>
      <c r="H163" s="1663"/>
      <c r="I163" s="1292" t="s">
        <v>153</v>
      </c>
      <c r="J163" s="1285">
        <v>1</v>
      </c>
      <c r="K163" s="109">
        <v>42795</v>
      </c>
      <c r="L163" s="109">
        <v>42855</v>
      </c>
      <c r="M163" s="113">
        <f t="shared" si="8"/>
        <v>8.5714285714285712</v>
      </c>
      <c r="N163" s="501" t="s">
        <v>5206</v>
      </c>
      <c r="O163" s="598">
        <v>0</v>
      </c>
    </row>
    <row r="164" spans="1:15" ht="409.5">
      <c r="A164" s="1660"/>
      <c r="B164" s="1660"/>
      <c r="C164" s="1660"/>
      <c r="D164" s="1929"/>
      <c r="E164" s="1676"/>
      <c r="F164" s="1942"/>
      <c r="G164" s="1659" t="s">
        <v>164</v>
      </c>
      <c r="H164" s="1292" t="s">
        <v>165</v>
      </c>
      <c r="I164" s="1292" t="s">
        <v>166</v>
      </c>
      <c r="J164" s="106">
        <v>1</v>
      </c>
      <c r="K164" s="109">
        <v>42675</v>
      </c>
      <c r="L164" s="109">
        <v>42765</v>
      </c>
      <c r="M164" s="113">
        <f t="shared" si="8"/>
        <v>12.857142857142858</v>
      </c>
      <c r="N164" s="501" t="s">
        <v>5207</v>
      </c>
      <c r="O164" s="598">
        <v>0.5</v>
      </c>
    </row>
    <row r="165" spans="1:15" ht="285">
      <c r="A165" s="1660"/>
      <c r="B165" s="1660"/>
      <c r="C165" s="1660"/>
      <c r="D165" s="1929"/>
      <c r="E165" s="1676"/>
      <c r="F165" s="1942"/>
      <c r="G165" s="1660"/>
      <c r="H165" s="1292" t="s">
        <v>168</v>
      </c>
      <c r="I165" s="1292" t="s">
        <v>169</v>
      </c>
      <c r="J165" s="106">
        <v>1</v>
      </c>
      <c r="K165" s="109">
        <v>42767</v>
      </c>
      <c r="L165" s="109">
        <v>42809</v>
      </c>
      <c r="M165" s="113">
        <f t="shared" si="8"/>
        <v>6</v>
      </c>
      <c r="N165" s="501" t="s">
        <v>5208</v>
      </c>
      <c r="O165" s="598">
        <v>0</v>
      </c>
    </row>
    <row r="166" spans="1:15" ht="285">
      <c r="A166" s="1660"/>
      <c r="B166" s="1660"/>
      <c r="C166" s="1660"/>
      <c r="D166" s="1929"/>
      <c r="E166" s="1676"/>
      <c r="F166" s="1942"/>
      <c r="G166" s="1660"/>
      <c r="H166" s="1292" t="s">
        <v>171</v>
      </c>
      <c r="I166" s="1292" t="s">
        <v>172</v>
      </c>
      <c r="J166" s="106">
        <v>1</v>
      </c>
      <c r="K166" s="109">
        <v>42810</v>
      </c>
      <c r="L166" s="109">
        <v>42871</v>
      </c>
      <c r="M166" s="113">
        <f t="shared" si="8"/>
        <v>8.7142857142857135</v>
      </c>
      <c r="N166" s="501" t="s">
        <v>5208</v>
      </c>
      <c r="O166" s="598">
        <v>0</v>
      </c>
    </row>
    <row r="167" spans="1:15" ht="285">
      <c r="A167" s="1660"/>
      <c r="B167" s="1661"/>
      <c r="C167" s="1660"/>
      <c r="D167" s="1929"/>
      <c r="E167" s="1676"/>
      <c r="F167" s="1942"/>
      <c r="G167" s="1661"/>
      <c r="H167" s="1292" t="s">
        <v>173</v>
      </c>
      <c r="I167" s="1292" t="s">
        <v>174</v>
      </c>
      <c r="J167" s="106">
        <v>1</v>
      </c>
      <c r="K167" s="109">
        <v>42872</v>
      </c>
      <c r="L167" s="109">
        <v>42964</v>
      </c>
      <c r="M167" s="113">
        <f t="shared" si="8"/>
        <v>13.142857142857142</v>
      </c>
      <c r="N167" s="501" t="s">
        <v>5208</v>
      </c>
      <c r="O167" s="598">
        <v>0</v>
      </c>
    </row>
    <row r="168" spans="1:15" ht="330">
      <c r="A168" s="1659" t="s">
        <v>4921</v>
      </c>
      <c r="B168" s="1659" t="s">
        <v>11</v>
      </c>
      <c r="C168" s="1659" t="s">
        <v>5257</v>
      </c>
      <c r="D168" s="1928" t="s">
        <v>5210</v>
      </c>
      <c r="E168" s="1675" t="s">
        <v>5258</v>
      </c>
      <c r="F168" s="1938" t="s">
        <v>5259</v>
      </c>
      <c r="G168" s="1659" t="s">
        <v>5243</v>
      </c>
      <c r="H168" s="1291" t="s">
        <v>5244</v>
      </c>
      <c r="I168" s="1285" t="s">
        <v>5245</v>
      </c>
      <c r="J168" s="106">
        <v>1</v>
      </c>
      <c r="K168" s="109">
        <v>42552</v>
      </c>
      <c r="L168" s="109">
        <v>42674</v>
      </c>
      <c r="M168" s="108">
        <f t="shared" si="8"/>
        <v>17.428571428571427</v>
      </c>
      <c r="N168" s="501" t="s">
        <v>5246</v>
      </c>
      <c r="O168" s="598">
        <v>1</v>
      </c>
    </row>
    <row r="169" spans="1:15" ht="255">
      <c r="A169" s="1660"/>
      <c r="B169" s="1660"/>
      <c r="C169" s="1660"/>
      <c r="D169" s="1929"/>
      <c r="E169" s="1676"/>
      <c r="F169" s="1939"/>
      <c r="G169" s="1661"/>
      <c r="H169" s="1291" t="s">
        <v>5247</v>
      </c>
      <c r="I169" s="1285" t="s">
        <v>5248</v>
      </c>
      <c r="J169" s="115">
        <v>1</v>
      </c>
      <c r="K169" s="109">
        <v>42675</v>
      </c>
      <c r="L169" s="109">
        <v>42736</v>
      </c>
      <c r="M169" s="108">
        <f t="shared" si="8"/>
        <v>8.7142857142857135</v>
      </c>
      <c r="N169" s="501" t="s">
        <v>5246</v>
      </c>
      <c r="O169" s="598">
        <v>0</v>
      </c>
    </row>
    <row r="170" spans="1:15" ht="409.5">
      <c r="A170" s="1660"/>
      <c r="B170" s="1660"/>
      <c r="C170" s="1660"/>
      <c r="D170" s="1929"/>
      <c r="E170" s="1676"/>
      <c r="F170" s="1939"/>
      <c r="G170" s="121" t="s">
        <v>5249</v>
      </c>
      <c r="H170" s="1291" t="s">
        <v>5260</v>
      </c>
      <c r="I170" s="1285" t="s">
        <v>5251</v>
      </c>
      <c r="J170" s="106">
        <v>1</v>
      </c>
      <c r="K170" s="109">
        <v>42583</v>
      </c>
      <c r="L170" s="109">
        <v>42766</v>
      </c>
      <c r="M170" s="108">
        <f t="shared" si="8"/>
        <v>26.142857142857142</v>
      </c>
      <c r="N170" s="501" t="s">
        <v>5252</v>
      </c>
      <c r="O170" s="598">
        <v>0</v>
      </c>
    </row>
    <row r="171" spans="1:15" ht="409.5">
      <c r="A171" s="1660"/>
      <c r="B171" s="1660"/>
      <c r="C171" s="1660"/>
      <c r="D171" s="1929"/>
      <c r="E171" s="1676"/>
      <c r="F171" s="1939"/>
      <c r="G171" s="1659" t="s">
        <v>138</v>
      </c>
      <c r="H171" s="1292" t="s">
        <v>139</v>
      </c>
      <c r="I171" s="1292" t="s">
        <v>140</v>
      </c>
      <c r="J171" s="1285">
        <v>1</v>
      </c>
      <c r="K171" s="109">
        <v>42552</v>
      </c>
      <c r="L171" s="109">
        <v>42673</v>
      </c>
      <c r="M171" s="113">
        <f t="shared" si="8"/>
        <v>17.285714285714285</v>
      </c>
      <c r="N171" s="501" t="s">
        <v>5202</v>
      </c>
      <c r="O171" s="598">
        <v>0.95</v>
      </c>
    </row>
    <row r="172" spans="1:15" ht="360">
      <c r="A172" s="1660"/>
      <c r="B172" s="1660"/>
      <c r="C172" s="1660"/>
      <c r="D172" s="1929"/>
      <c r="E172" s="1676"/>
      <c r="F172" s="1939"/>
      <c r="G172" s="1660"/>
      <c r="H172" s="1292" t="s">
        <v>142</v>
      </c>
      <c r="I172" s="1292" t="s">
        <v>143</v>
      </c>
      <c r="J172" s="1285">
        <v>1</v>
      </c>
      <c r="K172" s="109">
        <v>42675</v>
      </c>
      <c r="L172" s="109">
        <v>42765</v>
      </c>
      <c r="M172" s="113">
        <f t="shared" si="8"/>
        <v>12.857142857142858</v>
      </c>
      <c r="N172" s="501" t="s">
        <v>5203</v>
      </c>
      <c r="O172" s="598">
        <v>0.95</v>
      </c>
    </row>
    <row r="173" spans="1:15" ht="409.5">
      <c r="A173" s="1660"/>
      <c r="B173" s="1660"/>
      <c r="C173" s="1660"/>
      <c r="D173" s="1929"/>
      <c r="E173" s="1676"/>
      <c r="F173" s="1939"/>
      <c r="G173" s="1660"/>
      <c r="H173" s="1292" t="s">
        <v>145</v>
      </c>
      <c r="I173" s="1292" t="s">
        <v>143</v>
      </c>
      <c r="J173" s="1285">
        <v>1</v>
      </c>
      <c r="K173" s="109">
        <v>42675</v>
      </c>
      <c r="L173" s="109">
        <v>42765</v>
      </c>
      <c r="M173" s="113">
        <f t="shared" si="8"/>
        <v>12.857142857142858</v>
      </c>
      <c r="N173" s="501" t="s">
        <v>5218</v>
      </c>
      <c r="O173" s="598">
        <v>0.95</v>
      </c>
    </row>
    <row r="174" spans="1:15" ht="240">
      <c r="A174" s="1660"/>
      <c r="B174" s="1660"/>
      <c r="C174" s="1660"/>
      <c r="D174" s="1929"/>
      <c r="E174" s="1676"/>
      <c r="F174" s="1939"/>
      <c r="G174" s="1660"/>
      <c r="H174" s="1292" t="s">
        <v>147</v>
      </c>
      <c r="I174" s="1292" t="s">
        <v>148</v>
      </c>
      <c r="J174" s="1285">
        <v>1</v>
      </c>
      <c r="K174" s="109">
        <v>42767</v>
      </c>
      <c r="L174" s="109">
        <v>42781</v>
      </c>
      <c r="M174" s="113">
        <f t="shared" si="8"/>
        <v>2</v>
      </c>
      <c r="N174" s="501" t="s">
        <v>5205</v>
      </c>
      <c r="O174" s="598">
        <v>0</v>
      </c>
    </row>
    <row r="175" spans="1:15" ht="315">
      <c r="A175" s="1660"/>
      <c r="B175" s="1660"/>
      <c r="C175" s="1660"/>
      <c r="D175" s="1929"/>
      <c r="E175" s="1676"/>
      <c r="F175" s="1939"/>
      <c r="G175" s="1660"/>
      <c r="H175" s="1662" t="s">
        <v>150</v>
      </c>
      <c r="I175" s="1292" t="s">
        <v>151</v>
      </c>
      <c r="J175" s="1285">
        <v>1</v>
      </c>
      <c r="K175" s="109">
        <v>42782</v>
      </c>
      <c r="L175" s="109">
        <v>42794</v>
      </c>
      <c r="M175" s="113">
        <f t="shared" si="8"/>
        <v>1.7142857142857142</v>
      </c>
      <c r="N175" s="501" t="s">
        <v>5206</v>
      </c>
      <c r="O175" s="598">
        <v>0</v>
      </c>
    </row>
    <row r="176" spans="1:15" ht="315">
      <c r="A176" s="1660"/>
      <c r="B176" s="1660"/>
      <c r="C176" s="1660"/>
      <c r="D176" s="1929"/>
      <c r="E176" s="1676"/>
      <c r="F176" s="1939"/>
      <c r="G176" s="1661"/>
      <c r="H176" s="1663"/>
      <c r="I176" s="1292" t="s">
        <v>153</v>
      </c>
      <c r="J176" s="1285">
        <v>1</v>
      </c>
      <c r="K176" s="109">
        <v>42795</v>
      </c>
      <c r="L176" s="109">
        <v>42855</v>
      </c>
      <c r="M176" s="113">
        <f t="shared" si="8"/>
        <v>8.5714285714285712</v>
      </c>
      <c r="N176" s="501" t="s">
        <v>5206</v>
      </c>
      <c r="O176" s="598">
        <v>0</v>
      </c>
    </row>
    <row r="177" spans="1:15" ht="409.5">
      <c r="A177" s="1660"/>
      <c r="B177" s="1660"/>
      <c r="C177" s="1660"/>
      <c r="D177" s="1929"/>
      <c r="E177" s="1676"/>
      <c r="F177" s="1939"/>
      <c r="G177" s="1659" t="s">
        <v>164</v>
      </c>
      <c r="H177" s="1292" t="s">
        <v>165</v>
      </c>
      <c r="I177" s="1292" t="s">
        <v>166</v>
      </c>
      <c r="J177" s="106">
        <v>1</v>
      </c>
      <c r="K177" s="109">
        <v>42675</v>
      </c>
      <c r="L177" s="109">
        <v>42765</v>
      </c>
      <c r="M177" s="113">
        <f t="shared" si="8"/>
        <v>12.857142857142858</v>
      </c>
      <c r="N177" s="501" t="s">
        <v>5207</v>
      </c>
      <c r="O177" s="598">
        <v>0.5</v>
      </c>
    </row>
    <row r="178" spans="1:15" ht="285">
      <c r="A178" s="1660"/>
      <c r="B178" s="1660"/>
      <c r="C178" s="1660"/>
      <c r="D178" s="1929"/>
      <c r="E178" s="1676"/>
      <c r="F178" s="1939"/>
      <c r="G178" s="1660"/>
      <c r="H178" s="1292" t="s">
        <v>168</v>
      </c>
      <c r="I178" s="1292" t="s">
        <v>169</v>
      </c>
      <c r="J178" s="106">
        <v>1</v>
      </c>
      <c r="K178" s="109">
        <v>42767</v>
      </c>
      <c r="L178" s="109">
        <v>42809</v>
      </c>
      <c r="M178" s="113">
        <f t="shared" si="8"/>
        <v>6</v>
      </c>
      <c r="N178" s="501" t="s">
        <v>5208</v>
      </c>
      <c r="O178" s="598">
        <v>0</v>
      </c>
    </row>
    <row r="179" spans="1:15" ht="285">
      <c r="A179" s="1660"/>
      <c r="B179" s="1660"/>
      <c r="C179" s="1660"/>
      <c r="D179" s="1929"/>
      <c r="E179" s="1676"/>
      <c r="F179" s="1939"/>
      <c r="G179" s="1660"/>
      <c r="H179" s="1292" t="s">
        <v>171</v>
      </c>
      <c r="I179" s="1292" t="s">
        <v>172</v>
      </c>
      <c r="J179" s="106">
        <v>1</v>
      </c>
      <c r="K179" s="109">
        <v>42810</v>
      </c>
      <c r="L179" s="109">
        <v>42871</v>
      </c>
      <c r="M179" s="113">
        <f t="shared" si="8"/>
        <v>8.7142857142857135</v>
      </c>
      <c r="N179" s="501" t="s">
        <v>5208</v>
      </c>
      <c r="O179" s="598">
        <v>0</v>
      </c>
    </row>
    <row r="180" spans="1:15" ht="285">
      <c r="A180" s="1661"/>
      <c r="B180" s="1661"/>
      <c r="C180" s="1661"/>
      <c r="D180" s="1709"/>
      <c r="E180" s="1677"/>
      <c r="F180" s="1940"/>
      <c r="G180" s="1661"/>
      <c r="H180" s="1292" t="s">
        <v>173</v>
      </c>
      <c r="I180" s="1292" t="s">
        <v>174</v>
      </c>
      <c r="J180" s="106">
        <v>1</v>
      </c>
      <c r="K180" s="109">
        <v>42872</v>
      </c>
      <c r="L180" s="109">
        <v>42964</v>
      </c>
      <c r="M180" s="113">
        <f t="shared" si="8"/>
        <v>13.142857142857142</v>
      </c>
      <c r="N180" s="501" t="s">
        <v>5208</v>
      </c>
      <c r="O180" s="598">
        <v>0</v>
      </c>
    </row>
    <row r="181" spans="1:15" ht="300">
      <c r="A181" s="1923" t="s">
        <v>4921</v>
      </c>
      <c r="B181" s="1923" t="s">
        <v>11</v>
      </c>
      <c r="C181" s="1923" t="s">
        <v>5261</v>
      </c>
      <c r="D181" s="1923" t="s">
        <v>713</v>
      </c>
      <c r="E181" s="1910" t="s">
        <v>5262</v>
      </c>
      <c r="F181" s="1935" t="s">
        <v>5263</v>
      </c>
      <c r="G181" s="1930" t="s">
        <v>5264</v>
      </c>
      <c r="H181" s="123" t="s">
        <v>5265</v>
      </c>
      <c r="I181" s="1328" t="s">
        <v>2242</v>
      </c>
      <c r="J181" s="103">
        <v>1</v>
      </c>
      <c r="K181" s="101">
        <v>42552</v>
      </c>
      <c r="L181" s="101">
        <v>42582</v>
      </c>
      <c r="M181" s="102">
        <f t="shared" si="8"/>
        <v>4.2857142857142856</v>
      </c>
      <c r="N181" s="500" t="s">
        <v>5266</v>
      </c>
      <c r="O181" s="598">
        <v>1</v>
      </c>
    </row>
    <row r="182" spans="1:15" ht="225">
      <c r="A182" s="1924"/>
      <c r="B182" s="1924"/>
      <c r="C182" s="1924"/>
      <c r="D182" s="1924"/>
      <c r="E182" s="1911"/>
      <c r="F182" s="1936"/>
      <c r="G182" s="1931"/>
      <c r="H182" s="123" t="s">
        <v>5267</v>
      </c>
      <c r="I182" s="1328" t="s">
        <v>220</v>
      </c>
      <c r="J182" s="103">
        <v>1</v>
      </c>
      <c r="K182" s="101">
        <v>42614</v>
      </c>
      <c r="L182" s="101">
        <v>42794</v>
      </c>
      <c r="M182" s="102">
        <f t="shared" si="8"/>
        <v>25.714285714285715</v>
      </c>
      <c r="N182" s="500" t="s">
        <v>5268</v>
      </c>
      <c r="O182" s="598">
        <v>0</v>
      </c>
    </row>
    <row r="183" spans="1:15" ht="345">
      <c r="A183" s="1924"/>
      <c r="B183" s="1924"/>
      <c r="C183" s="1924"/>
      <c r="D183" s="1924"/>
      <c r="E183" s="1911"/>
      <c r="F183" s="1936"/>
      <c r="G183" s="1923" t="s">
        <v>5269</v>
      </c>
      <c r="H183" s="124" t="s">
        <v>5270</v>
      </c>
      <c r="I183" s="1328" t="s">
        <v>236</v>
      </c>
      <c r="J183" s="103">
        <v>1</v>
      </c>
      <c r="K183" s="101">
        <v>42705</v>
      </c>
      <c r="L183" s="101">
        <v>42825</v>
      </c>
      <c r="M183" s="102">
        <f t="shared" si="8"/>
        <v>17.142857142857142</v>
      </c>
      <c r="N183" s="500" t="s">
        <v>5271</v>
      </c>
      <c r="O183" s="598">
        <v>0</v>
      </c>
    </row>
    <row r="184" spans="1:15" ht="390">
      <c r="A184" s="1924"/>
      <c r="B184" s="1924"/>
      <c r="C184" s="1924"/>
      <c r="D184" s="1924"/>
      <c r="E184" s="1911"/>
      <c r="F184" s="1936"/>
      <c r="G184" s="1924"/>
      <c r="H184" s="123" t="s">
        <v>5272</v>
      </c>
      <c r="I184" s="1328" t="s">
        <v>3168</v>
      </c>
      <c r="J184" s="103">
        <v>1</v>
      </c>
      <c r="K184" s="101">
        <v>42826</v>
      </c>
      <c r="L184" s="101">
        <v>42886</v>
      </c>
      <c r="M184" s="102">
        <f t="shared" si="8"/>
        <v>8.5714285714285712</v>
      </c>
      <c r="N184" s="500" t="s">
        <v>5268</v>
      </c>
      <c r="O184" s="598">
        <v>0</v>
      </c>
    </row>
    <row r="185" spans="1:15" ht="409.5">
      <c r="A185" s="1924"/>
      <c r="B185" s="1924"/>
      <c r="C185" s="1924"/>
      <c r="D185" s="1924"/>
      <c r="E185" s="1911"/>
      <c r="F185" s="1936"/>
      <c r="G185" s="1924"/>
      <c r="H185" s="123" t="s">
        <v>5273</v>
      </c>
      <c r="I185" s="1328" t="s">
        <v>5274</v>
      </c>
      <c r="J185" s="125">
        <v>1</v>
      </c>
      <c r="K185" s="101">
        <v>42887</v>
      </c>
      <c r="L185" s="101">
        <v>42916</v>
      </c>
      <c r="M185" s="102">
        <f t="shared" si="8"/>
        <v>4.1428571428571432</v>
      </c>
      <c r="N185" s="500" t="s">
        <v>5271</v>
      </c>
      <c r="O185" s="598">
        <v>0</v>
      </c>
    </row>
    <row r="186" spans="1:15" ht="409.5">
      <c r="A186" s="1924"/>
      <c r="B186" s="1924"/>
      <c r="C186" s="1924"/>
      <c r="D186" s="1924"/>
      <c r="E186" s="1911"/>
      <c r="F186" s="1936"/>
      <c r="G186" s="1925"/>
      <c r="H186" s="123" t="s">
        <v>5275</v>
      </c>
      <c r="I186" s="1328" t="s">
        <v>615</v>
      </c>
      <c r="J186" s="125">
        <v>1</v>
      </c>
      <c r="K186" s="101">
        <v>42887</v>
      </c>
      <c r="L186" s="101">
        <v>42916</v>
      </c>
      <c r="M186" s="102">
        <f t="shared" si="8"/>
        <v>4.1428571428571432</v>
      </c>
      <c r="N186" s="500" t="s">
        <v>5276</v>
      </c>
      <c r="O186" s="598">
        <v>0</v>
      </c>
    </row>
    <row r="187" spans="1:15" ht="409.5">
      <c r="A187" s="1925"/>
      <c r="B187" s="1925"/>
      <c r="C187" s="1925"/>
      <c r="D187" s="1925"/>
      <c r="E187" s="1912"/>
      <c r="F187" s="1937"/>
      <c r="G187" s="1329" t="s">
        <v>5277</v>
      </c>
      <c r="H187" s="123" t="s">
        <v>5278</v>
      </c>
      <c r="I187" s="1327" t="s">
        <v>5279</v>
      </c>
      <c r="J187" s="103">
        <v>1</v>
      </c>
      <c r="K187" s="126">
        <v>42767</v>
      </c>
      <c r="L187" s="126">
        <v>42916</v>
      </c>
      <c r="M187" s="127">
        <f t="shared" si="8"/>
        <v>21.285714285714285</v>
      </c>
      <c r="N187" s="500" t="s">
        <v>5280</v>
      </c>
      <c r="O187" s="598">
        <v>0</v>
      </c>
    </row>
    <row r="188" spans="1:15" ht="409.5">
      <c r="A188" s="1928" t="s">
        <v>4921</v>
      </c>
      <c r="B188" s="1928" t="s">
        <v>11</v>
      </c>
      <c r="C188" s="1659" t="s">
        <v>134</v>
      </c>
      <c r="D188" s="1928" t="s">
        <v>135</v>
      </c>
      <c r="E188" s="1675" t="s">
        <v>5281</v>
      </c>
      <c r="F188" s="1932" t="s">
        <v>137</v>
      </c>
      <c r="G188" s="1659" t="s">
        <v>138</v>
      </c>
      <c r="H188" s="1292" t="s">
        <v>139</v>
      </c>
      <c r="I188" s="1292" t="s">
        <v>140</v>
      </c>
      <c r="J188" s="1285">
        <v>1</v>
      </c>
      <c r="K188" s="109">
        <v>42552</v>
      </c>
      <c r="L188" s="109">
        <v>42673</v>
      </c>
      <c r="M188" s="113">
        <f t="shared" si="8"/>
        <v>17.285714285714285</v>
      </c>
      <c r="N188" s="507" t="s">
        <v>5202</v>
      </c>
      <c r="O188" s="598">
        <v>0.95</v>
      </c>
    </row>
    <row r="189" spans="1:15" ht="360">
      <c r="A189" s="1929"/>
      <c r="B189" s="1929"/>
      <c r="C189" s="1660"/>
      <c r="D189" s="1929"/>
      <c r="E189" s="1676"/>
      <c r="F189" s="1933"/>
      <c r="G189" s="1660"/>
      <c r="H189" s="1292" t="s">
        <v>142</v>
      </c>
      <c r="I189" s="1292" t="s">
        <v>143</v>
      </c>
      <c r="J189" s="1285">
        <v>1</v>
      </c>
      <c r="K189" s="109">
        <v>42675</v>
      </c>
      <c r="L189" s="109">
        <v>42765</v>
      </c>
      <c r="M189" s="113">
        <f t="shared" si="8"/>
        <v>12.857142857142858</v>
      </c>
      <c r="N189" s="507" t="s">
        <v>5203</v>
      </c>
      <c r="O189" s="598">
        <v>0.95</v>
      </c>
    </row>
    <row r="190" spans="1:15" ht="409.5">
      <c r="A190" s="1929"/>
      <c r="B190" s="1929"/>
      <c r="C190" s="1660"/>
      <c r="D190" s="1929"/>
      <c r="E190" s="1676"/>
      <c r="F190" s="1933"/>
      <c r="G190" s="1660"/>
      <c r="H190" s="1292" t="s">
        <v>145</v>
      </c>
      <c r="I190" s="1292" t="s">
        <v>143</v>
      </c>
      <c r="J190" s="1285">
        <v>1</v>
      </c>
      <c r="K190" s="109">
        <v>42675</v>
      </c>
      <c r="L190" s="109">
        <v>42765</v>
      </c>
      <c r="M190" s="113">
        <f t="shared" si="8"/>
        <v>12.857142857142858</v>
      </c>
      <c r="N190" s="507" t="s">
        <v>5218</v>
      </c>
      <c r="O190" s="598">
        <v>0.95</v>
      </c>
    </row>
    <row r="191" spans="1:15" ht="240">
      <c r="A191" s="1929"/>
      <c r="B191" s="1929"/>
      <c r="C191" s="1660"/>
      <c r="D191" s="1929"/>
      <c r="E191" s="1676"/>
      <c r="F191" s="1933"/>
      <c r="G191" s="1660"/>
      <c r="H191" s="1292" t="s">
        <v>147</v>
      </c>
      <c r="I191" s="1292" t="s">
        <v>148</v>
      </c>
      <c r="J191" s="1285">
        <v>1</v>
      </c>
      <c r="K191" s="109">
        <v>42767</v>
      </c>
      <c r="L191" s="109">
        <v>42781</v>
      </c>
      <c r="M191" s="113">
        <f t="shared" si="8"/>
        <v>2</v>
      </c>
      <c r="N191" s="507" t="s">
        <v>5205</v>
      </c>
      <c r="O191" s="598">
        <v>0</v>
      </c>
    </row>
    <row r="192" spans="1:15" ht="315">
      <c r="A192" s="1929"/>
      <c r="B192" s="1929"/>
      <c r="C192" s="1660"/>
      <c r="D192" s="1929"/>
      <c r="E192" s="1676"/>
      <c r="F192" s="1933"/>
      <c r="G192" s="1660"/>
      <c r="H192" s="1662" t="s">
        <v>150</v>
      </c>
      <c r="I192" s="1292" t="s">
        <v>151</v>
      </c>
      <c r="J192" s="1285">
        <v>1</v>
      </c>
      <c r="K192" s="109">
        <v>42782</v>
      </c>
      <c r="L192" s="109">
        <v>42794</v>
      </c>
      <c r="M192" s="113">
        <f t="shared" si="8"/>
        <v>1.7142857142857142</v>
      </c>
      <c r="N192" s="507" t="s">
        <v>5206</v>
      </c>
      <c r="O192" s="598">
        <v>0</v>
      </c>
    </row>
    <row r="193" spans="1:15" ht="315">
      <c r="A193" s="1929"/>
      <c r="B193" s="1929"/>
      <c r="C193" s="1660"/>
      <c r="D193" s="1929"/>
      <c r="E193" s="1676"/>
      <c r="F193" s="1933"/>
      <c r="G193" s="1661"/>
      <c r="H193" s="1663"/>
      <c r="I193" s="1292" t="s">
        <v>153</v>
      </c>
      <c r="J193" s="1285">
        <v>1</v>
      </c>
      <c r="K193" s="109">
        <v>42795</v>
      </c>
      <c r="L193" s="109">
        <v>42855</v>
      </c>
      <c r="M193" s="113">
        <f t="shared" si="8"/>
        <v>8.5714285714285712</v>
      </c>
      <c r="N193" s="507" t="s">
        <v>5206</v>
      </c>
      <c r="O193" s="598">
        <v>0</v>
      </c>
    </row>
    <row r="194" spans="1:15" ht="330">
      <c r="A194" s="1929"/>
      <c r="B194" s="1929"/>
      <c r="C194" s="1660"/>
      <c r="D194" s="1929"/>
      <c r="E194" s="1676"/>
      <c r="F194" s="1933"/>
      <c r="G194" s="1678" t="s">
        <v>154</v>
      </c>
      <c r="H194" s="1291" t="s">
        <v>155</v>
      </c>
      <c r="I194" s="1285" t="s">
        <v>156</v>
      </c>
      <c r="J194" s="128">
        <v>1</v>
      </c>
      <c r="K194" s="109">
        <v>42552</v>
      </c>
      <c r="L194" s="119">
        <v>42644</v>
      </c>
      <c r="M194" s="108">
        <f t="shared" si="8"/>
        <v>13.142857142857142</v>
      </c>
      <c r="N194" s="508" t="s">
        <v>5282</v>
      </c>
      <c r="O194" s="598">
        <v>1</v>
      </c>
    </row>
    <row r="195" spans="1:15" ht="285">
      <c r="A195" s="1929"/>
      <c r="B195" s="1929"/>
      <c r="C195" s="1660"/>
      <c r="D195" s="1929"/>
      <c r="E195" s="1676"/>
      <c r="F195" s="1933"/>
      <c r="G195" s="1679"/>
      <c r="H195" s="1291" t="s">
        <v>158</v>
      </c>
      <c r="I195" s="1285" t="s">
        <v>159</v>
      </c>
      <c r="J195" s="128">
        <v>1</v>
      </c>
      <c r="K195" s="109">
        <v>42567</v>
      </c>
      <c r="L195" s="119">
        <v>42644</v>
      </c>
      <c r="M195" s="108">
        <f t="shared" si="8"/>
        <v>11</v>
      </c>
      <c r="N195" s="508" t="s">
        <v>5283</v>
      </c>
      <c r="O195" s="598">
        <v>1</v>
      </c>
    </row>
    <row r="196" spans="1:15" ht="165.75">
      <c r="A196" s="1929"/>
      <c r="B196" s="1929"/>
      <c r="C196" s="1660"/>
      <c r="D196" s="1929"/>
      <c r="E196" s="1676"/>
      <c r="F196" s="1933"/>
      <c r="G196" s="1680"/>
      <c r="H196" s="1291" t="s">
        <v>161</v>
      </c>
      <c r="I196" s="1285" t="s">
        <v>162</v>
      </c>
      <c r="J196" s="128">
        <v>1</v>
      </c>
      <c r="K196" s="109">
        <v>42583</v>
      </c>
      <c r="L196" s="119">
        <v>42644</v>
      </c>
      <c r="M196" s="108">
        <f t="shared" si="8"/>
        <v>8.7142857142857135</v>
      </c>
      <c r="N196" s="508" t="s">
        <v>5284</v>
      </c>
      <c r="O196" s="598">
        <v>1</v>
      </c>
    </row>
    <row r="197" spans="1:15" ht="409.5">
      <c r="A197" s="1929"/>
      <c r="B197" s="1929"/>
      <c r="C197" s="1660"/>
      <c r="D197" s="1929"/>
      <c r="E197" s="1676"/>
      <c r="F197" s="1933"/>
      <c r="G197" s="1659" t="s">
        <v>164</v>
      </c>
      <c r="H197" s="1292" t="s">
        <v>165</v>
      </c>
      <c r="I197" s="1292" t="s">
        <v>166</v>
      </c>
      <c r="J197" s="106">
        <v>1</v>
      </c>
      <c r="K197" s="109">
        <v>42675</v>
      </c>
      <c r="L197" s="109">
        <v>42765</v>
      </c>
      <c r="M197" s="113">
        <f t="shared" si="8"/>
        <v>12.857142857142858</v>
      </c>
      <c r="N197" s="507" t="s">
        <v>5207</v>
      </c>
      <c r="O197" s="598">
        <v>0.5</v>
      </c>
    </row>
    <row r="198" spans="1:15" ht="285">
      <c r="A198" s="1929"/>
      <c r="B198" s="1929"/>
      <c r="C198" s="1660"/>
      <c r="D198" s="1929"/>
      <c r="E198" s="1676"/>
      <c r="F198" s="1933"/>
      <c r="G198" s="1660"/>
      <c r="H198" s="1292" t="s">
        <v>168</v>
      </c>
      <c r="I198" s="1292" t="s">
        <v>169</v>
      </c>
      <c r="J198" s="106">
        <v>1</v>
      </c>
      <c r="K198" s="109">
        <v>42767</v>
      </c>
      <c r="L198" s="109">
        <v>42809</v>
      </c>
      <c r="M198" s="113">
        <f t="shared" si="8"/>
        <v>6</v>
      </c>
      <c r="N198" s="507" t="s">
        <v>5208</v>
      </c>
      <c r="O198" s="598">
        <v>0</v>
      </c>
    </row>
    <row r="199" spans="1:15" ht="285">
      <c r="A199" s="1929"/>
      <c r="B199" s="1929"/>
      <c r="C199" s="1660"/>
      <c r="D199" s="1929"/>
      <c r="E199" s="1676"/>
      <c r="F199" s="1933"/>
      <c r="G199" s="1660"/>
      <c r="H199" s="1292" t="s">
        <v>171</v>
      </c>
      <c r="I199" s="1292" t="s">
        <v>172</v>
      </c>
      <c r="J199" s="106">
        <v>1</v>
      </c>
      <c r="K199" s="109">
        <v>42810</v>
      </c>
      <c r="L199" s="109">
        <v>42871</v>
      </c>
      <c r="M199" s="113">
        <f t="shared" si="8"/>
        <v>8.7142857142857135</v>
      </c>
      <c r="N199" s="507" t="s">
        <v>5208</v>
      </c>
      <c r="O199" s="598">
        <v>0</v>
      </c>
    </row>
    <row r="200" spans="1:15" ht="285">
      <c r="A200" s="1709"/>
      <c r="B200" s="1709"/>
      <c r="C200" s="1661"/>
      <c r="D200" s="1709"/>
      <c r="E200" s="1677"/>
      <c r="F200" s="1934"/>
      <c r="G200" s="1661"/>
      <c r="H200" s="1292" t="s">
        <v>173</v>
      </c>
      <c r="I200" s="1292" t="s">
        <v>174</v>
      </c>
      <c r="J200" s="106">
        <v>1</v>
      </c>
      <c r="K200" s="109">
        <v>42872</v>
      </c>
      <c r="L200" s="109">
        <v>42964</v>
      </c>
      <c r="M200" s="113">
        <f t="shared" si="8"/>
        <v>13.142857142857142</v>
      </c>
      <c r="N200" s="507" t="s">
        <v>5208</v>
      </c>
      <c r="O200" s="598">
        <v>0</v>
      </c>
    </row>
    <row r="201" spans="1:15" ht="409.5">
      <c r="A201" s="1659" t="s">
        <v>4921</v>
      </c>
      <c r="B201" s="1659" t="s">
        <v>11</v>
      </c>
      <c r="C201" s="1659" t="s">
        <v>5285</v>
      </c>
      <c r="D201" s="1928" t="s">
        <v>2762</v>
      </c>
      <c r="E201" s="1675" t="s">
        <v>5286</v>
      </c>
      <c r="F201" s="1659" t="s">
        <v>5287</v>
      </c>
      <c r="G201" s="1659" t="s">
        <v>138</v>
      </c>
      <c r="H201" s="1292" t="s">
        <v>139</v>
      </c>
      <c r="I201" s="1292" t="s">
        <v>140</v>
      </c>
      <c r="J201" s="1285">
        <v>1</v>
      </c>
      <c r="K201" s="109">
        <v>42552</v>
      </c>
      <c r="L201" s="109">
        <v>42673</v>
      </c>
      <c r="M201" s="113">
        <f t="shared" si="8"/>
        <v>17.285714285714285</v>
      </c>
      <c r="N201" s="501" t="s">
        <v>5202</v>
      </c>
      <c r="O201" s="598">
        <v>0.95</v>
      </c>
    </row>
    <row r="202" spans="1:15" ht="360">
      <c r="A202" s="1660"/>
      <c r="B202" s="1660"/>
      <c r="C202" s="1660"/>
      <c r="D202" s="1929"/>
      <c r="E202" s="1676"/>
      <c r="F202" s="1660"/>
      <c r="G202" s="1660"/>
      <c r="H202" s="1292" t="s">
        <v>142</v>
      </c>
      <c r="I202" s="1292" t="s">
        <v>143</v>
      </c>
      <c r="J202" s="1285">
        <v>1</v>
      </c>
      <c r="K202" s="109">
        <v>42675</v>
      </c>
      <c r="L202" s="109">
        <v>42765</v>
      </c>
      <c r="M202" s="113">
        <f t="shared" si="8"/>
        <v>12.857142857142858</v>
      </c>
      <c r="N202" s="501" t="s">
        <v>5203</v>
      </c>
      <c r="O202" s="598">
        <v>0.95</v>
      </c>
    </row>
    <row r="203" spans="1:15" ht="409.5">
      <c r="A203" s="1660"/>
      <c r="B203" s="1660"/>
      <c r="C203" s="1660"/>
      <c r="D203" s="1929"/>
      <c r="E203" s="1676"/>
      <c r="F203" s="1660"/>
      <c r="G203" s="1660"/>
      <c r="H203" s="1292" t="s">
        <v>145</v>
      </c>
      <c r="I203" s="1292" t="s">
        <v>143</v>
      </c>
      <c r="J203" s="1285">
        <v>1</v>
      </c>
      <c r="K203" s="109">
        <v>42675</v>
      </c>
      <c r="L203" s="109">
        <v>42765</v>
      </c>
      <c r="M203" s="113">
        <f t="shared" si="8"/>
        <v>12.857142857142858</v>
      </c>
      <c r="N203" s="501" t="s">
        <v>5218</v>
      </c>
      <c r="O203" s="598">
        <v>0.95</v>
      </c>
    </row>
    <row r="204" spans="1:15" ht="240">
      <c r="A204" s="1660"/>
      <c r="B204" s="1660"/>
      <c r="C204" s="1660"/>
      <c r="D204" s="1929"/>
      <c r="E204" s="1676"/>
      <c r="F204" s="1660"/>
      <c r="G204" s="1660"/>
      <c r="H204" s="1292" t="s">
        <v>147</v>
      </c>
      <c r="I204" s="1292" t="s">
        <v>148</v>
      </c>
      <c r="J204" s="1285">
        <v>1</v>
      </c>
      <c r="K204" s="109">
        <v>42767</v>
      </c>
      <c r="L204" s="109">
        <v>42781</v>
      </c>
      <c r="M204" s="113">
        <f t="shared" si="8"/>
        <v>2</v>
      </c>
      <c r="N204" s="501" t="s">
        <v>5205</v>
      </c>
      <c r="O204" s="598">
        <v>0</v>
      </c>
    </row>
    <row r="205" spans="1:15" ht="315">
      <c r="A205" s="1660"/>
      <c r="B205" s="1660"/>
      <c r="C205" s="1660"/>
      <c r="D205" s="1929"/>
      <c r="E205" s="1676"/>
      <c r="F205" s="1660"/>
      <c r="G205" s="1660"/>
      <c r="H205" s="1662" t="s">
        <v>150</v>
      </c>
      <c r="I205" s="1292" t="s">
        <v>151</v>
      </c>
      <c r="J205" s="1285">
        <v>1</v>
      </c>
      <c r="K205" s="109">
        <v>42782</v>
      </c>
      <c r="L205" s="109">
        <v>42794</v>
      </c>
      <c r="M205" s="113">
        <f t="shared" si="8"/>
        <v>1.7142857142857142</v>
      </c>
      <c r="N205" s="501" t="s">
        <v>5206</v>
      </c>
      <c r="O205" s="598">
        <v>0</v>
      </c>
    </row>
    <row r="206" spans="1:15" ht="315">
      <c r="A206" s="1660"/>
      <c r="B206" s="1660"/>
      <c r="C206" s="1660"/>
      <c r="D206" s="1929"/>
      <c r="E206" s="1676"/>
      <c r="F206" s="1660"/>
      <c r="G206" s="1660"/>
      <c r="H206" s="1663"/>
      <c r="I206" s="1292" t="s">
        <v>153</v>
      </c>
      <c r="J206" s="1285">
        <v>1</v>
      </c>
      <c r="K206" s="109">
        <v>42795</v>
      </c>
      <c r="L206" s="109">
        <v>42855</v>
      </c>
      <c r="M206" s="113">
        <f t="shared" si="8"/>
        <v>8.5714285714285712</v>
      </c>
      <c r="N206" s="501" t="s">
        <v>5206</v>
      </c>
      <c r="O206" s="598">
        <v>0</v>
      </c>
    </row>
    <row r="207" spans="1:15" ht="375">
      <c r="A207" s="1660"/>
      <c r="B207" s="1660"/>
      <c r="C207" s="1660"/>
      <c r="D207" s="1929"/>
      <c r="E207" s="1676"/>
      <c r="F207" s="1660"/>
      <c r="G207" s="1659" t="s">
        <v>5288</v>
      </c>
      <c r="H207" s="1292" t="s">
        <v>165</v>
      </c>
      <c r="I207" s="1292" t="s">
        <v>166</v>
      </c>
      <c r="J207" s="106">
        <v>1</v>
      </c>
      <c r="K207" s="109">
        <v>42737</v>
      </c>
      <c r="L207" s="109">
        <v>42824</v>
      </c>
      <c r="M207" s="113">
        <f t="shared" si="8"/>
        <v>12.428571428571429</v>
      </c>
      <c r="N207" s="501" t="s">
        <v>5289</v>
      </c>
      <c r="O207" s="598">
        <v>0.5</v>
      </c>
    </row>
    <row r="208" spans="1:15" ht="285">
      <c r="A208" s="1660"/>
      <c r="B208" s="1660"/>
      <c r="C208" s="1660"/>
      <c r="D208" s="1929"/>
      <c r="E208" s="1676"/>
      <c r="F208" s="1660"/>
      <c r="G208" s="1660"/>
      <c r="H208" s="1292" t="s">
        <v>168</v>
      </c>
      <c r="I208" s="1292" t="s">
        <v>169</v>
      </c>
      <c r="J208" s="106">
        <v>1</v>
      </c>
      <c r="K208" s="109">
        <v>42828</v>
      </c>
      <c r="L208" s="109">
        <v>42874</v>
      </c>
      <c r="M208" s="113">
        <f t="shared" si="8"/>
        <v>6.5714285714285712</v>
      </c>
      <c r="N208" s="501" t="s">
        <v>5290</v>
      </c>
      <c r="O208" s="598">
        <v>0</v>
      </c>
    </row>
    <row r="209" spans="1:15" ht="180">
      <c r="A209" s="1660"/>
      <c r="B209" s="1660"/>
      <c r="C209" s="1660"/>
      <c r="D209" s="1929"/>
      <c r="E209" s="1676"/>
      <c r="F209" s="1660"/>
      <c r="G209" s="1660"/>
      <c r="H209" s="1292" t="s">
        <v>171</v>
      </c>
      <c r="I209" s="1292" t="s">
        <v>172</v>
      </c>
      <c r="J209" s="106">
        <v>1</v>
      </c>
      <c r="K209" s="109">
        <v>42877</v>
      </c>
      <c r="L209" s="109">
        <v>42940</v>
      </c>
      <c r="M209" s="113">
        <f t="shared" si="8"/>
        <v>9</v>
      </c>
      <c r="N209" s="501" t="s">
        <v>5291</v>
      </c>
      <c r="O209" s="598">
        <v>0</v>
      </c>
    </row>
    <row r="210" spans="1:15" ht="180">
      <c r="A210" s="1661"/>
      <c r="B210" s="1661"/>
      <c r="C210" s="1661"/>
      <c r="D210" s="1709"/>
      <c r="E210" s="1677"/>
      <c r="F210" s="1661"/>
      <c r="G210" s="1661"/>
      <c r="H210" s="1292" t="s">
        <v>173</v>
      </c>
      <c r="I210" s="1292" t="s">
        <v>174</v>
      </c>
      <c r="J210" s="106">
        <v>1</v>
      </c>
      <c r="K210" s="109">
        <v>42941</v>
      </c>
      <c r="L210" s="109">
        <v>43039</v>
      </c>
      <c r="M210" s="113">
        <f t="shared" si="8"/>
        <v>14</v>
      </c>
      <c r="N210" s="501" t="s">
        <v>5291</v>
      </c>
      <c r="O210" s="598">
        <v>0</v>
      </c>
    </row>
    <row r="211" spans="1:15" ht="180">
      <c r="A211" s="1920" t="s">
        <v>4921</v>
      </c>
      <c r="B211" s="1923" t="s">
        <v>11</v>
      </c>
      <c r="C211" s="1920" t="s">
        <v>5292</v>
      </c>
      <c r="D211" s="1920" t="s">
        <v>5293</v>
      </c>
      <c r="E211" s="1926" t="s">
        <v>5294</v>
      </c>
      <c r="F211" s="1920" t="s">
        <v>5295</v>
      </c>
      <c r="G211" s="1927" t="s">
        <v>5296</v>
      </c>
      <c r="H211" s="1330" t="s">
        <v>5297</v>
      </c>
      <c r="I211" s="1328" t="s">
        <v>5298</v>
      </c>
      <c r="J211" s="129">
        <v>1</v>
      </c>
      <c r="K211" s="130">
        <v>42562</v>
      </c>
      <c r="L211" s="130">
        <v>42580</v>
      </c>
      <c r="M211" s="131">
        <f>(+L211-K211)/7</f>
        <v>2.5714285714285716</v>
      </c>
      <c r="N211" s="500" t="s">
        <v>5299</v>
      </c>
      <c r="O211" s="598">
        <v>1</v>
      </c>
    </row>
    <row r="212" spans="1:15" ht="375">
      <c r="A212" s="1920"/>
      <c r="B212" s="1924"/>
      <c r="C212" s="1920"/>
      <c r="D212" s="1920"/>
      <c r="E212" s="1926"/>
      <c r="F212" s="1920"/>
      <c r="G212" s="1927"/>
      <c r="H212" s="1330" t="s">
        <v>5300</v>
      </c>
      <c r="I212" s="1328" t="s">
        <v>5301</v>
      </c>
      <c r="J212" s="129">
        <v>2</v>
      </c>
      <c r="K212" s="130">
        <v>42583</v>
      </c>
      <c r="L212" s="130">
        <v>42594</v>
      </c>
      <c r="M212" s="131">
        <f t="shared" ref="M212:M221" si="9">(+L212-K212)/7</f>
        <v>1.5714285714285714</v>
      </c>
      <c r="N212" s="500" t="s">
        <v>5299</v>
      </c>
      <c r="O212" s="598">
        <v>0.98499999999999999</v>
      </c>
    </row>
    <row r="213" spans="1:15" ht="270">
      <c r="A213" s="1920"/>
      <c r="B213" s="1924"/>
      <c r="C213" s="1920"/>
      <c r="D213" s="1920"/>
      <c r="E213" s="1926"/>
      <c r="F213" s="1920"/>
      <c r="G213" s="1927"/>
      <c r="H213" s="1330" t="s">
        <v>5302</v>
      </c>
      <c r="I213" s="1328" t="s">
        <v>5303</v>
      </c>
      <c r="J213" s="129">
        <v>1</v>
      </c>
      <c r="K213" s="130">
        <v>42598</v>
      </c>
      <c r="L213" s="130">
        <v>42734</v>
      </c>
      <c r="M213" s="131">
        <f t="shared" si="9"/>
        <v>19.428571428571427</v>
      </c>
      <c r="N213" s="500" t="s">
        <v>5299</v>
      </c>
      <c r="O213" s="598">
        <v>1</v>
      </c>
    </row>
    <row r="214" spans="1:15" ht="285">
      <c r="A214" s="1920"/>
      <c r="B214" s="1924"/>
      <c r="C214" s="1920"/>
      <c r="D214" s="1920"/>
      <c r="E214" s="1926"/>
      <c r="F214" s="1920"/>
      <c r="G214" s="1927"/>
      <c r="H214" s="1330" t="s">
        <v>5304</v>
      </c>
      <c r="I214" s="1328" t="s">
        <v>5305</v>
      </c>
      <c r="J214" s="129">
        <v>1</v>
      </c>
      <c r="K214" s="130">
        <v>42598</v>
      </c>
      <c r="L214" s="130">
        <v>42824</v>
      </c>
      <c r="M214" s="131">
        <f t="shared" si="9"/>
        <v>32.285714285714285</v>
      </c>
      <c r="N214" s="500" t="s">
        <v>5299</v>
      </c>
      <c r="O214" s="598">
        <v>0</v>
      </c>
    </row>
    <row r="215" spans="1:15" ht="225">
      <c r="A215" s="1920"/>
      <c r="B215" s="1924"/>
      <c r="C215" s="1920"/>
      <c r="D215" s="1920"/>
      <c r="E215" s="1926"/>
      <c r="F215" s="1920"/>
      <c r="G215" s="1927"/>
      <c r="H215" s="1330" t="s">
        <v>5306</v>
      </c>
      <c r="I215" s="1328" t="s">
        <v>5307</v>
      </c>
      <c r="J215" s="129">
        <v>1</v>
      </c>
      <c r="K215" s="130">
        <v>42598</v>
      </c>
      <c r="L215" s="130">
        <v>42916</v>
      </c>
      <c r="M215" s="131">
        <f t="shared" si="9"/>
        <v>45.428571428571431</v>
      </c>
      <c r="N215" s="500" t="s">
        <v>5299</v>
      </c>
      <c r="O215" s="598">
        <v>0</v>
      </c>
    </row>
    <row r="216" spans="1:15" ht="285">
      <c r="A216" s="1920"/>
      <c r="B216" s="1924"/>
      <c r="C216" s="1920"/>
      <c r="D216" s="1920"/>
      <c r="E216" s="1926"/>
      <c r="F216" s="1920"/>
      <c r="G216" s="1927"/>
      <c r="H216" s="1330" t="s">
        <v>5308</v>
      </c>
      <c r="I216" s="1328" t="s">
        <v>5309</v>
      </c>
      <c r="J216" s="129">
        <v>1</v>
      </c>
      <c r="K216" s="130">
        <v>42598</v>
      </c>
      <c r="L216" s="130">
        <v>42916</v>
      </c>
      <c r="M216" s="131">
        <f t="shared" si="9"/>
        <v>45.428571428571431</v>
      </c>
      <c r="N216" s="500" t="s">
        <v>5299</v>
      </c>
      <c r="O216" s="598">
        <v>0</v>
      </c>
    </row>
    <row r="217" spans="1:15" ht="195">
      <c r="A217" s="1920"/>
      <c r="B217" s="1925"/>
      <c r="C217" s="1920"/>
      <c r="D217" s="1920"/>
      <c r="E217" s="1926"/>
      <c r="F217" s="1920"/>
      <c r="G217" s="1927"/>
      <c r="H217" s="1330" t="s">
        <v>5310</v>
      </c>
      <c r="I217" s="1328" t="s">
        <v>5311</v>
      </c>
      <c r="J217" s="129">
        <v>1</v>
      </c>
      <c r="K217" s="130">
        <v>42632</v>
      </c>
      <c r="L217" s="130">
        <v>42916</v>
      </c>
      <c r="M217" s="131">
        <f t="shared" si="9"/>
        <v>40.571428571428569</v>
      </c>
      <c r="N217" s="500" t="s">
        <v>5299</v>
      </c>
      <c r="O217" s="598">
        <v>0.56999999999999995</v>
      </c>
    </row>
    <row r="218" spans="1:15" ht="409.5">
      <c r="A218" s="1916" t="s">
        <v>4921</v>
      </c>
      <c r="B218" s="1917" t="s">
        <v>11</v>
      </c>
      <c r="C218" s="1920" t="s">
        <v>5312</v>
      </c>
      <c r="D218" s="1921" t="s">
        <v>5313</v>
      </c>
      <c r="E218" s="1922" t="s">
        <v>5314</v>
      </c>
      <c r="F218" s="1922" t="s">
        <v>5315</v>
      </c>
      <c r="G218" s="1330" t="s">
        <v>5316</v>
      </c>
      <c r="H218" s="1330" t="s">
        <v>5317</v>
      </c>
      <c r="I218" s="1328" t="s">
        <v>5318</v>
      </c>
      <c r="J218" s="129">
        <v>1</v>
      </c>
      <c r="K218" s="130">
        <v>42583</v>
      </c>
      <c r="L218" s="130">
        <v>42735</v>
      </c>
      <c r="M218" s="131">
        <f t="shared" si="9"/>
        <v>21.714285714285715</v>
      </c>
      <c r="N218" s="500" t="s">
        <v>5268</v>
      </c>
      <c r="O218" s="598">
        <v>1</v>
      </c>
    </row>
    <row r="219" spans="1:15" ht="409.5">
      <c r="A219" s="1916"/>
      <c r="B219" s="1918"/>
      <c r="C219" s="1920"/>
      <c r="D219" s="1921"/>
      <c r="E219" s="1922"/>
      <c r="F219" s="1922"/>
      <c r="G219" s="1910" t="s">
        <v>5319</v>
      </c>
      <c r="H219" s="1330" t="s">
        <v>5320</v>
      </c>
      <c r="I219" s="1328" t="s">
        <v>3168</v>
      </c>
      <c r="J219" s="132">
        <v>1</v>
      </c>
      <c r="K219" s="130">
        <v>42614</v>
      </c>
      <c r="L219" s="130">
        <v>42794</v>
      </c>
      <c r="M219" s="131">
        <f t="shared" si="9"/>
        <v>25.714285714285715</v>
      </c>
      <c r="N219" s="500" t="s">
        <v>5268</v>
      </c>
      <c r="O219" s="598">
        <v>0</v>
      </c>
    </row>
    <row r="220" spans="1:15" ht="360">
      <c r="A220" s="1916"/>
      <c r="B220" s="1918"/>
      <c r="C220" s="1920"/>
      <c r="D220" s="1921"/>
      <c r="E220" s="1922"/>
      <c r="F220" s="1922"/>
      <c r="G220" s="1911"/>
      <c r="H220" s="1330" t="s">
        <v>5321</v>
      </c>
      <c r="I220" s="1328" t="s">
        <v>3168</v>
      </c>
      <c r="J220" s="103">
        <v>1</v>
      </c>
      <c r="K220" s="126">
        <v>42542</v>
      </c>
      <c r="L220" s="126">
        <v>42582</v>
      </c>
      <c r="M220" s="127">
        <f t="shared" si="9"/>
        <v>5.7142857142857144</v>
      </c>
      <c r="N220" s="500" t="s">
        <v>5268</v>
      </c>
      <c r="O220" s="598">
        <v>1</v>
      </c>
    </row>
    <row r="221" spans="1:15" ht="330">
      <c r="A221" s="1916"/>
      <c r="B221" s="1919"/>
      <c r="C221" s="1920"/>
      <c r="D221" s="1921"/>
      <c r="E221" s="1922"/>
      <c r="F221" s="1922"/>
      <c r="G221" s="1912"/>
      <c r="H221" s="123" t="s">
        <v>5322</v>
      </c>
      <c r="I221" s="1328" t="s">
        <v>5323</v>
      </c>
      <c r="J221" s="103">
        <v>3</v>
      </c>
      <c r="K221" s="126">
        <v>42583</v>
      </c>
      <c r="L221" s="126">
        <v>42794</v>
      </c>
      <c r="M221" s="127">
        <f t="shared" si="9"/>
        <v>30.142857142857142</v>
      </c>
      <c r="N221" s="500" t="s">
        <v>5268</v>
      </c>
      <c r="O221" s="598">
        <v>0.66666666666666663</v>
      </c>
    </row>
    <row r="222" spans="1:15" ht="15.75">
      <c r="A222" s="1913" t="s">
        <v>5324</v>
      </c>
      <c r="B222" s="1913"/>
      <c r="C222" s="1913"/>
      <c r="D222" s="1913"/>
      <c r="E222" s="1913"/>
      <c r="F222" s="1913"/>
      <c r="G222" s="1913"/>
      <c r="H222" s="1913"/>
      <c r="I222" s="1913"/>
      <c r="J222" s="1913"/>
      <c r="K222" s="1913"/>
      <c r="L222" s="1913"/>
      <c r="M222" s="1913"/>
      <c r="N222" s="133"/>
      <c r="O222" s="39"/>
    </row>
    <row r="223" spans="1:15" ht="330">
      <c r="A223" s="1904" t="s">
        <v>5324</v>
      </c>
      <c r="B223" s="1893" t="s">
        <v>11</v>
      </c>
      <c r="C223" s="1904" t="s">
        <v>5325</v>
      </c>
      <c r="D223" s="1904" t="s">
        <v>5220</v>
      </c>
      <c r="E223" s="1914" t="s">
        <v>5326</v>
      </c>
      <c r="F223" s="1914" t="s">
        <v>5327</v>
      </c>
      <c r="G223" s="1915" t="s">
        <v>5328</v>
      </c>
      <c r="H223" s="1282" t="s">
        <v>5033</v>
      </c>
      <c r="I223" s="134" t="s">
        <v>5034</v>
      </c>
      <c r="J223" s="65">
        <v>4</v>
      </c>
      <c r="K223" s="135">
        <v>42072</v>
      </c>
      <c r="L223" s="135">
        <v>42094</v>
      </c>
      <c r="M223" s="63">
        <f>(+L223-K223)/7</f>
        <v>3.1428571428571428</v>
      </c>
      <c r="N223" s="491" t="s">
        <v>5329</v>
      </c>
      <c r="O223" s="598">
        <v>1</v>
      </c>
    </row>
    <row r="224" spans="1:15" ht="285">
      <c r="A224" s="1904"/>
      <c r="B224" s="1894"/>
      <c r="C224" s="1904"/>
      <c r="D224" s="1904"/>
      <c r="E224" s="1914"/>
      <c r="F224" s="1914"/>
      <c r="G224" s="1915"/>
      <c r="H224" s="1282" t="s">
        <v>5036</v>
      </c>
      <c r="I224" s="1282" t="s">
        <v>5037</v>
      </c>
      <c r="J224" s="67">
        <v>1</v>
      </c>
      <c r="K224" s="135">
        <v>42072</v>
      </c>
      <c r="L224" s="135">
        <v>42247</v>
      </c>
      <c r="M224" s="63">
        <f t="shared" ref="M224:M287" si="10">(+L224-K224)/7</f>
        <v>25</v>
      </c>
      <c r="N224" s="491" t="s">
        <v>5330</v>
      </c>
      <c r="O224" s="598">
        <v>1</v>
      </c>
    </row>
    <row r="225" spans="1:15" ht="409.5">
      <c r="A225" s="1904"/>
      <c r="B225" s="1894"/>
      <c r="C225" s="1904"/>
      <c r="D225" s="1904"/>
      <c r="E225" s="1914"/>
      <c r="F225" s="1914"/>
      <c r="G225" s="1915"/>
      <c r="H225" s="1282" t="s">
        <v>5039</v>
      </c>
      <c r="I225" s="1293" t="s">
        <v>5040</v>
      </c>
      <c r="J225" s="67">
        <v>3</v>
      </c>
      <c r="K225" s="135">
        <v>42185</v>
      </c>
      <c r="L225" s="135">
        <v>42400</v>
      </c>
      <c r="M225" s="63">
        <f t="shared" si="10"/>
        <v>30.714285714285715</v>
      </c>
      <c r="N225" s="491" t="s">
        <v>5331</v>
      </c>
      <c r="O225" s="598">
        <v>1</v>
      </c>
    </row>
    <row r="226" spans="1:15" ht="409.5">
      <c r="A226" s="1904"/>
      <c r="B226" s="1894"/>
      <c r="C226" s="1904"/>
      <c r="D226" s="1904"/>
      <c r="E226" s="1914"/>
      <c r="F226" s="1914"/>
      <c r="G226" s="1915"/>
      <c r="H226" s="1324" t="s">
        <v>5042</v>
      </c>
      <c r="I226" s="1324" t="s">
        <v>615</v>
      </c>
      <c r="J226" s="82">
        <v>1</v>
      </c>
      <c r="K226" s="136">
        <v>42613</v>
      </c>
      <c r="L226" s="137">
        <v>42704</v>
      </c>
      <c r="M226" s="63">
        <f t="shared" si="10"/>
        <v>13</v>
      </c>
      <c r="N226" s="509" t="s">
        <v>5332</v>
      </c>
      <c r="O226" s="598">
        <v>0.94</v>
      </c>
    </row>
    <row r="227" spans="1:15" ht="185.25">
      <c r="A227" s="1904"/>
      <c r="B227" s="1894"/>
      <c r="C227" s="1904"/>
      <c r="D227" s="1904"/>
      <c r="E227" s="1914"/>
      <c r="F227" s="1914"/>
      <c r="G227" s="1915"/>
      <c r="H227" s="1324" t="s">
        <v>5044</v>
      </c>
      <c r="I227" s="1324" t="s">
        <v>5045</v>
      </c>
      <c r="J227" s="82">
        <v>1</v>
      </c>
      <c r="K227" s="136">
        <v>42613</v>
      </c>
      <c r="L227" s="137">
        <v>42735</v>
      </c>
      <c r="M227" s="63">
        <f t="shared" si="10"/>
        <v>17.428571428571427</v>
      </c>
      <c r="N227" s="509" t="s">
        <v>5333</v>
      </c>
      <c r="O227" s="598">
        <v>0.5</v>
      </c>
    </row>
    <row r="228" spans="1:15" ht="390">
      <c r="A228" s="1904"/>
      <c r="B228" s="1894"/>
      <c r="C228" s="1904"/>
      <c r="D228" s="1904"/>
      <c r="E228" s="1914"/>
      <c r="F228" s="1914"/>
      <c r="G228" s="1915"/>
      <c r="H228" s="1282" t="s">
        <v>5047</v>
      </c>
      <c r="I228" s="1293" t="s">
        <v>5040</v>
      </c>
      <c r="J228" s="67">
        <v>4</v>
      </c>
      <c r="K228" s="138">
        <v>42401</v>
      </c>
      <c r="L228" s="138">
        <v>42766</v>
      </c>
      <c r="M228" s="63">
        <f t="shared" si="10"/>
        <v>52.142857142857146</v>
      </c>
      <c r="N228" s="509" t="s">
        <v>5334</v>
      </c>
      <c r="O228" s="598">
        <v>0</v>
      </c>
    </row>
    <row r="229" spans="1:15" ht="390">
      <c r="A229" s="1904"/>
      <c r="B229" s="1894"/>
      <c r="C229" s="1904"/>
      <c r="D229" s="1904"/>
      <c r="E229" s="1914"/>
      <c r="F229" s="1914"/>
      <c r="G229" s="1915"/>
      <c r="H229" s="1324" t="s">
        <v>5049</v>
      </c>
      <c r="I229" s="1324" t="s">
        <v>615</v>
      </c>
      <c r="J229" s="82">
        <v>1</v>
      </c>
      <c r="K229" s="138">
        <v>42401</v>
      </c>
      <c r="L229" s="138">
        <v>42766</v>
      </c>
      <c r="M229" s="63">
        <f t="shared" si="10"/>
        <v>52.142857142857146</v>
      </c>
      <c r="N229" s="509" t="s">
        <v>5335</v>
      </c>
      <c r="O229" s="598">
        <v>0</v>
      </c>
    </row>
    <row r="230" spans="1:15" ht="165">
      <c r="A230" s="1904"/>
      <c r="B230" s="1894"/>
      <c r="C230" s="1904"/>
      <c r="D230" s="1904"/>
      <c r="E230" s="1914"/>
      <c r="F230" s="1914"/>
      <c r="G230" s="1915"/>
      <c r="H230" s="1324" t="s">
        <v>5051</v>
      </c>
      <c r="I230" s="1324" t="s">
        <v>5052</v>
      </c>
      <c r="J230" s="82">
        <v>1</v>
      </c>
      <c r="K230" s="138">
        <v>42461</v>
      </c>
      <c r="L230" s="138">
        <v>42766</v>
      </c>
      <c r="M230" s="63">
        <f t="shared" si="10"/>
        <v>43.571428571428569</v>
      </c>
      <c r="N230" s="509" t="s">
        <v>5336</v>
      </c>
      <c r="O230" s="598">
        <v>0</v>
      </c>
    </row>
    <row r="231" spans="1:15" ht="345">
      <c r="A231" s="1904"/>
      <c r="B231" s="1894"/>
      <c r="C231" s="1904"/>
      <c r="D231" s="1904"/>
      <c r="E231" s="1914"/>
      <c r="F231" s="1914"/>
      <c r="G231" s="1915"/>
      <c r="H231" s="1282" t="s">
        <v>5054</v>
      </c>
      <c r="I231" s="1293" t="s">
        <v>5040</v>
      </c>
      <c r="J231" s="67">
        <v>2</v>
      </c>
      <c r="K231" s="137">
        <v>42644</v>
      </c>
      <c r="L231" s="137">
        <v>42766</v>
      </c>
      <c r="M231" s="63">
        <f t="shared" si="10"/>
        <v>17.428571428571427</v>
      </c>
      <c r="N231" s="509" t="s">
        <v>5337</v>
      </c>
      <c r="O231" s="598">
        <v>0</v>
      </c>
    </row>
    <row r="232" spans="1:15" ht="285">
      <c r="A232" s="1904"/>
      <c r="B232" s="1894"/>
      <c r="C232" s="1904"/>
      <c r="D232" s="1904"/>
      <c r="E232" s="1914"/>
      <c r="F232" s="1914"/>
      <c r="G232" s="1915"/>
      <c r="H232" s="1282" t="s">
        <v>5056</v>
      </c>
      <c r="I232" s="1293" t="s">
        <v>5040</v>
      </c>
      <c r="J232" s="67">
        <v>2</v>
      </c>
      <c r="K232" s="137">
        <v>42644</v>
      </c>
      <c r="L232" s="137">
        <v>42766</v>
      </c>
      <c r="M232" s="63">
        <f t="shared" si="10"/>
        <v>17.428571428571427</v>
      </c>
      <c r="N232" s="509" t="s">
        <v>5338</v>
      </c>
      <c r="O232" s="598">
        <v>0</v>
      </c>
    </row>
    <row r="233" spans="1:15" ht="409.5">
      <c r="A233" s="1904"/>
      <c r="B233" s="1894"/>
      <c r="C233" s="1904"/>
      <c r="D233" s="1904"/>
      <c r="E233" s="1914"/>
      <c r="F233" s="1914"/>
      <c r="G233" s="1915"/>
      <c r="H233" s="1324" t="s">
        <v>5058</v>
      </c>
      <c r="I233" s="1324" t="s">
        <v>615</v>
      </c>
      <c r="J233" s="82">
        <v>1</v>
      </c>
      <c r="K233" s="137">
        <v>42644</v>
      </c>
      <c r="L233" s="137">
        <v>42766</v>
      </c>
      <c r="M233" s="63">
        <f t="shared" si="10"/>
        <v>17.428571428571427</v>
      </c>
      <c r="N233" s="509" t="s">
        <v>5337</v>
      </c>
      <c r="O233" s="598">
        <v>0</v>
      </c>
    </row>
    <row r="234" spans="1:15" ht="228">
      <c r="A234" s="1904"/>
      <c r="B234" s="1895"/>
      <c r="C234" s="1904"/>
      <c r="D234" s="1904"/>
      <c r="E234" s="1914"/>
      <c r="F234" s="1914"/>
      <c r="G234" s="1915"/>
      <c r="H234" s="1324" t="s">
        <v>5059</v>
      </c>
      <c r="I234" s="1324" t="s">
        <v>5052</v>
      </c>
      <c r="J234" s="82">
        <v>1</v>
      </c>
      <c r="K234" s="137">
        <v>42644</v>
      </c>
      <c r="L234" s="137">
        <v>42766</v>
      </c>
      <c r="M234" s="139">
        <f>(+L234-K234)/7</f>
        <v>17.428571428571427</v>
      </c>
      <c r="N234" s="509" t="s">
        <v>5339</v>
      </c>
      <c r="O234" s="598">
        <v>0</v>
      </c>
    </row>
    <row r="235" spans="1:15" ht="285">
      <c r="A235" s="1904" t="s">
        <v>5324</v>
      </c>
      <c r="B235" s="1893" t="s">
        <v>11</v>
      </c>
      <c r="C235" s="1904" t="s">
        <v>5340</v>
      </c>
      <c r="D235" s="1904" t="s">
        <v>585</v>
      </c>
      <c r="E235" s="1907" t="s">
        <v>5341</v>
      </c>
      <c r="F235" s="1907" t="s">
        <v>5342</v>
      </c>
      <c r="G235" s="1891" t="s">
        <v>5343</v>
      </c>
      <c r="H235" s="1282" t="s">
        <v>5065</v>
      </c>
      <c r="I235" s="1282" t="s">
        <v>5037</v>
      </c>
      <c r="J235" s="67">
        <v>1</v>
      </c>
      <c r="K235" s="135">
        <v>42072</v>
      </c>
      <c r="L235" s="135">
        <v>42247</v>
      </c>
      <c r="M235" s="63">
        <f t="shared" si="10"/>
        <v>25</v>
      </c>
      <c r="N235" s="491" t="s">
        <v>5330</v>
      </c>
      <c r="O235" s="598">
        <v>1</v>
      </c>
    </row>
    <row r="236" spans="1:15" ht="409.5">
      <c r="A236" s="1904"/>
      <c r="B236" s="1894"/>
      <c r="C236" s="1904"/>
      <c r="D236" s="1909"/>
      <c r="E236" s="1907"/>
      <c r="F236" s="1907"/>
      <c r="G236" s="1892"/>
      <c r="H236" s="1282" t="s">
        <v>5067</v>
      </c>
      <c r="I236" s="1293" t="s">
        <v>5040</v>
      </c>
      <c r="J236" s="67">
        <v>3</v>
      </c>
      <c r="K236" s="135">
        <v>42185</v>
      </c>
      <c r="L236" s="135">
        <v>42400</v>
      </c>
      <c r="M236" s="63">
        <f t="shared" si="10"/>
        <v>30.714285714285715</v>
      </c>
      <c r="N236" s="491" t="s">
        <v>5344</v>
      </c>
      <c r="O236" s="598">
        <v>1</v>
      </c>
    </row>
    <row r="237" spans="1:15" ht="390">
      <c r="A237" s="1904"/>
      <c r="B237" s="1894"/>
      <c r="C237" s="1904"/>
      <c r="D237" s="1909"/>
      <c r="E237" s="1907"/>
      <c r="F237" s="1907"/>
      <c r="G237" s="1892"/>
      <c r="H237" s="1324" t="s">
        <v>5069</v>
      </c>
      <c r="I237" s="1324" t="s">
        <v>615</v>
      </c>
      <c r="J237" s="82">
        <v>1</v>
      </c>
      <c r="K237" s="137">
        <v>42613</v>
      </c>
      <c r="L237" s="137">
        <v>42704</v>
      </c>
      <c r="M237" s="63">
        <f t="shared" si="10"/>
        <v>13</v>
      </c>
      <c r="N237" s="509" t="s">
        <v>5345</v>
      </c>
      <c r="O237" s="598">
        <v>0.94</v>
      </c>
    </row>
    <row r="238" spans="1:15" ht="199.5">
      <c r="A238" s="1904"/>
      <c r="B238" s="1894"/>
      <c r="C238" s="1904"/>
      <c r="D238" s="1909"/>
      <c r="E238" s="1907"/>
      <c r="F238" s="1907"/>
      <c r="G238" s="1892"/>
      <c r="H238" s="1324" t="s">
        <v>5071</v>
      </c>
      <c r="I238" s="1324" t="s">
        <v>5045</v>
      </c>
      <c r="J238" s="82">
        <v>1</v>
      </c>
      <c r="K238" s="137">
        <v>42613</v>
      </c>
      <c r="L238" s="137">
        <v>42735</v>
      </c>
      <c r="M238" s="63">
        <f t="shared" si="10"/>
        <v>17.428571428571427</v>
      </c>
      <c r="N238" s="509" t="s">
        <v>5346</v>
      </c>
      <c r="O238" s="598">
        <v>0.5</v>
      </c>
    </row>
    <row r="239" spans="1:15" ht="390">
      <c r="A239" s="1904"/>
      <c r="B239" s="1894"/>
      <c r="C239" s="1904"/>
      <c r="D239" s="1909"/>
      <c r="E239" s="1907"/>
      <c r="F239" s="1907"/>
      <c r="G239" s="1892"/>
      <c r="H239" s="1282" t="s">
        <v>5073</v>
      </c>
      <c r="I239" s="1293" t="s">
        <v>5040</v>
      </c>
      <c r="J239" s="67">
        <v>4</v>
      </c>
      <c r="K239" s="135">
        <v>42401</v>
      </c>
      <c r="L239" s="135">
        <v>42766</v>
      </c>
      <c r="M239" s="63">
        <f t="shared" si="10"/>
        <v>52.142857142857146</v>
      </c>
      <c r="N239" s="491" t="s">
        <v>5347</v>
      </c>
      <c r="O239" s="598">
        <v>0</v>
      </c>
    </row>
    <row r="240" spans="1:15" ht="390">
      <c r="A240" s="1904"/>
      <c r="B240" s="1894"/>
      <c r="C240" s="1904"/>
      <c r="D240" s="1909"/>
      <c r="E240" s="1907"/>
      <c r="F240" s="1907"/>
      <c r="G240" s="1892"/>
      <c r="H240" s="1324" t="s">
        <v>5075</v>
      </c>
      <c r="I240" s="1324" t="s">
        <v>615</v>
      </c>
      <c r="J240" s="82">
        <v>1</v>
      </c>
      <c r="K240" s="135">
        <v>42401</v>
      </c>
      <c r="L240" s="135">
        <v>42766</v>
      </c>
      <c r="M240" s="63">
        <f t="shared" si="10"/>
        <v>52.142857142857146</v>
      </c>
      <c r="N240" s="491" t="s">
        <v>5348</v>
      </c>
      <c r="O240" s="598">
        <v>0</v>
      </c>
    </row>
    <row r="241" spans="1:15" ht="165">
      <c r="A241" s="1904"/>
      <c r="B241" s="1894"/>
      <c r="C241" s="1904"/>
      <c r="D241" s="1909"/>
      <c r="E241" s="1907"/>
      <c r="F241" s="1907"/>
      <c r="G241" s="1892"/>
      <c r="H241" s="1324" t="s">
        <v>5077</v>
      </c>
      <c r="I241" s="1324" t="s">
        <v>5052</v>
      </c>
      <c r="J241" s="82">
        <v>1</v>
      </c>
      <c r="K241" s="140">
        <v>42461</v>
      </c>
      <c r="L241" s="140">
        <v>42766</v>
      </c>
      <c r="M241" s="63">
        <f t="shared" si="10"/>
        <v>43.571428571428569</v>
      </c>
      <c r="N241" s="491" t="s">
        <v>5336</v>
      </c>
      <c r="O241" s="598">
        <v>0</v>
      </c>
    </row>
    <row r="242" spans="1:15" ht="345">
      <c r="A242" s="1904"/>
      <c r="B242" s="1894"/>
      <c r="C242" s="1904"/>
      <c r="D242" s="1909"/>
      <c r="E242" s="1907"/>
      <c r="F242" s="1907"/>
      <c r="G242" s="1892"/>
      <c r="H242" s="1282" t="s">
        <v>5078</v>
      </c>
      <c r="I242" s="1293" t="s">
        <v>5040</v>
      </c>
      <c r="J242" s="67">
        <v>2</v>
      </c>
      <c r="K242" s="137">
        <v>42644</v>
      </c>
      <c r="L242" s="137">
        <v>42766</v>
      </c>
      <c r="M242" s="63">
        <f t="shared" si="10"/>
        <v>17.428571428571427</v>
      </c>
      <c r="N242" s="509" t="s">
        <v>5349</v>
      </c>
      <c r="O242" s="598">
        <v>0</v>
      </c>
    </row>
    <row r="243" spans="1:15" ht="285">
      <c r="A243" s="1904"/>
      <c r="B243" s="1894"/>
      <c r="C243" s="1904"/>
      <c r="D243" s="1909"/>
      <c r="E243" s="1907"/>
      <c r="F243" s="1907"/>
      <c r="G243" s="1892"/>
      <c r="H243" s="1282" t="s">
        <v>5080</v>
      </c>
      <c r="I243" s="1293" t="s">
        <v>5040</v>
      </c>
      <c r="J243" s="67">
        <v>2</v>
      </c>
      <c r="K243" s="137">
        <v>42644</v>
      </c>
      <c r="L243" s="137">
        <v>42766</v>
      </c>
      <c r="M243" s="63">
        <f t="shared" si="10"/>
        <v>17.428571428571427</v>
      </c>
      <c r="N243" s="509" t="s">
        <v>5337</v>
      </c>
      <c r="O243" s="598">
        <v>0</v>
      </c>
    </row>
    <row r="244" spans="1:15" ht="390">
      <c r="A244" s="1904"/>
      <c r="B244" s="1894"/>
      <c r="C244" s="1904"/>
      <c r="D244" s="1909"/>
      <c r="E244" s="1907"/>
      <c r="F244" s="1907"/>
      <c r="G244" s="1892"/>
      <c r="H244" s="1324" t="s">
        <v>5082</v>
      </c>
      <c r="I244" s="1324" t="s">
        <v>615</v>
      </c>
      <c r="J244" s="82">
        <v>1</v>
      </c>
      <c r="K244" s="137">
        <v>42644</v>
      </c>
      <c r="L244" s="137">
        <v>42766</v>
      </c>
      <c r="M244" s="63">
        <f t="shared" si="10"/>
        <v>17.428571428571427</v>
      </c>
      <c r="N244" s="509" t="s">
        <v>5350</v>
      </c>
      <c r="O244" s="598">
        <v>0</v>
      </c>
    </row>
    <row r="245" spans="1:15" ht="228">
      <c r="A245" s="1904"/>
      <c r="B245" s="1895"/>
      <c r="C245" s="1904"/>
      <c r="D245" s="1909"/>
      <c r="E245" s="1907"/>
      <c r="F245" s="1907"/>
      <c r="G245" s="1905"/>
      <c r="H245" s="1324" t="s">
        <v>5084</v>
      </c>
      <c r="I245" s="1324" t="s">
        <v>5052</v>
      </c>
      <c r="J245" s="82">
        <v>1</v>
      </c>
      <c r="K245" s="137">
        <v>42644</v>
      </c>
      <c r="L245" s="137">
        <v>42766</v>
      </c>
      <c r="M245" s="63">
        <f t="shared" si="10"/>
        <v>17.428571428571427</v>
      </c>
      <c r="N245" s="509" t="s">
        <v>5339</v>
      </c>
      <c r="O245" s="598">
        <v>0</v>
      </c>
    </row>
    <row r="246" spans="1:15" ht="225">
      <c r="A246" s="1904" t="s">
        <v>5324</v>
      </c>
      <c r="B246" s="1893" t="s">
        <v>11</v>
      </c>
      <c r="C246" s="1828" t="s">
        <v>5351</v>
      </c>
      <c r="D246" s="1828" t="s">
        <v>5352</v>
      </c>
      <c r="E246" s="1906" t="s">
        <v>5353</v>
      </c>
      <c r="F246" s="1828" t="s">
        <v>5354</v>
      </c>
      <c r="G246" s="1908" t="s">
        <v>5355</v>
      </c>
      <c r="H246" s="1324" t="s">
        <v>5356</v>
      </c>
      <c r="I246" s="1324" t="s">
        <v>5357</v>
      </c>
      <c r="J246" s="141">
        <v>5</v>
      </c>
      <c r="K246" s="142">
        <v>41852</v>
      </c>
      <c r="L246" s="142">
        <v>42004</v>
      </c>
      <c r="M246" s="63">
        <f t="shared" si="10"/>
        <v>21.714285714285715</v>
      </c>
      <c r="N246" s="490" t="s">
        <v>5358</v>
      </c>
      <c r="O246" s="598">
        <v>1</v>
      </c>
    </row>
    <row r="247" spans="1:15" ht="210">
      <c r="A247" s="1904"/>
      <c r="B247" s="1895"/>
      <c r="C247" s="1904"/>
      <c r="D247" s="1904"/>
      <c r="E247" s="1907"/>
      <c r="F247" s="1904"/>
      <c r="G247" s="1901"/>
      <c r="H247" s="1324" t="s">
        <v>5359</v>
      </c>
      <c r="I247" s="1324" t="s">
        <v>5360</v>
      </c>
      <c r="J247" s="141">
        <v>1</v>
      </c>
      <c r="K247" s="142">
        <v>41852</v>
      </c>
      <c r="L247" s="142">
        <v>41973</v>
      </c>
      <c r="M247" s="63">
        <f t="shared" si="10"/>
        <v>17.285714285714285</v>
      </c>
      <c r="N247" s="490" t="s">
        <v>5361</v>
      </c>
      <c r="O247" s="598">
        <v>1</v>
      </c>
    </row>
    <row r="248" spans="1:15" ht="210">
      <c r="A248" s="1904" t="s">
        <v>5324</v>
      </c>
      <c r="B248" s="1893" t="s">
        <v>11</v>
      </c>
      <c r="C248" s="1828" t="s">
        <v>5362</v>
      </c>
      <c r="D248" s="1828" t="s">
        <v>599</v>
      </c>
      <c r="E248" s="1830" t="s">
        <v>5363</v>
      </c>
      <c r="F248" s="1830" t="s">
        <v>5364</v>
      </c>
      <c r="G248" s="1900" t="s">
        <v>5365</v>
      </c>
      <c r="H248" s="143" t="s">
        <v>5366</v>
      </c>
      <c r="I248" s="143" t="s">
        <v>622</v>
      </c>
      <c r="J248" s="144">
        <v>1</v>
      </c>
      <c r="K248" s="142">
        <v>41852</v>
      </c>
      <c r="L248" s="142">
        <v>41943</v>
      </c>
      <c r="M248" s="63">
        <f t="shared" si="10"/>
        <v>13</v>
      </c>
      <c r="N248" s="510" t="s">
        <v>5361</v>
      </c>
      <c r="O248" s="598">
        <v>1</v>
      </c>
    </row>
    <row r="249" spans="1:15" ht="195">
      <c r="A249" s="1904"/>
      <c r="B249" s="1894"/>
      <c r="C249" s="1828"/>
      <c r="D249" s="1828"/>
      <c r="E249" s="1830"/>
      <c r="F249" s="1830"/>
      <c r="G249" s="1900"/>
      <c r="H249" s="143" t="s">
        <v>5367</v>
      </c>
      <c r="I249" s="143" t="s">
        <v>5368</v>
      </c>
      <c r="J249" s="144">
        <v>2</v>
      </c>
      <c r="K249" s="142">
        <v>41944</v>
      </c>
      <c r="L249" s="142">
        <v>42035</v>
      </c>
      <c r="M249" s="63">
        <f t="shared" si="10"/>
        <v>13</v>
      </c>
      <c r="N249" s="510" t="s">
        <v>5369</v>
      </c>
      <c r="O249" s="598">
        <v>1</v>
      </c>
    </row>
    <row r="250" spans="1:15" ht="150">
      <c r="A250" s="1904"/>
      <c r="B250" s="1894"/>
      <c r="C250" s="1828"/>
      <c r="D250" s="1828"/>
      <c r="E250" s="1830"/>
      <c r="F250" s="1830"/>
      <c r="G250" s="1901" t="s">
        <v>5370</v>
      </c>
      <c r="H250" s="145" t="s">
        <v>5371</v>
      </c>
      <c r="I250" s="145" t="s">
        <v>557</v>
      </c>
      <c r="J250" s="146">
        <v>1</v>
      </c>
      <c r="K250" s="147">
        <v>42490</v>
      </c>
      <c r="L250" s="147">
        <v>42825</v>
      </c>
      <c r="M250" s="63">
        <f t="shared" si="10"/>
        <v>47.857142857142854</v>
      </c>
      <c r="N250" s="511" t="s">
        <v>5372</v>
      </c>
      <c r="O250" s="598">
        <v>0.17</v>
      </c>
    </row>
    <row r="251" spans="1:15" ht="165">
      <c r="A251" s="1904"/>
      <c r="B251" s="1895"/>
      <c r="C251" s="1828"/>
      <c r="D251" s="1828"/>
      <c r="E251" s="1830"/>
      <c r="F251" s="1830"/>
      <c r="G251" s="1901"/>
      <c r="H251" s="148" t="s">
        <v>5373</v>
      </c>
      <c r="I251" s="148" t="s">
        <v>5374</v>
      </c>
      <c r="J251" s="149">
        <v>1</v>
      </c>
      <c r="K251" s="150">
        <v>42045</v>
      </c>
      <c r="L251" s="150">
        <v>42369</v>
      </c>
      <c r="M251" s="63">
        <f t="shared" si="10"/>
        <v>46.285714285714285</v>
      </c>
      <c r="N251" s="512" t="s">
        <v>5372</v>
      </c>
      <c r="O251" s="598">
        <v>1</v>
      </c>
    </row>
    <row r="252" spans="1:15" ht="409.5">
      <c r="A252" s="1325" t="s">
        <v>5324</v>
      </c>
      <c r="B252" s="1325" t="s">
        <v>11</v>
      </c>
      <c r="C252" s="1309" t="s">
        <v>5375</v>
      </c>
      <c r="D252" s="1332" t="s">
        <v>569</v>
      </c>
      <c r="E252" s="1326" t="s">
        <v>5376</v>
      </c>
      <c r="F252" s="151" t="s">
        <v>5377</v>
      </c>
      <c r="G252" s="1324" t="s">
        <v>576</v>
      </c>
      <c r="H252" s="143" t="s">
        <v>577</v>
      </c>
      <c r="I252" s="143" t="s">
        <v>578</v>
      </c>
      <c r="J252" s="152">
        <v>1</v>
      </c>
      <c r="K252" s="142">
        <v>41835</v>
      </c>
      <c r="L252" s="142">
        <v>41851</v>
      </c>
      <c r="M252" s="63">
        <f t="shared" si="10"/>
        <v>2.2857142857142856</v>
      </c>
      <c r="N252" s="510" t="s">
        <v>5369</v>
      </c>
      <c r="O252" s="598">
        <v>1</v>
      </c>
    </row>
    <row r="253" spans="1:15" ht="285">
      <c r="A253" s="1893" t="s">
        <v>5324</v>
      </c>
      <c r="B253" s="1893" t="s">
        <v>11</v>
      </c>
      <c r="C253" s="1896" t="s">
        <v>5378</v>
      </c>
      <c r="D253" s="1898" t="s">
        <v>537</v>
      </c>
      <c r="E253" s="1896" t="s">
        <v>5379</v>
      </c>
      <c r="F253" s="1896" t="s">
        <v>5380</v>
      </c>
      <c r="G253" s="1891" t="s">
        <v>5343</v>
      </c>
      <c r="H253" s="1282" t="s">
        <v>5065</v>
      </c>
      <c r="I253" s="1282" t="s">
        <v>5037</v>
      </c>
      <c r="J253" s="67">
        <v>1</v>
      </c>
      <c r="K253" s="135">
        <v>42072</v>
      </c>
      <c r="L253" s="135">
        <v>42247</v>
      </c>
      <c r="M253" s="63">
        <f t="shared" si="10"/>
        <v>25</v>
      </c>
      <c r="N253" s="493" t="s">
        <v>5330</v>
      </c>
      <c r="O253" s="598">
        <v>1</v>
      </c>
    </row>
    <row r="254" spans="1:15" ht="409.5">
      <c r="A254" s="1894"/>
      <c r="B254" s="1894"/>
      <c r="C254" s="1897"/>
      <c r="D254" s="1899"/>
      <c r="E254" s="1897"/>
      <c r="F254" s="1897"/>
      <c r="G254" s="1892"/>
      <c r="H254" s="1282" t="s">
        <v>5381</v>
      </c>
      <c r="I254" s="153" t="s">
        <v>5040</v>
      </c>
      <c r="J254" s="67">
        <v>3</v>
      </c>
      <c r="K254" s="135">
        <v>42185</v>
      </c>
      <c r="L254" s="135">
        <v>42400</v>
      </c>
      <c r="M254" s="63">
        <f t="shared" si="10"/>
        <v>30.714285714285715</v>
      </c>
      <c r="N254" s="493" t="s">
        <v>5331</v>
      </c>
      <c r="O254" s="598">
        <v>1</v>
      </c>
    </row>
    <row r="255" spans="1:15" ht="409.5">
      <c r="A255" s="1894"/>
      <c r="B255" s="1894"/>
      <c r="C255" s="1897"/>
      <c r="D255" s="1899"/>
      <c r="E255" s="1897"/>
      <c r="F255" s="1897"/>
      <c r="G255" s="1892"/>
      <c r="H255" s="143" t="s">
        <v>5382</v>
      </c>
      <c r="I255" s="143" t="s">
        <v>615</v>
      </c>
      <c r="J255" s="82">
        <v>1</v>
      </c>
      <c r="K255" s="137">
        <v>42613</v>
      </c>
      <c r="L255" s="137">
        <v>42704</v>
      </c>
      <c r="M255" s="139">
        <f t="shared" si="10"/>
        <v>13</v>
      </c>
      <c r="N255" s="509" t="s">
        <v>5383</v>
      </c>
      <c r="O255" s="598">
        <v>0.94</v>
      </c>
    </row>
    <row r="256" spans="1:15" ht="185.25">
      <c r="A256" s="1894"/>
      <c r="B256" s="1894"/>
      <c r="C256" s="1897"/>
      <c r="D256" s="1899"/>
      <c r="E256" s="1897"/>
      <c r="F256" s="1897"/>
      <c r="G256" s="1892"/>
      <c r="H256" s="143" t="s">
        <v>5071</v>
      </c>
      <c r="I256" s="143" t="s">
        <v>5045</v>
      </c>
      <c r="J256" s="82">
        <v>1</v>
      </c>
      <c r="K256" s="137">
        <v>42613</v>
      </c>
      <c r="L256" s="137">
        <v>42735</v>
      </c>
      <c r="M256" s="139">
        <f t="shared" si="10"/>
        <v>17.428571428571427</v>
      </c>
      <c r="N256" s="509" t="s">
        <v>5333</v>
      </c>
      <c r="O256" s="598">
        <v>0.5</v>
      </c>
    </row>
    <row r="257" spans="1:15" ht="390">
      <c r="A257" s="1894"/>
      <c r="B257" s="1894"/>
      <c r="C257" s="1897"/>
      <c r="D257" s="1899"/>
      <c r="E257" s="1897"/>
      <c r="F257" s="1897"/>
      <c r="G257" s="1892"/>
      <c r="H257" s="1282" t="s">
        <v>5073</v>
      </c>
      <c r="I257" s="153" t="s">
        <v>5040</v>
      </c>
      <c r="J257" s="67">
        <v>4</v>
      </c>
      <c r="K257" s="154">
        <v>42401</v>
      </c>
      <c r="L257" s="154">
        <v>42766</v>
      </c>
      <c r="M257" s="139">
        <f t="shared" si="10"/>
        <v>52.142857142857146</v>
      </c>
      <c r="N257" s="513" t="s">
        <v>5334</v>
      </c>
      <c r="O257" s="598">
        <v>0</v>
      </c>
    </row>
    <row r="258" spans="1:15" ht="409.5">
      <c r="A258" s="1894"/>
      <c r="B258" s="1894"/>
      <c r="C258" s="1897"/>
      <c r="D258" s="1899"/>
      <c r="E258" s="1897"/>
      <c r="F258" s="1897"/>
      <c r="G258" s="1892"/>
      <c r="H258" s="143" t="s">
        <v>5384</v>
      </c>
      <c r="I258" s="143" t="s">
        <v>615</v>
      </c>
      <c r="J258" s="82">
        <v>1</v>
      </c>
      <c r="K258" s="154">
        <v>42401</v>
      </c>
      <c r="L258" s="154">
        <v>42766</v>
      </c>
      <c r="M258" s="139">
        <f t="shared" si="10"/>
        <v>52.142857142857146</v>
      </c>
      <c r="N258" s="513" t="s">
        <v>5335</v>
      </c>
      <c r="O258" s="598">
        <v>0</v>
      </c>
    </row>
    <row r="259" spans="1:15" ht="270.75">
      <c r="A259" s="1894"/>
      <c r="B259" s="1894"/>
      <c r="C259" s="1897"/>
      <c r="D259" s="1899"/>
      <c r="E259" s="1897"/>
      <c r="F259" s="1897"/>
      <c r="G259" s="1892"/>
      <c r="H259" s="143" t="s">
        <v>5385</v>
      </c>
      <c r="I259" s="143" t="s">
        <v>5052</v>
      </c>
      <c r="J259" s="82">
        <v>1</v>
      </c>
      <c r="K259" s="154">
        <v>42461</v>
      </c>
      <c r="L259" s="154">
        <v>42766</v>
      </c>
      <c r="M259" s="139">
        <f t="shared" si="10"/>
        <v>43.571428571428569</v>
      </c>
      <c r="N259" s="513" t="s">
        <v>5335</v>
      </c>
      <c r="O259" s="598">
        <v>0</v>
      </c>
    </row>
    <row r="260" spans="1:15" ht="345">
      <c r="A260" s="1894"/>
      <c r="B260" s="1894"/>
      <c r="C260" s="1897"/>
      <c r="D260" s="1899"/>
      <c r="E260" s="1897"/>
      <c r="F260" s="1897"/>
      <c r="G260" s="1892"/>
      <c r="H260" s="1282" t="s">
        <v>5078</v>
      </c>
      <c r="I260" s="153" t="s">
        <v>5040</v>
      </c>
      <c r="J260" s="67">
        <v>2</v>
      </c>
      <c r="K260" s="137">
        <v>42644</v>
      </c>
      <c r="L260" s="137">
        <v>42766</v>
      </c>
      <c r="M260" s="139">
        <f t="shared" si="10"/>
        <v>17.428571428571427</v>
      </c>
      <c r="N260" s="509" t="s">
        <v>5346</v>
      </c>
      <c r="O260" s="598">
        <v>0</v>
      </c>
    </row>
    <row r="261" spans="1:15" ht="270.75">
      <c r="A261" s="1894"/>
      <c r="B261" s="1894"/>
      <c r="C261" s="1897"/>
      <c r="D261" s="1899"/>
      <c r="E261" s="1897"/>
      <c r="F261" s="1897"/>
      <c r="G261" s="1892"/>
      <c r="H261" s="1282" t="s">
        <v>5386</v>
      </c>
      <c r="I261" s="153" t="s">
        <v>5040</v>
      </c>
      <c r="J261" s="67">
        <v>2</v>
      </c>
      <c r="K261" s="137">
        <v>42644</v>
      </c>
      <c r="L261" s="137">
        <v>42766</v>
      </c>
      <c r="M261" s="139">
        <f t="shared" si="10"/>
        <v>17.428571428571427</v>
      </c>
      <c r="N261" s="509" t="s">
        <v>5337</v>
      </c>
      <c r="O261" s="598">
        <v>0</v>
      </c>
    </row>
    <row r="262" spans="1:15" ht="409.5">
      <c r="A262" s="1894"/>
      <c r="B262" s="1894"/>
      <c r="C262" s="1897"/>
      <c r="D262" s="1899"/>
      <c r="E262" s="1897"/>
      <c r="F262" s="1897"/>
      <c r="G262" s="1892"/>
      <c r="H262" s="143" t="s">
        <v>5387</v>
      </c>
      <c r="I262" s="143" t="s">
        <v>615</v>
      </c>
      <c r="J262" s="82">
        <v>1</v>
      </c>
      <c r="K262" s="137">
        <v>42644</v>
      </c>
      <c r="L262" s="137">
        <v>42766</v>
      </c>
      <c r="M262" s="139">
        <f t="shared" si="10"/>
        <v>17.428571428571427</v>
      </c>
      <c r="N262" s="509" t="s">
        <v>5388</v>
      </c>
      <c r="O262" s="598">
        <v>0</v>
      </c>
    </row>
    <row r="263" spans="1:15" ht="213.75">
      <c r="A263" s="1895"/>
      <c r="B263" s="1895"/>
      <c r="C263" s="1902"/>
      <c r="D263" s="1903"/>
      <c r="E263" s="1902"/>
      <c r="F263" s="1902"/>
      <c r="G263" s="1892"/>
      <c r="H263" s="143" t="s">
        <v>5084</v>
      </c>
      <c r="I263" s="143" t="s">
        <v>5052</v>
      </c>
      <c r="J263" s="82">
        <v>1</v>
      </c>
      <c r="K263" s="137">
        <v>42644</v>
      </c>
      <c r="L263" s="137">
        <v>42766</v>
      </c>
      <c r="M263" s="139">
        <f t="shared" si="10"/>
        <v>17.428571428571427</v>
      </c>
      <c r="N263" s="509" t="s">
        <v>5389</v>
      </c>
      <c r="O263" s="598">
        <v>0</v>
      </c>
    </row>
    <row r="264" spans="1:15" ht="285">
      <c r="A264" s="1893" t="s">
        <v>5324</v>
      </c>
      <c r="B264" s="1893" t="s">
        <v>11</v>
      </c>
      <c r="C264" s="1896" t="s">
        <v>536</v>
      </c>
      <c r="D264" s="1898" t="s">
        <v>537</v>
      </c>
      <c r="E264" s="1896" t="s">
        <v>538</v>
      </c>
      <c r="F264" s="1896" t="s">
        <v>539</v>
      </c>
      <c r="G264" s="1891" t="s">
        <v>5343</v>
      </c>
      <c r="H264" s="1282" t="s">
        <v>5065</v>
      </c>
      <c r="I264" s="1282" t="s">
        <v>5037</v>
      </c>
      <c r="J264" s="67">
        <v>1</v>
      </c>
      <c r="K264" s="135">
        <v>42072</v>
      </c>
      <c r="L264" s="135">
        <v>42247</v>
      </c>
      <c r="M264" s="63">
        <f t="shared" si="10"/>
        <v>25</v>
      </c>
      <c r="N264" s="493" t="s">
        <v>5390</v>
      </c>
      <c r="O264" s="598">
        <v>1</v>
      </c>
    </row>
    <row r="265" spans="1:15" ht="390">
      <c r="A265" s="1894"/>
      <c r="B265" s="1894"/>
      <c r="C265" s="1897"/>
      <c r="D265" s="1899"/>
      <c r="E265" s="1897"/>
      <c r="F265" s="1897"/>
      <c r="G265" s="1892"/>
      <c r="H265" s="1282" t="s">
        <v>5391</v>
      </c>
      <c r="I265" s="153" t="s">
        <v>5040</v>
      </c>
      <c r="J265" s="67">
        <v>3</v>
      </c>
      <c r="K265" s="135">
        <v>42185</v>
      </c>
      <c r="L265" s="135">
        <v>42400</v>
      </c>
      <c r="M265" s="63">
        <f t="shared" si="10"/>
        <v>30.714285714285715</v>
      </c>
      <c r="N265" s="493" t="s">
        <v>5392</v>
      </c>
      <c r="O265" s="598">
        <v>1</v>
      </c>
    </row>
    <row r="266" spans="1:15" ht="409.5">
      <c r="A266" s="1894"/>
      <c r="B266" s="1894"/>
      <c r="C266" s="1897"/>
      <c r="D266" s="1899"/>
      <c r="E266" s="1897"/>
      <c r="F266" s="1897"/>
      <c r="G266" s="1892"/>
      <c r="H266" s="143" t="s">
        <v>5382</v>
      </c>
      <c r="I266" s="143" t="s">
        <v>615</v>
      </c>
      <c r="J266" s="82">
        <v>1</v>
      </c>
      <c r="K266" s="135">
        <v>42072</v>
      </c>
      <c r="L266" s="135">
        <v>42400</v>
      </c>
      <c r="M266" s="63">
        <f t="shared" si="10"/>
        <v>46.857142857142854</v>
      </c>
      <c r="N266" s="493" t="s">
        <v>5393</v>
      </c>
      <c r="O266" s="598">
        <v>1</v>
      </c>
    </row>
    <row r="267" spans="1:15" ht="135">
      <c r="A267" s="1894"/>
      <c r="B267" s="1894"/>
      <c r="C267" s="1897"/>
      <c r="D267" s="1899"/>
      <c r="E267" s="1897"/>
      <c r="F267" s="1897"/>
      <c r="G267" s="1892"/>
      <c r="H267" s="143" t="s">
        <v>5394</v>
      </c>
      <c r="I267" s="143" t="s">
        <v>5045</v>
      </c>
      <c r="J267" s="82">
        <v>1</v>
      </c>
      <c r="K267" s="135">
        <v>42217</v>
      </c>
      <c r="L267" s="135">
        <v>42400</v>
      </c>
      <c r="M267" s="63">
        <f t="shared" si="10"/>
        <v>26.142857142857142</v>
      </c>
      <c r="N267" s="493" t="s">
        <v>5395</v>
      </c>
      <c r="O267" s="598">
        <v>1</v>
      </c>
    </row>
    <row r="268" spans="1:15" ht="270.75">
      <c r="A268" s="1894"/>
      <c r="B268" s="1894"/>
      <c r="C268" s="1897"/>
      <c r="D268" s="1899"/>
      <c r="E268" s="1897"/>
      <c r="F268" s="1897"/>
      <c r="G268" s="1892"/>
      <c r="H268" s="1282" t="s">
        <v>5396</v>
      </c>
      <c r="I268" s="153" t="s">
        <v>5040</v>
      </c>
      <c r="J268" s="67">
        <v>2</v>
      </c>
      <c r="K268" s="137">
        <v>42644</v>
      </c>
      <c r="L268" s="137">
        <v>42766</v>
      </c>
      <c r="M268" s="139">
        <f t="shared" si="10"/>
        <v>17.428571428571427</v>
      </c>
      <c r="N268" s="509" t="s">
        <v>5397</v>
      </c>
      <c r="O268" s="598">
        <v>0</v>
      </c>
    </row>
    <row r="269" spans="1:15" ht="409.5">
      <c r="A269" s="1894"/>
      <c r="B269" s="1894"/>
      <c r="C269" s="1897"/>
      <c r="D269" s="1899"/>
      <c r="E269" s="1897"/>
      <c r="F269" s="1897"/>
      <c r="G269" s="1892"/>
      <c r="H269" s="143" t="s">
        <v>5384</v>
      </c>
      <c r="I269" s="143" t="s">
        <v>615</v>
      </c>
      <c r="J269" s="82">
        <v>1</v>
      </c>
      <c r="K269" s="137">
        <v>42644</v>
      </c>
      <c r="L269" s="137">
        <v>42766</v>
      </c>
      <c r="M269" s="139">
        <f t="shared" si="10"/>
        <v>17.428571428571427</v>
      </c>
      <c r="N269" s="509" t="s">
        <v>5388</v>
      </c>
      <c r="O269" s="598">
        <v>0</v>
      </c>
    </row>
    <row r="270" spans="1:15" ht="213.75">
      <c r="A270" s="1894"/>
      <c r="B270" s="1895"/>
      <c r="C270" s="1897"/>
      <c r="D270" s="1899"/>
      <c r="E270" s="1897"/>
      <c r="F270" s="1897"/>
      <c r="G270" s="1892"/>
      <c r="H270" s="143" t="s">
        <v>5385</v>
      </c>
      <c r="I270" s="143" t="s">
        <v>5052</v>
      </c>
      <c r="J270" s="82">
        <v>1</v>
      </c>
      <c r="K270" s="137">
        <v>42644</v>
      </c>
      <c r="L270" s="137">
        <v>42766</v>
      </c>
      <c r="M270" s="139">
        <f t="shared" si="10"/>
        <v>17.428571428571427</v>
      </c>
      <c r="N270" s="509" t="s">
        <v>5389</v>
      </c>
      <c r="O270" s="598">
        <v>0</v>
      </c>
    </row>
    <row r="271" spans="1:15" ht="315">
      <c r="A271" s="1877" t="s">
        <v>5324</v>
      </c>
      <c r="B271" s="1858" t="s">
        <v>11</v>
      </c>
      <c r="C271" s="1861" t="s">
        <v>5398</v>
      </c>
      <c r="D271" s="1861" t="s">
        <v>740</v>
      </c>
      <c r="E271" s="1835" t="s">
        <v>5399</v>
      </c>
      <c r="F271" s="1861" t="s">
        <v>5400</v>
      </c>
      <c r="G271" s="1317" t="s">
        <v>5401</v>
      </c>
      <c r="H271" s="155" t="s">
        <v>5402</v>
      </c>
      <c r="I271" s="155" t="s">
        <v>3914</v>
      </c>
      <c r="J271" s="156">
        <v>1</v>
      </c>
      <c r="K271" s="157">
        <v>41883</v>
      </c>
      <c r="L271" s="157">
        <v>41943</v>
      </c>
      <c r="M271" s="158">
        <f t="shared" si="10"/>
        <v>8.5714285714285712</v>
      </c>
      <c r="N271" s="510" t="s">
        <v>5403</v>
      </c>
      <c r="O271" s="598">
        <v>1</v>
      </c>
    </row>
    <row r="272" spans="1:15" ht="405">
      <c r="A272" s="1877"/>
      <c r="B272" s="1859"/>
      <c r="C272" s="1861"/>
      <c r="D272" s="1861"/>
      <c r="E272" s="1835"/>
      <c r="F272" s="1861"/>
      <c r="G272" s="1887" t="s">
        <v>5404</v>
      </c>
      <c r="H272" s="155" t="s">
        <v>5405</v>
      </c>
      <c r="I272" s="155" t="s">
        <v>5406</v>
      </c>
      <c r="J272" s="156">
        <v>1</v>
      </c>
      <c r="K272" s="157">
        <v>41852</v>
      </c>
      <c r="L272" s="157">
        <v>42004</v>
      </c>
      <c r="M272" s="158">
        <f t="shared" si="10"/>
        <v>21.714285714285715</v>
      </c>
      <c r="N272" s="510" t="s">
        <v>5407</v>
      </c>
      <c r="O272" s="598">
        <v>1</v>
      </c>
    </row>
    <row r="273" spans="1:15" ht="345">
      <c r="A273" s="1877"/>
      <c r="B273" s="1859"/>
      <c r="C273" s="1861"/>
      <c r="D273" s="1861"/>
      <c r="E273" s="1835"/>
      <c r="F273" s="1861"/>
      <c r="G273" s="1888"/>
      <c r="H273" s="155" t="s">
        <v>5408</v>
      </c>
      <c r="I273" s="155" t="s">
        <v>5409</v>
      </c>
      <c r="J273" s="156">
        <v>1</v>
      </c>
      <c r="K273" s="157">
        <v>41883</v>
      </c>
      <c r="L273" s="157">
        <v>41973</v>
      </c>
      <c r="M273" s="158">
        <f t="shared" si="10"/>
        <v>12.857142857142858</v>
      </c>
      <c r="N273" s="510" t="s">
        <v>5410</v>
      </c>
      <c r="O273" s="598">
        <v>1</v>
      </c>
    </row>
    <row r="274" spans="1:15" ht="345">
      <c r="A274" s="1877"/>
      <c r="B274" s="1859"/>
      <c r="C274" s="1861"/>
      <c r="D274" s="1861"/>
      <c r="E274" s="1835"/>
      <c r="F274" s="1861"/>
      <c r="G274" s="1888"/>
      <c r="H274" s="155" t="s">
        <v>5411</v>
      </c>
      <c r="I274" s="155" t="s">
        <v>5412</v>
      </c>
      <c r="J274" s="156">
        <v>3</v>
      </c>
      <c r="K274" s="157">
        <v>41883</v>
      </c>
      <c r="L274" s="157">
        <v>42004</v>
      </c>
      <c r="M274" s="158">
        <f t="shared" si="10"/>
        <v>17.285714285714285</v>
      </c>
      <c r="N274" s="510" t="s">
        <v>5410</v>
      </c>
      <c r="O274" s="598">
        <v>1</v>
      </c>
    </row>
    <row r="275" spans="1:15" ht="360">
      <c r="A275" s="1877"/>
      <c r="B275" s="1859"/>
      <c r="C275" s="1861"/>
      <c r="D275" s="1861"/>
      <c r="E275" s="1835"/>
      <c r="F275" s="1861"/>
      <c r="G275" s="1888"/>
      <c r="H275" s="155" t="s">
        <v>5413</v>
      </c>
      <c r="I275" s="155" t="s">
        <v>5414</v>
      </c>
      <c r="J275" s="156">
        <v>1</v>
      </c>
      <c r="K275" s="157">
        <v>41852</v>
      </c>
      <c r="L275" s="157">
        <v>41897</v>
      </c>
      <c r="M275" s="158">
        <f t="shared" si="10"/>
        <v>6.4285714285714288</v>
      </c>
      <c r="N275" s="510" t="s">
        <v>5415</v>
      </c>
      <c r="O275" s="598">
        <v>1</v>
      </c>
    </row>
    <row r="276" spans="1:15" ht="360">
      <c r="A276" s="1877"/>
      <c r="B276" s="1860"/>
      <c r="C276" s="1861"/>
      <c r="D276" s="1861"/>
      <c r="E276" s="1835"/>
      <c r="F276" s="1861"/>
      <c r="G276" s="1888"/>
      <c r="H276" s="155" t="s">
        <v>5416</v>
      </c>
      <c r="I276" s="155" t="s">
        <v>5414</v>
      </c>
      <c r="J276" s="156">
        <v>1</v>
      </c>
      <c r="K276" s="159">
        <v>42076</v>
      </c>
      <c r="L276" s="157">
        <v>42369</v>
      </c>
      <c r="M276" s="158">
        <f t="shared" si="10"/>
        <v>41.857142857142854</v>
      </c>
      <c r="N276" s="510" t="s">
        <v>5415</v>
      </c>
      <c r="O276" s="598">
        <v>1</v>
      </c>
    </row>
    <row r="277" spans="1:15" ht="409.5">
      <c r="A277" s="1877" t="s">
        <v>5324</v>
      </c>
      <c r="B277" s="1858" t="s">
        <v>11</v>
      </c>
      <c r="C277" s="1861" t="s">
        <v>5417</v>
      </c>
      <c r="D277" s="1881" t="s">
        <v>599</v>
      </c>
      <c r="E277" s="1879" t="s">
        <v>5418</v>
      </c>
      <c r="F277" s="1881" t="s">
        <v>5419</v>
      </c>
      <c r="G277" s="1875" t="s">
        <v>5420</v>
      </c>
      <c r="H277" s="155" t="s">
        <v>5421</v>
      </c>
      <c r="I277" s="155" t="s">
        <v>5406</v>
      </c>
      <c r="J277" s="156">
        <v>1</v>
      </c>
      <c r="K277" s="157">
        <v>41835</v>
      </c>
      <c r="L277" s="157">
        <v>42004</v>
      </c>
      <c r="M277" s="158">
        <f t="shared" si="10"/>
        <v>24.142857142857142</v>
      </c>
      <c r="N277" s="510" t="s">
        <v>5422</v>
      </c>
      <c r="O277" s="598">
        <v>1</v>
      </c>
    </row>
    <row r="278" spans="1:15" ht="409.5">
      <c r="A278" s="1877"/>
      <c r="B278" s="1859"/>
      <c r="C278" s="1877"/>
      <c r="D278" s="1882"/>
      <c r="E278" s="1879"/>
      <c r="F278" s="1881"/>
      <c r="G278" s="1875"/>
      <c r="H278" s="155" t="s">
        <v>5423</v>
      </c>
      <c r="I278" s="155" t="s">
        <v>1716</v>
      </c>
      <c r="J278" s="156">
        <v>1</v>
      </c>
      <c r="K278" s="157">
        <v>41835</v>
      </c>
      <c r="L278" s="157">
        <v>41882</v>
      </c>
      <c r="M278" s="158">
        <f t="shared" si="10"/>
        <v>6.7142857142857144</v>
      </c>
      <c r="N278" s="510" t="s">
        <v>5424</v>
      </c>
      <c r="O278" s="598">
        <v>1</v>
      </c>
    </row>
    <row r="279" spans="1:15" ht="360">
      <c r="A279" s="1877"/>
      <c r="B279" s="1859"/>
      <c r="C279" s="1877"/>
      <c r="D279" s="1882"/>
      <c r="E279" s="1879"/>
      <c r="F279" s="1881"/>
      <c r="G279" s="1875"/>
      <c r="H279" s="155" t="s">
        <v>5425</v>
      </c>
      <c r="I279" s="155" t="s">
        <v>3914</v>
      </c>
      <c r="J279" s="156">
        <v>1</v>
      </c>
      <c r="K279" s="157">
        <v>41898</v>
      </c>
      <c r="L279" s="157">
        <v>41973</v>
      </c>
      <c r="M279" s="158">
        <f t="shared" si="10"/>
        <v>10.714285714285714</v>
      </c>
      <c r="N279" s="510" t="s">
        <v>5415</v>
      </c>
      <c r="O279" s="598">
        <v>1</v>
      </c>
    </row>
    <row r="280" spans="1:15" ht="345">
      <c r="A280" s="1877"/>
      <c r="B280" s="1860"/>
      <c r="C280" s="1877"/>
      <c r="D280" s="1882"/>
      <c r="E280" s="1879"/>
      <c r="F280" s="1881"/>
      <c r="G280" s="1875"/>
      <c r="H280" s="155" t="s">
        <v>5426</v>
      </c>
      <c r="I280" s="155" t="s">
        <v>3914</v>
      </c>
      <c r="J280" s="156">
        <v>1</v>
      </c>
      <c r="K280" s="157">
        <v>41852</v>
      </c>
      <c r="L280" s="157">
        <v>41942</v>
      </c>
      <c r="M280" s="158">
        <f t="shared" si="10"/>
        <v>12.857142857142858</v>
      </c>
      <c r="N280" s="510" t="s">
        <v>5410</v>
      </c>
      <c r="O280" s="598">
        <v>1</v>
      </c>
    </row>
    <row r="281" spans="1:15" ht="409.5">
      <c r="A281" s="1319" t="s">
        <v>5324</v>
      </c>
      <c r="B281" s="1319" t="s">
        <v>11</v>
      </c>
      <c r="C281" s="1316" t="s">
        <v>5427</v>
      </c>
      <c r="D281" s="1316" t="s">
        <v>5428</v>
      </c>
      <c r="E281" s="1320" t="s">
        <v>5429</v>
      </c>
      <c r="F281" s="1321" t="s">
        <v>5400</v>
      </c>
      <c r="G281" s="1317" t="s">
        <v>555</v>
      </c>
      <c r="H281" s="155" t="s">
        <v>5430</v>
      </c>
      <c r="I281" s="155" t="s">
        <v>220</v>
      </c>
      <c r="J281" s="160">
        <v>1</v>
      </c>
      <c r="K281" s="157">
        <v>42076</v>
      </c>
      <c r="L281" s="157">
        <v>42277</v>
      </c>
      <c r="M281" s="158">
        <f t="shared" si="10"/>
        <v>28.714285714285715</v>
      </c>
      <c r="N281" s="514" t="s">
        <v>5431</v>
      </c>
      <c r="O281" s="598">
        <v>1</v>
      </c>
    </row>
    <row r="282" spans="1:15" ht="409.5">
      <c r="A282" s="1877" t="s">
        <v>5324</v>
      </c>
      <c r="B282" s="1858" t="s">
        <v>11</v>
      </c>
      <c r="C282" s="1861" t="s">
        <v>5432</v>
      </c>
      <c r="D282" s="1861" t="s">
        <v>5433</v>
      </c>
      <c r="E282" s="1835" t="s">
        <v>5434</v>
      </c>
      <c r="F282" s="1835" t="s">
        <v>5435</v>
      </c>
      <c r="G282" s="1890" t="s">
        <v>555</v>
      </c>
      <c r="H282" s="155" t="s">
        <v>5436</v>
      </c>
      <c r="I282" s="155" t="s">
        <v>220</v>
      </c>
      <c r="J282" s="160">
        <v>1</v>
      </c>
      <c r="K282" s="157">
        <v>42076</v>
      </c>
      <c r="L282" s="157">
        <v>42277</v>
      </c>
      <c r="M282" s="158">
        <f t="shared" si="10"/>
        <v>28.714285714285715</v>
      </c>
      <c r="N282" s="515" t="s">
        <v>5431</v>
      </c>
      <c r="O282" s="598">
        <v>1</v>
      </c>
    </row>
    <row r="283" spans="1:15" ht="225">
      <c r="A283" s="1877"/>
      <c r="B283" s="1859"/>
      <c r="C283" s="1861"/>
      <c r="D283" s="1861"/>
      <c r="E283" s="1835"/>
      <c r="F283" s="1835"/>
      <c r="G283" s="1890"/>
      <c r="H283" s="161" t="s">
        <v>5371</v>
      </c>
      <c r="I283" s="161" t="s">
        <v>557</v>
      </c>
      <c r="J283" s="162">
        <v>1</v>
      </c>
      <c r="K283" s="163">
        <v>42490</v>
      </c>
      <c r="L283" s="163">
        <v>42825</v>
      </c>
      <c r="M283" s="158">
        <f t="shared" si="10"/>
        <v>47.857142857142854</v>
      </c>
      <c r="N283" s="516" t="s">
        <v>5437</v>
      </c>
      <c r="O283" s="598">
        <v>0.17</v>
      </c>
    </row>
    <row r="284" spans="1:15" ht="255">
      <c r="A284" s="1877"/>
      <c r="B284" s="1860"/>
      <c r="C284" s="1861"/>
      <c r="D284" s="1861"/>
      <c r="E284" s="1835"/>
      <c r="F284" s="1835"/>
      <c r="G284" s="1890"/>
      <c r="H284" s="164" t="s">
        <v>5373</v>
      </c>
      <c r="I284" s="164" t="s">
        <v>5438</v>
      </c>
      <c r="J284" s="162">
        <v>1</v>
      </c>
      <c r="K284" s="163">
        <v>42045</v>
      </c>
      <c r="L284" s="163">
        <v>42369</v>
      </c>
      <c r="M284" s="158">
        <f t="shared" si="10"/>
        <v>46.285714285714285</v>
      </c>
      <c r="N284" s="515" t="s">
        <v>5439</v>
      </c>
      <c r="O284" s="598">
        <v>1</v>
      </c>
    </row>
    <row r="285" spans="1:15" ht="255">
      <c r="A285" s="1877" t="s">
        <v>5324</v>
      </c>
      <c r="B285" s="1858" t="s">
        <v>11</v>
      </c>
      <c r="C285" s="1881" t="s">
        <v>5440</v>
      </c>
      <c r="D285" s="1881" t="s">
        <v>2853</v>
      </c>
      <c r="E285" s="1881" t="s">
        <v>5441</v>
      </c>
      <c r="F285" s="1881" t="s">
        <v>5442</v>
      </c>
      <c r="G285" s="1875" t="s">
        <v>5443</v>
      </c>
      <c r="H285" s="155" t="s">
        <v>5444</v>
      </c>
      <c r="I285" s="155" t="s">
        <v>5445</v>
      </c>
      <c r="J285" s="156">
        <v>1</v>
      </c>
      <c r="K285" s="157">
        <v>42461</v>
      </c>
      <c r="L285" s="157">
        <v>42734</v>
      </c>
      <c r="M285" s="158">
        <f t="shared" si="10"/>
        <v>39</v>
      </c>
      <c r="N285" s="510" t="s">
        <v>5446</v>
      </c>
      <c r="O285" s="598">
        <v>1</v>
      </c>
    </row>
    <row r="286" spans="1:15" ht="210">
      <c r="A286" s="1877"/>
      <c r="B286" s="1860"/>
      <c r="C286" s="1882"/>
      <c r="D286" s="1882"/>
      <c r="E286" s="1882"/>
      <c r="F286" s="1882"/>
      <c r="G286" s="1876"/>
      <c r="H286" s="155" t="s">
        <v>5447</v>
      </c>
      <c r="I286" s="155" t="s">
        <v>5448</v>
      </c>
      <c r="J286" s="156">
        <v>1</v>
      </c>
      <c r="K286" s="157">
        <v>42005</v>
      </c>
      <c r="L286" s="157">
        <v>42078</v>
      </c>
      <c r="M286" s="158">
        <f t="shared" si="10"/>
        <v>10.428571428571429</v>
      </c>
      <c r="N286" s="510" t="s">
        <v>5449</v>
      </c>
      <c r="O286" s="598">
        <v>1</v>
      </c>
    </row>
    <row r="287" spans="1:15" ht="409.5">
      <c r="A287" s="1319" t="s">
        <v>5324</v>
      </c>
      <c r="B287" s="1319" t="s">
        <v>11</v>
      </c>
      <c r="C287" s="1321" t="s">
        <v>544</v>
      </c>
      <c r="D287" s="1321" t="s">
        <v>545</v>
      </c>
      <c r="E287" s="1322" t="s">
        <v>546</v>
      </c>
      <c r="F287" s="1322" t="s">
        <v>547</v>
      </c>
      <c r="G287" s="1318" t="s">
        <v>5450</v>
      </c>
      <c r="H287" s="165" t="s">
        <v>5451</v>
      </c>
      <c r="I287" s="165" t="s">
        <v>5452</v>
      </c>
      <c r="J287" s="162">
        <v>3</v>
      </c>
      <c r="K287" s="157">
        <v>41835</v>
      </c>
      <c r="L287" s="157">
        <v>41943</v>
      </c>
      <c r="M287" s="158">
        <f t="shared" si="10"/>
        <v>15.428571428571429</v>
      </c>
      <c r="N287" s="517" t="s">
        <v>5453</v>
      </c>
      <c r="O287" s="598">
        <v>1</v>
      </c>
    </row>
    <row r="288" spans="1:15" ht="409.5">
      <c r="A288" s="1877" t="s">
        <v>5324</v>
      </c>
      <c r="B288" s="1858" t="s">
        <v>11</v>
      </c>
      <c r="C288" s="1861" t="s">
        <v>551</v>
      </c>
      <c r="D288" s="1861" t="s">
        <v>552</v>
      </c>
      <c r="E288" s="1835" t="s">
        <v>553</v>
      </c>
      <c r="F288" s="1835" t="s">
        <v>554</v>
      </c>
      <c r="G288" s="1317" t="s">
        <v>555</v>
      </c>
      <c r="H288" s="155" t="s">
        <v>5430</v>
      </c>
      <c r="I288" s="155" t="s">
        <v>220</v>
      </c>
      <c r="J288" s="160">
        <v>1</v>
      </c>
      <c r="K288" s="157">
        <v>42076</v>
      </c>
      <c r="L288" s="157">
        <v>42277</v>
      </c>
      <c r="M288" s="158">
        <f t="shared" ref="M288:M351" si="11">(+L288-K288)/7</f>
        <v>28.714285714285715</v>
      </c>
      <c r="N288" s="515" t="s">
        <v>5431</v>
      </c>
      <c r="O288" s="598">
        <v>1</v>
      </c>
    </row>
    <row r="289" spans="1:15" ht="165">
      <c r="A289" s="1877"/>
      <c r="B289" s="1859"/>
      <c r="C289" s="1861"/>
      <c r="D289" s="1861"/>
      <c r="E289" s="1835"/>
      <c r="F289" s="1835"/>
      <c r="G289" s="1889" t="s">
        <v>5370</v>
      </c>
      <c r="H289" s="161" t="s">
        <v>5371</v>
      </c>
      <c r="I289" s="161" t="s">
        <v>557</v>
      </c>
      <c r="J289" s="162">
        <v>1</v>
      </c>
      <c r="K289" s="163">
        <v>42490</v>
      </c>
      <c r="L289" s="163">
        <v>42825</v>
      </c>
      <c r="M289" s="158">
        <f t="shared" si="11"/>
        <v>47.857142857142854</v>
      </c>
      <c r="N289" s="516" t="s">
        <v>5454</v>
      </c>
      <c r="O289" s="598">
        <v>0.17</v>
      </c>
    </row>
    <row r="290" spans="1:15" ht="180">
      <c r="A290" s="1877"/>
      <c r="B290" s="1860"/>
      <c r="C290" s="1861"/>
      <c r="D290" s="1861"/>
      <c r="E290" s="1835"/>
      <c r="F290" s="1835"/>
      <c r="G290" s="1889"/>
      <c r="H290" s="164" t="s">
        <v>5455</v>
      </c>
      <c r="I290" s="164" t="s">
        <v>5438</v>
      </c>
      <c r="J290" s="162">
        <v>1</v>
      </c>
      <c r="K290" s="163">
        <v>42045</v>
      </c>
      <c r="L290" s="163">
        <v>42369</v>
      </c>
      <c r="M290" s="158">
        <f t="shared" si="11"/>
        <v>46.285714285714285</v>
      </c>
      <c r="N290" s="518" t="s">
        <v>5456</v>
      </c>
      <c r="O290" s="598">
        <v>1</v>
      </c>
    </row>
    <row r="291" spans="1:15" ht="180">
      <c r="A291" s="1877" t="s">
        <v>5324</v>
      </c>
      <c r="B291" s="1858" t="s">
        <v>11</v>
      </c>
      <c r="C291" s="1861" t="s">
        <v>5457</v>
      </c>
      <c r="D291" s="1861" t="s">
        <v>5458</v>
      </c>
      <c r="E291" s="1879" t="s">
        <v>5459</v>
      </c>
      <c r="F291" s="1881" t="s">
        <v>5460</v>
      </c>
      <c r="G291" s="1875" t="s">
        <v>5461</v>
      </c>
      <c r="H291" s="155" t="s">
        <v>5462</v>
      </c>
      <c r="I291" s="155" t="s">
        <v>5463</v>
      </c>
      <c r="J291" s="166">
        <v>1</v>
      </c>
      <c r="K291" s="157">
        <v>41835</v>
      </c>
      <c r="L291" s="157">
        <v>42004</v>
      </c>
      <c r="M291" s="158">
        <f t="shared" si="11"/>
        <v>24.142857142857142</v>
      </c>
      <c r="N291" s="510" t="s">
        <v>5464</v>
      </c>
      <c r="O291" s="598">
        <v>1</v>
      </c>
    </row>
    <row r="292" spans="1:15" ht="195">
      <c r="A292" s="1877"/>
      <c r="B292" s="1860"/>
      <c r="C292" s="1861"/>
      <c r="D292" s="1861"/>
      <c r="E292" s="1879"/>
      <c r="F292" s="1881"/>
      <c r="G292" s="1875"/>
      <c r="H292" s="155" t="s">
        <v>5465</v>
      </c>
      <c r="I292" s="155" t="s">
        <v>5466</v>
      </c>
      <c r="J292" s="156">
        <v>1</v>
      </c>
      <c r="K292" s="157">
        <v>41835</v>
      </c>
      <c r="L292" s="157">
        <v>42004</v>
      </c>
      <c r="M292" s="158">
        <f t="shared" si="11"/>
        <v>24.142857142857142</v>
      </c>
      <c r="N292" s="510" t="s">
        <v>5467</v>
      </c>
      <c r="O292" s="598">
        <v>1</v>
      </c>
    </row>
    <row r="293" spans="1:15" ht="240">
      <c r="A293" s="1877" t="s">
        <v>5324</v>
      </c>
      <c r="B293" s="1858" t="s">
        <v>11</v>
      </c>
      <c r="C293" s="1861" t="s">
        <v>5468</v>
      </c>
      <c r="D293" s="1861" t="s">
        <v>5352</v>
      </c>
      <c r="E293" s="1879" t="s">
        <v>5469</v>
      </c>
      <c r="F293" s="1861" t="s">
        <v>5470</v>
      </c>
      <c r="G293" s="1887" t="s">
        <v>5355</v>
      </c>
      <c r="H293" s="155" t="s">
        <v>5471</v>
      </c>
      <c r="I293" s="155" t="s">
        <v>5357</v>
      </c>
      <c r="J293" s="156">
        <v>5</v>
      </c>
      <c r="K293" s="157">
        <v>41852</v>
      </c>
      <c r="L293" s="157">
        <v>42004</v>
      </c>
      <c r="M293" s="158">
        <f t="shared" si="11"/>
        <v>21.714285714285715</v>
      </c>
      <c r="N293" s="510" t="s">
        <v>5472</v>
      </c>
      <c r="O293" s="598">
        <v>1</v>
      </c>
    </row>
    <row r="294" spans="1:15" ht="210">
      <c r="A294" s="1877"/>
      <c r="B294" s="1860"/>
      <c r="C294" s="1861"/>
      <c r="D294" s="1877"/>
      <c r="E294" s="1880"/>
      <c r="F294" s="1877"/>
      <c r="G294" s="1888"/>
      <c r="H294" s="155" t="s">
        <v>5359</v>
      </c>
      <c r="I294" s="155" t="s">
        <v>5360</v>
      </c>
      <c r="J294" s="156">
        <v>1</v>
      </c>
      <c r="K294" s="157">
        <v>41852</v>
      </c>
      <c r="L294" s="157">
        <v>41973</v>
      </c>
      <c r="M294" s="158">
        <f t="shared" si="11"/>
        <v>17.285714285714285</v>
      </c>
      <c r="N294" s="510" t="s">
        <v>5361</v>
      </c>
      <c r="O294" s="598">
        <v>1</v>
      </c>
    </row>
    <row r="295" spans="1:15" ht="375">
      <c r="A295" s="1877" t="s">
        <v>5324</v>
      </c>
      <c r="B295" s="1858" t="s">
        <v>11</v>
      </c>
      <c r="C295" s="1861" t="s">
        <v>568</v>
      </c>
      <c r="D295" s="1886" t="s">
        <v>569</v>
      </c>
      <c r="E295" s="1835" t="s">
        <v>570</v>
      </c>
      <c r="F295" s="1861" t="s">
        <v>571</v>
      </c>
      <c r="G295" s="167" t="s">
        <v>572</v>
      </c>
      <c r="H295" s="164" t="s">
        <v>573</v>
      </c>
      <c r="I295" s="164" t="s">
        <v>574</v>
      </c>
      <c r="J295" s="162">
        <v>6</v>
      </c>
      <c r="K295" s="163">
        <v>41821</v>
      </c>
      <c r="L295" s="163">
        <v>42156</v>
      </c>
      <c r="M295" s="158">
        <f t="shared" si="11"/>
        <v>47.857142857142854</v>
      </c>
      <c r="N295" s="519" t="s">
        <v>5473</v>
      </c>
      <c r="O295" s="598">
        <v>1</v>
      </c>
    </row>
    <row r="296" spans="1:15" ht="330">
      <c r="A296" s="1877"/>
      <c r="B296" s="1860"/>
      <c r="C296" s="1861"/>
      <c r="D296" s="1886"/>
      <c r="E296" s="1835"/>
      <c r="F296" s="1861"/>
      <c r="G296" s="1317" t="s">
        <v>576</v>
      </c>
      <c r="H296" s="155" t="s">
        <v>577</v>
      </c>
      <c r="I296" s="155" t="s">
        <v>578</v>
      </c>
      <c r="J296" s="156">
        <v>1</v>
      </c>
      <c r="K296" s="157">
        <v>41835</v>
      </c>
      <c r="L296" s="157">
        <v>41851</v>
      </c>
      <c r="M296" s="158">
        <f t="shared" si="11"/>
        <v>2.2857142857142856</v>
      </c>
      <c r="N296" s="510" t="s">
        <v>5361</v>
      </c>
      <c r="O296" s="598">
        <v>1</v>
      </c>
    </row>
    <row r="297" spans="1:15" ht="210">
      <c r="A297" s="1877" t="s">
        <v>5324</v>
      </c>
      <c r="B297" s="1858" t="s">
        <v>11</v>
      </c>
      <c r="C297" s="1861" t="s">
        <v>5474</v>
      </c>
      <c r="D297" s="1861" t="s">
        <v>5029</v>
      </c>
      <c r="E297" s="1835" t="s">
        <v>5475</v>
      </c>
      <c r="F297" s="1861" t="s">
        <v>5476</v>
      </c>
      <c r="G297" s="1317" t="s">
        <v>5477</v>
      </c>
      <c r="H297" s="155" t="s">
        <v>5478</v>
      </c>
      <c r="I297" s="155" t="s">
        <v>5479</v>
      </c>
      <c r="J297" s="156">
        <v>1</v>
      </c>
      <c r="K297" s="157">
        <v>41729</v>
      </c>
      <c r="L297" s="157">
        <v>41729</v>
      </c>
      <c r="M297" s="158">
        <f t="shared" si="11"/>
        <v>0</v>
      </c>
      <c r="N297" s="510" t="s">
        <v>5453</v>
      </c>
      <c r="O297" s="598">
        <v>1</v>
      </c>
    </row>
    <row r="298" spans="1:15" ht="360">
      <c r="A298" s="1877"/>
      <c r="B298" s="1859"/>
      <c r="C298" s="1861"/>
      <c r="D298" s="1861"/>
      <c r="E298" s="1835"/>
      <c r="F298" s="1861"/>
      <c r="G298" s="1317" t="s">
        <v>5480</v>
      </c>
      <c r="H298" s="155" t="s">
        <v>5481</v>
      </c>
      <c r="I298" s="155" t="s">
        <v>5482</v>
      </c>
      <c r="J298" s="156">
        <v>1</v>
      </c>
      <c r="K298" s="157">
        <v>41913</v>
      </c>
      <c r="L298" s="157">
        <v>42004</v>
      </c>
      <c r="M298" s="158">
        <f t="shared" si="11"/>
        <v>13</v>
      </c>
      <c r="N298" s="510" t="s">
        <v>5483</v>
      </c>
      <c r="O298" s="598">
        <v>1</v>
      </c>
    </row>
    <row r="299" spans="1:15" ht="180">
      <c r="A299" s="1877"/>
      <c r="B299" s="1859"/>
      <c r="C299" s="1861"/>
      <c r="D299" s="1861"/>
      <c r="E299" s="1835"/>
      <c r="F299" s="1861"/>
      <c r="G299" s="1853" t="s">
        <v>5484</v>
      </c>
      <c r="H299" s="164" t="s">
        <v>5485</v>
      </c>
      <c r="I299" s="164" t="s">
        <v>5486</v>
      </c>
      <c r="J299" s="168">
        <v>1</v>
      </c>
      <c r="K299" s="169">
        <v>42475</v>
      </c>
      <c r="L299" s="169">
        <v>42551</v>
      </c>
      <c r="M299" s="158">
        <f t="shared" si="11"/>
        <v>10.857142857142858</v>
      </c>
      <c r="N299" s="511" t="s">
        <v>5473</v>
      </c>
      <c r="O299" s="598">
        <v>1</v>
      </c>
    </row>
    <row r="300" spans="1:15" ht="150">
      <c r="A300" s="1877"/>
      <c r="B300" s="1860"/>
      <c r="C300" s="1861"/>
      <c r="D300" s="1861"/>
      <c r="E300" s="1835"/>
      <c r="F300" s="1861"/>
      <c r="G300" s="1885"/>
      <c r="H300" s="164" t="s">
        <v>5487</v>
      </c>
      <c r="I300" s="164" t="s">
        <v>5488</v>
      </c>
      <c r="J300" s="168">
        <v>1</v>
      </c>
      <c r="K300" s="169">
        <v>42552</v>
      </c>
      <c r="L300" s="169">
        <v>42613</v>
      </c>
      <c r="M300" s="158">
        <f t="shared" si="11"/>
        <v>8.7142857142857135</v>
      </c>
      <c r="N300" s="511" t="s">
        <v>5489</v>
      </c>
      <c r="O300" s="598">
        <v>1</v>
      </c>
    </row>
    <row r="301" spans="1:15" ht="315">
      <c r="A301" s="1877" t="s">
        <v>5324</v>
      </c>
      <c r="B301" s="1858" t="s">
        <v>11</v>
      </c>
      <c r="C301" s="1861" t="s">
        <v>5490</v>
      </c>
      <c r="D301" s="1861" t="s">
        <v>740</v>
      </c>
      <c r="E301" s="1835" t="s">
        <v>5491</v>
      </c>
      <c r="F301" s="1835" t="s">
        <v>5400</v>
      </c>
      <c r="G301" s="1317" t="s">
        <v>5401</v>
      </c>
      <c r="H301" s="155" t="s">
        <v>5402</v>
      </c>
      <c r="I301" s="155" t="s">
        <v>3914</v>
      </c>
      <c r="J301" s="156">
        <v>1</v>
      </c>
      <c r="K301" s="157">
        <v>41883</v>
      </c>
      <c r="L301" s="157">
        <v>41943</v>
      </c>
      <c r="M301" s="158">
        <f t="shared" si="11"/>
        <v>8.5714285714285712</v>
      </c>
      <c r="N301" s="510" t="s">
        <v>5492</v>
      </c>
      <c r="O301" s="598">
        <v>1</v>
      </c>
    </row>
    <row r="302" spans="1:15" ht="409.5">
      <c r="A302" s="1877"/>
      <c r="B302" s="1859"/>
      <c r="C302" s="1861"/>
      <c r="D302" s="1861"/>
      <c r="E302" s="1835"/>
      <c r="F302" s="1835"/>
      <c r="G302" s="1875" t="s">
        <v>5404</v>
      </c>
      <c r="H302" s="155" t="s">
        <v>5405</v>
      </c>
      <c r="I302" s="155" t="s">
        <v>5406</v>
      </c>
      <c r="J302" s="156">
        <v>1</v>
      </c>
      <c r="K302" s="157">
        <v>41852</v>
      </c>
      <c r="L302" s="157">
        <v>42004</v>
      </c>
      <c r="M302" s="158">
        <f t="shared" si="11"/>
        <v>21.714285714285715</v>
      </c>
      <c r="N302" s="510" t="s">
        <v>5493</v>
      </c>
      <c r="O302" s="598">
        <v>1</v>
      </c>
    </row>
    <row r="303" spans="1:15" ht="360">
      <c r="A303" s="1877"/>
      <c r="B303" s="1859"/>
      <c r="C303" s="1861"/>
      <c r="D303" s="1861"/>
      <c r="E303" s="1835"/>
      <c r="F303" s="1835"/>
      <c r="G303" s="1876"/>
      <c r="H303" s="155" t="s">
        <v>5408</v>
      </c>
      <c r="I303" s="155" t="s">
        <v>5409</v>
      </c>
      <c r="J303" s="156">
        <v>1</v>
      </c>
      <c r="K303" s="157">
        <v>41883</v>
      </c>
      <c r="L303" s="157">
        <v>41973</v>
      </c>
      <c r="M303" s="158">
        <f t="shared" si="11"/>
        <v>12.857142857142858</v>
      </c>
      <c r="N303" s="510" t="s">
        <v>5415</v>
      </c>
      <c r="O303" s="598">
        <v>1</v>
      </c>
    </row>
    <row r="304" spans="1:15" ht="360">
      <c r="A304" s="1877"/>
      <c r="B304" s="1859"/>
      <c r="C304" s="1861"/>
      <c r="D304" s="1861"/>
      <c r="E304" s="1835"/>
      <c r="F304" s="1835"/>
      <c r="G304" s="1876"/>
      <c r="H304" s="155" t="s">
        <v>5411</v>
      </c>
      <c r="I304" s="155" t="s">
        <v>5412</v>
      </c>
      <c r="J304" s="156">
        <v>3</v>
      </c>
      <c r="K304" s="157">
        <v>41883</v>
      </c>
      <c r="L304" s="157">
        <v>42004</v>
      </c>
      <c r="M304" s="158">
        <f t="shared" si="11"/>
        <v>17.285714285714285</v>
      </c>
      <c r="N304" s="510" t="s">
        <v>5415</v>
      </c>
      <c r="O304" s="598">
        <v>1</v>
      </c>
    </row>
    <row r="305" spans="1:15" ht="360">
      <c r="A305" s="1877"/>
      <c r="B305" s="1859"/>
      <c r="C305" s="1861"/>
      <c r="D305" s="1861"/>
      <c r="E305" s="1835"/>
      <c r="F305" s="1835"/>
      <c r="G305" s="1876"/>
      <c r="H305" s="155" t="s">
        <v>5413</v>
      </c>
      <c r="I305" s="155" t="s">
        <v>5414</v>
      </c>
      <c r="J305" s="156">
        <v>1</v>
      </c>
      <c r="K305" s="157">
        <v>41852</v>
      </c>
      <c r="L305" s="157">
        <v>41897</v>
      </c>
      <c r="M305" s="158">
        <f t="shared" si="11"/>
        <v>6.4285714285714288</v>
      </c>
      <c r="N305" s="510" t="s">
        <v>5415</v>
      </c>
      <c r="O305" s="598">
        <v>1</v>
      </c>
    </row>
    <row r="306" spans="1:15" ht="360">
      <c r="A306" s="1877"/>
      <c r="B306" s="1860"/>
      <c r="C306" s="1861"/>
      <c r="D306" s="1861"/>
      <c r="E306" s="1835"/>
      <c r="F306" s="1835"/>
      <c r="G306" s="1876"/>
      <c r="H306" s="155" t="s">
        <v>5416</v>
      </c>
      <c r="I306" s="155" t="s">
        <v>5414</v>
      </c>
      <c r="J306" s="156">
        <v>1</v>
      </c>
      <c r="K306" s="157">
        <v>42076</v>
      </c>
      <c r="L306" s="157">
        <v>42400</v>
      </c>
      <c r="M306" s="158">
        <f t="shared" si="11"/>
        <v>46.285714285714285</v>
      </c>
      <c r="N306" s="510" t="s">
        <v>5415</v>
      </c>
      <c r="O306" s="598">
        <v>1</v>
      </c>
    </row>
    <row r="307" spans="1:15" ht="360">
      <c r="A307" s="1877" t="s">
        <v>5324</v>
      </c>
      <c r="B307" s="1858" t="s">
        <v>11</v>
      </c>
      <c r="C307" s="1861" t="s">
        <v>5494</v>
      </c>
      <c r="D307" s="1861" t="s">
        <v>5495</v>
      </c>
      <c r="E307" s="1879" t="s">
        <v>5496</v>
      </c>
      <c r="F307" s="1881" t="s">
        <v>5419</v>
      </c>
      <c r="G307" s="1875" t="s">
        <v>5420</v>
      </c>
      <c r="H307" s="155" t="s">
        <v>5421</v>
      </c>
      <c r="I307" s="155" t="s">
        <v>5406</v>
      </c>
      <c r="J307" s="156">
        <v>1</v>
      </c>
      <c r="K307" s="157">
        <v>41835</v>
      </c>
      <c r="L307" s="157">
        <v>42004</v>
      </c>
      <c r="M307" s="158">
        <f t="shared" si="11"/>
        <v>24.142857142857142</v>
      </c>
      <c r="N307" s="510" t="s">
        <v>5415</v>
      </c>
      <c r="O307" s="598">
        <v>1</v>
      </c>
    </row>
    <row r="308" spans="1:15" ht="409.5">
      <c r="A308" s="1877"/>
      <c r="B308" s="1859"/>
      <c r="C308" s="1877"/>
      <c r="D308" s="1877"/>
      <c r="E308" s="1879"/>
      <c r="F308" s="1881"/>
      <c r="G308" s="1875"/>
      <c r="H308" s="155" t="s">
        <v>5423</v>
      </c>
      <c r="I308" s="155" t="s">
        <v>1716</v>
      </c>
      <c r="J308" s="156">
        <v>1</v>
      </c>
      <c r="K308" s="157">
        <v>41835</v>
      </c>
      <c r="L308" s="157">
        <v>41882</v>
      </c>
      <c r="M308" s="158">
        <f t="shared" si="11"/>
        <v>6.7142857142857144</v>
      </c>
      <c r="N308" s="510" t="s">
        <v>5497</v>
      </c>
      <c r="O308" s="598">
        <v>1</v>
      </c>
    </row>
    <row r="309" spans="1:15" ht="360">
      <c r="A309" s="1877"/>
      <c r="B309" s="1859"/>
      <c r="C309" s="1877"/>
      <c r="D309" s="1877"/>
      <c r="E309" s="1879"/>
      <c r="F309" s="1881"/>
      <c r="G309" s="1875"/>
      <c r="H309" s="155" t="s">
        <v>5425</v>
      </c>
      <c r="I309" s="155" t="s">
        <v>3914</v>
      </c>
      <c r="J309" s="156">
        <v>1</v>
      </c>
      <c r="K309" s="157">
        <v>41898</v>
      </c>
      <c r="L309" s="157">
        <v>41973</v>
      </c>
      <c r="M309" s="158">
        <f t="shared" si="11"/>
        <v>10.714285714285714</v>
      </c>
      <c r="N309" s="510" t="s">
        <v>5415</v>
      </c>
      <c r="O309" s="598">
        <v>1</v>
      </c>
    </row>
    <row r="310" spans="1:15" ht="360">
      <c r="A310" s="1877"/>
      <c r="B310" s="1860"/>
      <c r="C310" s="1877"/>
      <c r="D310" s="1877"/>
      <c r="E310" s="1879"/>
      <c r="F310" s="1881"/>
      <c r="G310" s="1875"/>
      <c r="H310" s="155" t="s">
        <v>5426</v>
      </c>
      <c r="I310" s="155" t="s">
        <v>3914</v>
      </c>
      <c r="J310" s="156">
        <v>1</v>
      </c>
      <c r="K310" s="157">
        <v>41852</v>
      </c>
      <c r="L310" s="157">
        <v>41942</v>
      </c>
      <c r="M310" s="158">
        <f t="shared" si="11"/>
        <v>12.857142857142858</v>
      </c>
      <c r="N310" s="510" t="s">
        <v>5415</v>
      </c>
      <c r="O310" s="598">
        <v>1</v>
      </c>
    </row>
    <row r="311" spans="1:15" ht="276">
      <c r="A311" s="1861" t="s">
        <v>5324</v>
      </c>
      <c r="B311" s="1883" t="s">
        <v>11</v>
      </c>
      <c r="C311" s="1861" t="s">
        <v>5498</v>
      </c>
      <c r="D311" s="1861" t="s">
        <v>2853</v>
      </c>
      <c r="E311" s="1881" t="s">
        <v>5499</v>
      </c>
      <c r="F311" s="1881" t="s">
        <v>5442</v>
      </c>
      <c r="G311" s="1875" t="s">
        <v>5443</v>
      </c>
      <c r="H311" s="155" t="s">
        <v>5444</v>
      </c>
      <c r="I311" s="155" t="s">
        <v>5445</v>
      </c>
      <c r="J311" s="156">
        <v>1</v>
      </c>
      <c r="K311" s="170">
        <v>42613</v>
      </c>
      <c r="L311" s="171">
        <v>42735</v>
      </c>
      <c r="M311" s="158">
        <f t="shared" si="11"/>
        <v>17.428571428571427</v>
      </c>
      <c r="N311" s="520" t="s">
        <v>5500</v>
      </c>
      <c r="O311" s="598">
        <v>1</v>
      </c>
    </row>
    <row r="312" spans="1:15" ht="210">
      <c r="A312" s="1877"/>
      <c r="B312" s="1884"/>
      <c r="C312" s="1877"/>
      <c r="D312" s="1877"/>
      <c r="E312" s="1882"/>
      <c r="F312" s="1882"/>
      <c r="G312" s="1876"/>
      <c r="H312" s="155" t="s">
        <v>5447</v>
      </c>
      <c r="I312" s="155" t="s">
        <v>5448</v>
      </c>
      <c r="J312" s="166">
        <v>1</v>
      </c>
      <c r="K312" s="157">
        <v>42005</v>
      </c>
      <c r="L312" s="157">
        <v>42078</v>
      </c>
      <c r="M312" s="158">
        <f t="shared" si="11"/>
        <v>10.428571428571429</v>
      </c>
      <c r="N312" s="510" t="s">
        <v>5449</v>
      </c>
      <c r="O312" s="598">
        <v>1</v>
      </c>
    </row>
    <row r="313" spans="1:15" ht="409.5">
      <c r="A313" s="1319" t="s">
        <v>5324</v>
      </c>
      <c r="B313" s="1319" t="s">
        <v>11</v>
      </c>
      <c r="C313" s="1316" t="s">
        <v>580</v>
      </c>
      <c r="D313" s="1316" t="s">
        <v>545</v>
      </c>
      <c r="E313" s="1322" t="s">
        <v>581</v>
      </c>
      <c r="F313" s="1322" t="s">
        <v>582</v>
      </c>
      <c r="G313" s="1318" t="s">
        <v>5450</v>
      </c>
      <c r="H313" s="165" t="s">
        <v>5451</v>
      </c>
      <c r="I313" s="165" t="s">
        <v>5452</v>
      </c>
      <c r="J313" s="162">
        <v>3</v>
      </c>
      <c r="K313" s="157">
        <v>41835</v>
      </c>
      <c r="L313" s="157">
        <v>41943</v>
      </c>
      <c r="M313" s="158">
        <f t="shared" si="11"/>
        <v>15.428571428571429</v>
      </c>
      <c r="N313" s="517" t="s">
        <v>5453</v>
      </c>
      <c r="O313" s="598">
        <v>1</v>
      </c>
    </row>
    <row r="314" spans="1:15" ht="195">
      <c r="A314" s="1877" t="s">
        <v>5324</v>
      </c>
      <c r="B314" s="1858" t="s">
        <v>11</v>
      </c>
      <c r="C314" s="1861" t="s">
        <v>5501</v>
      </c>
      <c r="D314" s="1861" t="s">
        <v>625</v>
      </c>
      <c r="E314" s="1879" t="s">
        <v>5502</v>
      </c>
      <c r="F314" s="1881" t="s">
        <v>5400</v>
      </c>
      <c r="G314" s="1875" t="s">
        <v>5503</v>
      </c>
      <c r="H314" s="155" t="s">
        <v>5504</v>
      </c>
      <c r="I314" s="155" t="s">
        <v>1485</v>
      </c>
      <c r="J314" s="156">
        <v>2</v>
      </c>
      <c r="K314" s="157">
        <v>41835</v>
      </c>
      <c r="L314" s="157">
        <v>42004</v>
      </c>
      <c r="M314" s="158">
        <f t="shared" si="11"/>
        <v>24.142857142857142</v>
      </c>
      <c r="N314" s="510" t="s">
        <v>5505</v>
      </c>
      <c r="O314" s="598">
        <v>1</v>
      </c>
    </row>
    <row r="315" spans="1:15" ht="204">
      <c r="A315" s="1877"/>
      <c r="B315" s="1860"/>
      <c r="C315" s="1877"/>
      <c r="D315" s="1877"/>
      <c r="E315" s="1880"/>
      <c r="F315" s="1882"/>
      <c r="G315" s="1876"/>
      <c r="H315" s="155" t="s">
        <v>5506</v>
      </c>
      <c r="I315" s="155" t="s">
        <v>5507</v>
      </c>
      <c r="J315" s="156">
        <v>1</v>
      </c>
      <c r="K315" s="170">
        <v>42613</v>
      </c>
      <c r="L315" s="170">
        <v>42734</v>
      </c>
      <c r="M315" s="158">
        <f t="shared" si="11"/>
        <v>17.285714285714285</v>
      </c>
      <c r="N315" s="521" t="s">
        <v>5508</v>
      </c>
      <c r="O315" s="598">
        <v>1</v>
      </c>
    </row>
    <row r="316" spans="1:15" ht="300">
      <c r="A316" s="1319" t="s">
        <v>5324</v>
      </c>
      <c r="B316" s="1319" t="s">
        <v>11</v>
      </c>
      <c r="C316" s="1316" t="s">
        <v>5509</v>
      </c>
      <c r="D316" s="1323" t="s">
        <v>5510</v>
      </c>
      <c r="E316" s="1320" t="s">
        <v>5511</v>
      </c>
      <c r="F316" s="1321" t="s">
        <v>5512</v>
      </c>
      <c r="G316" s="1317" t="s">
        <v>5513</v>
      </c>
      <c r="H316" s="155" t="s">
        <v>5514</v>
      </c>
      <c r="I316" s="155" t="s">
        <v>5515</v>
      </c>
      <c r="J316" s="156">
        <v>5</v>
      </c>
      <c r="K316" s="157">
        <v>41852</v>
      </c>
      <c r="L316" s="157">
        <v>42004</v>
      </c>
      <c r="M316" s="158">
        <f t="shared" si="11"/>
        <v>21.714285714285715</v>
      </c>
      <c r="N316" s="510" t="s">
        <v>5516</v>
      </c>
      <c r="O316" s="598">
        <v>1</v>
      </c>
    </row>
    <row r="317" spans="1:15" ht="409.5">
      <c r="A317" s="1319" t="s">
        <v>5324</v>
      </c>
      <c r="B317" s="1319" t="s">
        <v>11</v>
      </c>
      <c r="C317" s="1322" t="s">
        <v>5517</v>
      </c>
      <c r="D317" s="172" t="s">
        <v>5510</v>
      </c>
      <c r="E317" s="1322" t="s">
        <v>5518</v>
      </c>
      <c r="F317" s="1322" t="s">
        <v>5519</v>
      </c>
      <c r="G317" s="1318" t="s">
        <v>5520</v>
      </c>
      <c r="H317" s="165" t="s">
        <v>5521</v>
      </c>
      <c r="I317" s="165" t="s">
        <v>5515</v>
      </c>
      <c r="J317" s="173">
        <v>5</v>
      </c>
      <c r="K317" s="163">
        <v>41852</v>
      </c>
      <c r="L317" s="163">
        <v>42004</v>
      </c>
      <c r="M317" s="158">
        <f t="shared" si="11"/>
        <v>21.714285714285715</v>
      </c>
      <c r="N317" s="522" t="s">
        <v>5522</v>
      </c>
      <c r="O317" s="598">
        <v>1</v>
      </c>
    </row>
    <row r="318" spans="1:15" ht="409.5">
      <c r="A318" s="1877" t="s">
        <v>5324</v>
      </c>
      <c r="B318" s="1858" t="s">
        <v>11</v>
      </c>
      <c r="C318" s="1877" t="s">
        <v>5523</v>
      </c>
      <c r="D318" s="1877" t="s">
        <v>3003</v>
      </c>
      <c r="E318" s="1877" t="s">
        <v>5524</v>
      </c>
      <c r="F318" s="1877" t="s">
        <v>5525</v>
      </c>
      <c r="G318" s="1317" t="s">
        <v>555</v>
      </c>
      <c r="H318" s="155" t="s">
        <v>5430</v>
      </c>
      <c r="I318" s="155" t="s">
        <v>220</v>
      </c>
      <c r="J318" s="160">
        <v>1</v>
      </c>
      <c r="K318" s="157">
        <v>42076</v>
      </c>
      <c r="L318" s="157">
        <v>42277</v>
      </c>
      <c r="M318" s="158">
        <f t="shared" si="11"/>
        <v>28.714285714285715</v>
      </c>
      <c r="N318" s="515" t="s">
        <v>5431</v>
      </c>
      <c r="O318" s="598">
        <v>1</v>
      </c>
    </row>
    <row r="319" spans="1:15" ht="150">
      <c r="A319" s="1877"/>
      <c r="B319" s="1859"/>
      <c r="C319" s="1877"/>
      <c r="D319" s="1877"/>
      <c r="E319" s="1877"/>
      <c r="F319" s="1877"/>
      <c r="G319" s="1878" t="s">
        <v>5526</v>
      </c>
      <c r="H319" s="161" t="s">
        <v>5371</v>
      </c>
      <c r="I319" s="161" t="s">
        <v>557</v>
      </c>
      <c r="J319" s="162">
        <v>1</v>
      </c>
      <c r="K319" s="163">
        <v>42490</v>
      </c>
      <c r="L319" s="163">
        <v>42825</v>
      </c>
      <c r="M319" s="158">
        <f t="shared" si="11"/>
        <v>47.857142857142854</v>
      </c>
      <c r="N319" s="174" t="s">
        <v>5372</v>
      </c>
      <c r="O319" s="598">
        <v>0.17</v>
      </c>
    </row>
    <row r="320" spans="1:15" ht="150">
      <c r="A320" s="1877"/>
      <c r="B320" s="1859"/>
      <c r="C320" s="1877"/>
      <c r="D320" s="1877"/>
      <c r="E320" s="1877"/>
      <c r="F320" s="1877"/>
      <c r="G320" s="1878"/>
      <c r="H320" s="162" t="s">
        <v>5527</v>
      </c>
      <c r="I320" s="162" t="s">
        <v>5528</v>
      </c>
      <c r="J320" s="173">
        <v>1</v>
      </c>
      <c r="K320" s="163">
        <v>42045</v>
      </c>
      <c r="L320" s="163">
        <v>42368</v>
      </c>
      <c r="M320" s="158">
        <f t="shared" si="11"/>
        <v>46.142857142857146</v>
      </c>
      <c r="N320" s="523" t="s">
        <v>5372</v>
      </c>
      <c r="O320" s="598">
        <v>1</v>
      </c>
    </row>
    <row r="321" spans="1:15" ht="409.5">
      <c r="A321" s="1877"/>
      <c r="B321" s="1860"/>
      <c r="C321" s="1877"/>
      <c r="D321" s="1877"/>
      <c r="E321" s="1877"/>
      <c r="F321" s="1877"/>
      <c r="G321" s="52" t="s">
        <v>5529</v>
      </c>
      <c r="H321" s="52" t="s">
        <v>5530</v>
      </c>
      <c r="I321" s="52" t="s">
        <v>5531</v>
      </c>
      <c r="J321" s="173">
        <v>3</v>
      </c>
      <c r="K321" s="175">
        <v>42064</v>
      </c>
      <c r="L321" s="175">
        <v>42277</v>
      </c>
      <c r="M321" s="158">
        <f t="shared" si="11"/>
        <v>30.428571428571427</v>
      </c>
      <c r="N321" s="512" t="s">
        <v>5532</v>
      </c>
      <c r="O321" s="598">
        <v>1</v>
      </c>
    </row>
    <row r="322" spans="1:15" ht="300">
      <c r="A322" s="1870" t="s">
        <v>5324</v>
      </c>
      <c r="B322" s="1870" t="s">
        <v>11</v>
      </c>
      <c r="C322" s="1870" t="s">
        <v>584</v>
      </c>
      <c r="D322" s="1870" t="s">
        <v>585</v>
      </c>
      <c r="E322" s="1873" t="s">
        <v>586</v>
      </c>
      <c r="F322" s="1870" t="s">
        <v>587</v>
      </c>
      <c r="G322" s="1773" t="s">
        <v>588</v>
      </c>
      <c r="H322" s="176" t="s">
        <v>589</v>
      </c>
      <c r="I322" s="52" t="s">
        <v>590</v>
      </c>
      <c r="J322" s="177">
        <v>1</v>
      </c>
      <c r="K322" s="170">
        <v>42613</v>
      </c>
      <c r="L322" s="171">
        <v>42735</v>
      </c>
      <c r="M322" s="178">
        <f t="shared" si="11"/>
        <v>17.428571428571427</v>
      </c>
      <c r="N322" s="524" t="s">
        <v>5533</v>
      </c>
      <c r="O322" s="598">
        <v>0.7</v>
      </c>
    </row>
    <row r="323" spans="1:15" ht="300">
      <c r="A323" s="1871"/>
      <c r="B323" s="1872"/>
      <c r="C323" s="1871"/>
      <c r="D323" s="1871"/>
      <c r="E323" s="1874"/>
      <c r="F323" s="1871"/>
      <c r="G323" s="1869"/>
      <c r="H323" s="52" t="s">
        <v>589</v>
      </c>
      <c r="I323" s="52" t="s">
        <v>592</v>
      </c>
      <c r="J323" s="177">
        <v>1</v>
      </c>
      <c r="K323" s="170">
        <v>42613</v>
      </c>
      <c r="L323" s="171">
        <v>42735</v>
      </c>
      <c r="M323" s="178">
        <f t="shared" si="11"/>
        <v>17.428571428571427</v>
      </c>
      <c r="N323" s="524" t="s">
        <v>5534</v>
      </c>
      <c r="O323" s="598">
        <v>0</v>
      </c>
    </row>
    <row r="324" spans="1:15" ht="409.5">
      <c r="A324" s="1870" t="s">
        <v>5324</v>
      </c>
      <c r="B324" s="1870" t="s">
        <v>11</v>
      </c>
      <c r="C324" s="1870" t="s">
        <v>593</v>
      </c>
      <c r="D324" s="1870" t="s">
        <v>594</v>
      </c>
      <c r="E324" s="1870" t="s">
        <v>595</v>
      </c>
      <c r="F324" s="1870" t="s">
        <v>596</v>
      </c>
      <c r="G324" s="1870" t="s">
        <v>5535</v>
      </c>
      <c r="H324" s="50" t="s">
        <v>5536</v>
      </c>
      <c r="I324" s="1187" t="s">
        <v>5040</v>
      </c>
      <c r="J324" s="51">
        <v>3</v>
      </c>
      <c r="K324" s="179">
        <v>42248</v>
      </c>
      <c r="L324" s="179">
        <v>42400</v>
      </c>
      <c r="M324" s="158">
        <f t="shared" si="11"/>
        <v>21.714285714285715</v>
      </c>
      <c r="N324" s="497" t="s">
        <v>5537</v>
      </c>
      <c r="O324" s="598">
        <v>1</v>
      </c>
    </row>
    <row r="325" spans="1:15" ht="409.5">
      <c r="A325" s="1871"/>
      <c r="B325" s="1871"/>
      <c r="C325" s="1871"/>
      <c r="D325" s="1871"/>
      <c r="E325" s="1871"/>
      <c r="F325" s="1871"/>
      <c r="G325" s="1871"/>
      <c r="H325" s="50" t="s">
        <v>5538</v>
      </c>
      <c r="I325" s="1187" t="s">
        <v>615</v>
      </c>
      <c r="J325" s="51">
        <v>1</v>
      </c>
      <c r="K325" s="119">
        <v>42613</v>
      </c>
      <c r="L325" s="180">
        <v>42704</v>
      </c>
      <c r="M325" s="181">
        <f t="shared" si="11"/>
        <v>13</v>
      </c>
      <c r="N325" s="524" t="s">
        <v>5539</v>
      </c>
      <c r="O325" s="598">
        <v>0.94</v>
      </c>
    </row>
    <row r="326" spans="1:15" ht="195">
      <c r="A326" s="1871"/>
      <c r="B326" s="1871"/>
      <c r="C326" s="1871"/>
      <c r="D326" s="1871"/>
      <c r="E326" s="1871"/>
      <c r="F326" s="1871"/>
      <c r="G326" s="1871"/>
      <c r="H326" s="50" t="s">
        <v>5540</v>
      </c>
      <c r="I326" s="1187" t="s">
        <v>5045</v>
      </c>
      <c r="J326" s="51">
        <v>1</v>
      </c>
      <c r="K326" s="119">
        <v>42613</v>
      </c>
      <c r="L326" s="180">
        <v>42735</v>
      </c>
      <c r="M326" s="181">
        <f t="shared" si="11"/>
        <v>17.428571428571427</v>
      </c>
      <c r="N326" s="524" t="s">
        <v>5541</v>
      </c>
      <c r="O326" s="598">
        <v>0.5</v>
      </c>
    </row>
    <row r="327" spans="1:15" ht="360">
      <c r="A327" s="1871"/>
      <c r="B327" s="1871"/>
      <c r="C327" s="1871"/>
      <c r="D327" s="1871"/>
      <c r="E327" s="1871"/>
      <c r="F327" s="1871"/>
      <c r="G327" s="1871"/>
      <c r="H327" s="50" t="s">
        <v>5542</v>
      </c>
      <c r="I327" s="1187" t="s">
        <v>5040</v>
      </c>
      <c r="J327" s="51">
        <v>4</v>
      </c>
      <c r="K327" s="182">
        <v>42401</v>
      </c>
      <c r="L327" s="182">
        <v>42766</v>
      </c>
      <c r="M327" s="181">
        <f t="shared" si="11"/>
        <v>52.142857142857146</v>
      </c>
      <c r="N327" s="524" t="s">
        <v>5543</v>
      </c>
      <c r="O327" s="598">
        <v>0</v>
      </c>
    </row>
    <row r="328" spans="1:15" ht="409.5">
      <c r="A328" s="1871"/>
      <c r="B328" s="1871"/>
      <c r="C328" s="1871"/>
      <c r="D328" s="1871"/>
      <c r="E328" s="1871"/>
      <c r="F328" s="1871"/>
      <c r="G328" s="1871"/>
      <c r="H328" s="50" t="s">
        <v>5544</v>
      </c>
      <c r="I328" s="1187" t="s">
        <v>615</v>
      </c>
      <c r="J328" s="51">
        <v>1</v>
      </c>
      <c r="K328" s="182">
        <v>42401</v>
      </c>
      <c r="L328" s="182">
        <v>42766</v>
      </c>
      <c r="M328" s="181">
        <f t="shared" si="11"/>
        <v>52.142857142857146</v>
      </c>
      <c r="N328" s="525" t="s">
        <v>5545</v>
      </c>
      <c r="O328" s="598">
        <v>0</v>
      </c>
    </row>
    <row r="329" spans="1:15" ht="315">
      <c r="A329" s="1871"/>
      <c r="B329" s="1871"/>
      <c r="C329" s="1871"/>
      <c r="D329" s="1871"/>
      <c r="E329" s="1871"/>
      <c r="F329" s="1871"/>
      <c r="G329" s="1871"/>
      <c r="H329" s="50" t="s">
        <v>5546</v>
      </c>
      <c r="I329" s="1187" t="s">
        <v>5052</v>
      </c>
      <c r="J329" s="51">
        <v>1</v>
      </c>
      <c r="K329" s="182">
        <v>42461</v>
      </c>
      <c r="L329" s="182">
        <v>42766</v>
      </c>
      <c r="M329" s="181">
        <f t="shared" si="11"/>
        <v>43.571428571428569</v>
      </c>
      <c r="N329" s="525" t="s">
        <v>5547</v>
      </c>
      <c r="O329" s="598">
        <v>0</v>
      </c>
    </row>
    <row r="330" spans="1:15" ht="345">
      <c r="A330" s="1871"/>
      <c r="B330" s="1871"/>
      <c r="C330" s="1871"/>
      <c r="D330" s="1871"/>
      <c r="E330" s="1871"/>
      <c r="F330" s="1871"/>
      <c r="G330" s="1871"/>
      <c r="H330" s="50" t="s">
        <v>5548</v>
      </c>
      <c r="I330" s="1187" t="s">
        <v>5040</v>
      </c>
      <c r="J330" s="51">
        <v>2</v>
      </c>
      <c r="K330" s="180">
        <v>42644</v>
      </c>
      <c r="L330" s="180">
        <v>42766</v>
      </c>
      <c r="M330" s="181">
        <f t="shared" si="11"/>
        <v>17.428571428571427</v>
      </c>
      <c r="N330" s="525" t="s">
        <v>5549</v>
      </c>
      <c r="O330" s="598">
        <v>0</v>
      </c>
    </row>
    <row r="331" spans="1:15" ht="270.75">
      <c r="A331" s="1871"/>
      <c r="B331" s="1871"/>
      <c r="C331" s="1871"/>
      <c r="D331" s="1871"/>
      <c r="E331" s="1871"/>
      <c r="F331" s="1871"/>
      <c r="G331" s="1871"/>
      <c r="H331" s="50" t="s">
        <v>5550</v>
      </c>
      <c r="I331" s="1187" t="s">
        <v>5040</v>
      </c>
      <c r="J331" s="51">
        <v>2</v>
      </c>
      <c r="K331" s="180">
        <v>42644</v>
      </c>
      <c r="L331" s="180">
        <v>42766</v>
      </c>
      <c r="M331" s="181">
        <f t="shared" si="11"/>
        <v>17.428571428571427</v>
      </c>
      <c r="N331" s="525" t="s">
        <v>5549</v>
      </c>
      <c r="O331" s="598">
        <v>0</v>
      </c>
    </row>
    <row r="332" spans="1:15" ht="409.5">
      <c r="A332" s="1871"/>
      <c r="B332" s="1871"/>
      <c r="C332" s="1871"/>
      <c r="D332" s="1871"/>
      <c r="E332" s="1871"/>
      <c r="F332" s="1871"/>
      <c r="G332" s="1871"/>
      <c r="H332" s="50" t="s">
        <v>5551</v>
      </c>
      <c r="I332" s="1187" t="s">
        <v>615</v>
      </c>
      <c r="J332" s="51">
        <v>1</v>
      </c>
      <c r="K332" s="180">
        <v>42644</v>
      </c>
      <c r="L332" s="180">
        <v>42766</v>
      </c>
      <c r="M332" s="181">
        <f t="shared" si="11"/>
        <v>17.428571428571427</v>
      </c>
      <c r="N332" s="525" t="s">
        <v>5388</v>
      </c>
      <c r="O332" s="598">
        <v>0</v>
      </c>
    </row>
    <row r="333" spans="1:15" ht="200.25" thickBot="1">
      <c r="A333" s="1872"/>
      <c r="B333" s="1872"/>
      <c r="C333" s="1872"/>
      <c r="D333" s="1872"/>
      <c r="E333" s="1872"/>
      <c r="F333" s="1872"/>
      <c r="G333" s="1872"/>
      <c r="H333" s="50" t="s">
        <v>5552</v>
      </c>
      <c r="I333" s="1187" t="s">
        <v>5052</v>
      </c>
      <c r="J333" s="51">
        <v>1</v>
      </c>
      <c r="K333" s="180">
        <v>42644</v>
      </c>
      <c r="L333" s="180">
        <v>42766</v>
      </c>
      <c r="M333" s="181">
        <f t="shared" si="11"/>
        <v>17.428571428571427</v>
      </c>
      <c r="N333" s="526" t="s">
        <v>5553</v>
      </c>
      <c r="O333" s="598">
        <v>0</v>
      </c>
    </row>
    <row r="334" spans="1:15" ht="409.5">
      <c r="A334" s="1858" t="s">
        <v>5324</v>
      </c>
      <c r="B334" s="1858" t="s">
        <v>11</v>
      </c>
      <c r="C334" s="1858" t="s">
        <v>598</v>
      </c>
      <c r="D334" s="1858" t="s">
        <v>599</v>
      </c>
      <c r="E334" s="1858" t="s">
        <v>600</v>
      </c>
      <c r="F334" s="1858" t="s">
        <v>601</v>
      </c>
      <c r="G334" s="1853" t="s">
        <v>602</v>
      </c>
      <c r="H334" s="183" t="s">
        <v>603</v>
      </c>
      <c r="I334" s="184" t="s">
        <v>604</v>
      </c>
      <c r="J334" s="185">
        <v>1</v>
      </c>
      <c r="K334" s="186">
        <v>42262</v>
      </c>
      <c r="L334" s="186">
        <v>42277</v>
      </c>
      <c r="M334" s="158">
        <f t="shared" si="11"/>
        <v>2.1428571428571428</v>
      </c>
      <c r="N334" s="527" t="s">
        <v>5554</v>
      </c>
      <c r="O334" s="598">
        <v>1</v>
      </c>
    </row>
    <row r="335" spans="1:15" ht="285">
      <c r="A335" s="1859"/>
      <c r="B335" s="1859"/>
      <c r="C335" s="1859"/>
      <c r="D335" s="1859"/>
      <c r="E335" s="1859"/>
      <c r="F335" s="1859"/>
      <c r="G335" s="1854"/>
      <c r="H335" s="187" t="s">
        <v>606</v>
      </c>
      <c r="I335" s="155" t="s">
        <v>607</v>
      </c>
      <c r="J335" s="188">
        <v>1</v>
      </c>
      <c r="K335" s="159">
        <v>42278</v>
      </c>
      <c r="L335" s="159">
        <v>42308</v>
      </c>
      <c r="M335" s="158">
        <f t="shared" si="11"/>
        <v>4.2857142857142856</v>
      </c>
      <c r="N335" s="528" t="s">
        <v>5554</v>
      </c>
      <c r="O335" s="598">
        <v>1</v>
      </c>
    </row>
    <row r="336" spans="1:15" ht="409.5">
      <c r="A336" s="1859"/>
      <c r="B336" s="1859"/>
      <c r="C336" s="1859"/>
      <c r="D336" s="1859"/>
      <c r="E336" s="1859"/>
      <c r="F336" s="1859"/>
      <c r="G336" s="1854"/>
      <c r="H336" s="187" t="s">
        <v>609</v>
      </c>
      <c r="I336" s="155" t="s">
        <v>236</v>
      </c>
      <c r="J336" s="188">
        <v>1</v>
      </c>
      <c r="K336" s="159">
        <v>42461</v>
      </c>
      <c r="L336" s="159">
        <v>42735</v>
      </c>
      <c r="M336" s="158">
        <f t="shared" si="11"/>
        <v>39.142857142857146</v>
      </c>
      <c r="N336" s="528" t="s">
        <v>5554</v>
      </c>
      <c r="O336" s="598">
        <v>1</v>
      </c>
    </row>
    <row r="337" spans="1:15" ht="270">
      <c r="A337" s="1859"/>
      <c r="B337" s="1859"/>
      <c r="C337" s="1859"/>
      <c r="D337" s="1859"/>
      <c r="E337" s="1859"/>
      <c r="F337" s="1859"/>
      <c r="G337" s="1854"/>
      <c r="H337" s="187" t="s">
        <v>611</v>
      </c>
      <c r="I337" s="52" t="s">
        <v>612</v>
      </c>
      <c r="J337" s="188">
        <v>1</v>
      </c>
      <c r="K337" s="159">
        <v>42461</v>
      </c>
      <c r="L337" s="159">
        <v>42735</v>
      </c>
      <c r="M337" s="158">
        <f t="shared" si="11"/>
        <v>39.142857142857146</v>
      </c>
      <c r="N337" s="528" t="s">
        <v>5554</v>
      </c>
      <c r="O337" s="598">
        <v>1</v>
      </c>
    </row>
    <row r="338" spans="1:15" ht="300">
      <c r="A338" s="1859"/>
      <c r="B338" s="1859"/>
      <c r="C338" s="1859"/>
      <c r="D338" s="1859"/>
      <c r="E338" s="1859"/>
      <c r="F338" s="1859"/>
      <c r="G338" s="1854"/>
      <c r="H338" s="187" t="s">
        <v>614</v>
      </c>
      <c r="I338" s="155" t="s">
        <v>615</v>
      </c>
      <c r="J338" s="166">
        <v>1</v>
      </c>
      <c r="K338" s="159">
        <v>42461</v>
      </c>
      <c r="L338" s="159">
        <v>42735</v>
      </c>
      <c r="M338" s="158">
        <f t="shared" si="11"/>
        <v>39.142857142857146</v>
      </c>
      <c r="N338" s="528" t="s">
        <v>5554</v>
      </c>
      <c r="O338" s="598">
        <v>1</v>
      </c>
    </row>
    <row r="339" spans="1:15" ht="255">
      <c r="A339" s="1859"/>
      <c r="B339" s="1859"/>
      <c r="C339" s="1859"/>
      <c r="D339" s="1859"/>
      <c r="E339" s="1859"/>
      <c r="F339" s="1859"/>
      <c r="G339" s="1854"/>
      <c r="H339" s="187" t="s">
        <v>616</v>
      </c>
      <c r="I339" s="155" t="s">
        <v>617</v>
      </c>
      <c r="J339" s="166">
        <v>1</v>
      </c>
      <c r="K339" s="159">
        <v>42461</v>
      </c>
      <c r="L339" s="159">
        <v>42735</v>
      </c>
      <c r="M339" s="158">
        <f t="shared" si="11"/>
        <v>39.142857142857146</v>
      </c>
      <c r="N339" s="528" t="s">
        <v>5555</v>
      </c>
      <c r="O339" s="598">
        <v>1</v>
      </c>
    </row>
    <row r="340" spans="1:15" ht="360">
      <c r="A340" s="1859"/>
      <c r="B340" s="1859"/>
      <c r="C340" s="1859"/>
      <c r="D340" s="1859"/>
      <c r="E340" s="1859"/>
      <c r="F340" s="1859"/>
      <c r="G340" s="1854"/>
      <c r="H340" s="189" t="s">
        <v>619</v>
      </c>
      <c r="I340" s="164" t="s">
        <v>620</v>
      </c>
      <c r="J340" s="162">
        <v>4</v>
      </c>
      <c r="K340" s="163">
        <v>42262</v>
      </c>
      <c r="L340" s="163">
        <v>42369</v>
      </c>
      <c r="M340" s="158">
        <f t="shared" si="11"/>
        <v>15.285714285714286</v>
      </c>
      <c r="N340" s="529" t="s">
        <v>5554</v>
      </c>
      <c r="O340" s="598">
        <v>1</v>
      </c>
    </row>
    <row r="341" spans="1:15" ht="263.25" thickBot="1">
      <c r="A341" s="1859"/>
      <c r="B341" s="1860"/>
      <c r="C341" s="1859"/>
      <c r="D341" s="1859"/>
      <c r="E341" s="1859"/>
      <c r="F341" s="1859"/>
      <c r="G341" s="1854"/>
      <c r="H341" s="190" t="s">
        <v>621</v>
      </c>
      <c r="I341" s="191" t="s">
        <v>622</v>
      </c>
      <c r="J341" s="192">
        <v>1</v>
      </c>
      <c r="K341" s="119">
        <v>42613</v>
      </c>
      <c r="L341" s="137">
        <v>42735</v>
      </c>
      <c r="M341" s="193">
        <f t="shared" si="11"/>
        <v>17.428571428571427</v>
      </c>
      <c r="N341" s="530" t="s">
        <v>5556</v>
      </c>
      <c r="O341" s="598">
        <v>0.8</v>
      </c>
    </row>
    <row r="342" spans="1:15" ht="285">
      <c r="A342" s="1855" t="s">
        <v>5324</v>
      </c>
      <c r="B342" s="1858" t="s">
        <v>11</v>
      </c>
      <c r="C342" s="1861" t="s">
        <v>624</v>
      </c>
      <c r="D342" s="1861" t="s">
        <v>625</v>
      </c>
      <c r="E342" s="1861" t="s">
        <v>626</v>
      </c>
      <c r="F342" s="1861" t="s">
        <v>627</v>
      </c>
      <c r="G342" s="1863" t="s">
        <v>5557</v>
      </c>
      <c r="H342" s="194" t="s">
        <v>5558</v>
      </c>
      <c r="I342" s="195" t="s">
        <v>607</v>
      </c>
      <c r="J342" s="185">
        <v>1</v>
      </c>
      <c r="K342" s="196">
        <v>42278</v>
      </c>
      <c r="L342" s="196">
        <v>42308</v>
      </c>
      <c r="M342" s="158">
        <f t="shared" si="11"/>
        <v>4.2857142857142856</v>
      </c>
      <c r="N342" s="527" t="s">
        <v>5554</v>
      </c>
      <c r="O342" s="598">
        <v>1</v>
      </c>
    </row>
    <row r="343" spans="1:15" ht="180">
      <c r="A343" s="1856"/>
      <c r="B343" s="1859"/>
      <c r="C343" s="1861"/>
      <c r="D343" s="1861"/>
      <c r="E343" s="1861"/>
      <c r="F343" s="1861"/>
      <c r="G343" s="1864"/>
      <c r="H343" s="187" t="s">
        <v>5559</v>
      </c>
      <c r="I343" s="155" t="s">
        <v>236</v>
      </c>
      <c r="J343" s="188">
        <v>1</v>
      </c>
      <c r="K343" s="159">
        <v>42309</v>
      </c>
      <c r="L343" s="159">
        <v>42400</v>
      </c>
      <c r="M343" s="158">
        <f t="shared" si="11"/>
        <v>13</v>
      </c>
      <c r="N343" s="528" t="s">
        <v>5554</v>
      </c>
      <c r="O343" s="598">
        <v>1</v>
      </c>
    </row>
    <row r="344" spans="1:15" ht="409.5">
      <c r="A344" s="1856"/>
      <c r="B344" s="1859"/>
      <c r="C344" s="1861"/>
      <c r="D344" s="1861"/>
      <c r="E344" s="1861"/>
      <c r="F344" s="1861"/>
      <c r="G344" s="1864"/>
      <c r="H344" s="187" t="s">
        <v>5560</v>
      </c>
      <c r="I344" s="52" t="s">
        <v>612</v>
      </c>
      <c r="J344" s="188">
        <v>1</v>
      </c>
      <c r="K344" s="159">
        <v>42309</v>
      </c>
      <c r="L344" s="159">
        <v>42400</v>
      </c>
      <c r="M344" s="158">
        <f t="shared" si="11"/>
        <v>13</v>
      </c>
      <c r="N344" s="528" t="s">
        <v>5554</v>
      </c>
      <c r="O344" s="598">
        <v>1</v>
      </c>
    </row>
    <row r="345" spans="1:15" ht="360">
      <c r="A345" s="1856"/>
      <c r="B345" s="1859"/>
      <c r="C345" s="1861"/>
      <c r="D345" s="1861"/>
      <c r="E345" s="1861"/>
      <c r="F345" s="1861"/>
      <c r="G345" s="1863" t="s">
        <v>5561</v>
      </c>
      <c r="H345" s="189" t="s">
        <v>5562</v>
      </c>
      <c r="I345" s="164" t="s">
        <v>620</v>
      </c>
      <c r="J345" s="162">
        <v>4</v>
      </c>
      <c r="K345" s="163">
        <v>42262</v>
      </c>
      <c r="L345" s="163">
        <v>42369</v>
      </c>
      <c r="M345" s="158">
        <f t="shared" si="11"/>
        <v>15.285714285714286</v>
      </c>
      <c r="N345" s="529" t="s">
        <v>5554</v>
      </c>
      <c r="O345" s="598">
        <v>1</v>
      </c>
    </row>
    <row r="346" spans="1:15" ht="262.5">
      <c r="A346" s="1856"/>
      <c r="B346" s="1859"/>
      <c r="C346" s="1861"/>
      <c r="D346" s="1861"/>
      <c r="E346" s="1861"/>
      <c r="F346" s="1861"/>
      <c r="G346" s="1864"/>
      <c r="H346" s="187" t="s">
        <v>5563</v>
      </c>
      <c r="I346" s="155" t="s">
        <v>622</v>
      </c>
      <c r="J346" s="156">
        <v>1</v>
      </c>
      <c r="K346" s="171">
        <v>42644</v>
      </c>
      <c r="L346" s="137">
        <v>43008</v>
      </c>
      <c r="M346" s="197">
        <f t="shared" si="11"/>
        <v>52</v>
      </c>
      <c r="N346" s="531" t="s">
        <v>5564</v>
      </c>
      <c r="O346" s="598">
        <v>0</v>
      </c>
    </row>
    <row r="347" spans="1:15" ht="345">
      <c r="A347" s="1856"/>
      <c r="B347" s="1859"/>
      <c r="C347" s="1861"/>
      <c r="D347" s="1861"/>
      <c r="E347" s="1861"/>
      <c r="F347" s="1861"/>
      <c r="G347" s="1864"/>
      <c r="H347" s="187" t="s">
        <v>5565</v>
      </c>
      <c r="I347" s="155" t="s">
        <v>5566</v>
      </c>
      <c r="J347" s="156">
        <v>1</v>
      </c>
      <c r="K347" s="171">
        <v>42644</v>
      </c>
      <c r="L347" s="137">
        <v>42947</v>
      </c>
      <c r="M347" s="197">
        <f t="shared" si="11"/>
        <v>43.285714285714285</v>
      </c>
      <c r="N347" s="531" t="s">
        <v>5564</v>
      </c>
      <c r="O347" s="598">
        <v>1</v>
      </c>
    </row>
    <row r="348" spans="1:15" ht="262.5">
      <c r="A348" s="1856"/>
      <c r="B348" s="1859"/>
      <c r="C348" s="1861"/>
      <c r="D348" s="1861"/>
      <c r="E348" s="1861"/>
      <c r="F348" s="1861"/>
      <c r="G348" s="1865"/>
      <c r="H348" s="187" t="s">
        <v>5567</v>
      </c>
      <c r="I348" s="1312" t="s">
        <v>5568</v>
      </c>
      <c r="J348" s="188">
        <v>1</v>
      </c>
      <c r="K348" s="171">
        <v>42644</v>
      </c>
      <c r="L348" s="137">
        <v>42947</v>
      </c>
      <c r="M348" s="197">
        <f>(+L348-K348)/7</f>
        <v>43.285714285714285</v>
      </c>
      <c r="N348" s="531" t="s">
        <v>5564</v>
      </c>
      <c r="O348" s="598">
        <v>0</v>
      </c>
    </row>
    <row r="349" spans="1:15" ht="409.5">
      <c r="A349" s="1856"/>
      <c r="B349" s="1859"/>
      <c r="C349" s="1861"/>
      <c r="D349" s="1861"/>
      <c r="E349" s="1861"/>
      <c r="F349" s="1861"/>
      <c r="G349" s="1866" t="s">
        <v>5569</v>
      </c>
      <c r="H349" s="198" t="s">
        <v>603</v>
      </c>
      <c r="I349" s="1312" t="s">
        <v>604</v>
      </c>
      <c r="J349" s="188">
        <v>1</v>
      </c>
      <c r="K349" s="199">
        <v>42262</v>
      </c>
      <c r="L349" s="199">
        <v>42277</v>
      </c>
      <c r="M349" s="158">
        <f t="shared" si="11"/>
        <v>2.1428571428571428</v>
      </c>
      <c r="N349" s="528" t="s">
        <v>5554</v>
      </c>
      <c r="O349" s="598">
        <v>1</v>
      </c>
    </row>
    <row r="350" spans="1:15" ht="285">
      <c r="A350" s="1856"/>
      <c r="B350" s="1859"/>
      <c r="C350" s="1861"/>
      <c r="D350" s="1861"/>
      <c r="E350" s="1861"/>
      <c r="F350" s="1861"/>
      <c r="G350" s="1867"/>
      <c r="H350" s="187" t="s">
        <v>606</v>
      </c>
      <c r="I350" s="155" t="s">
        <v>607</v>
      </c>
      <c r="J350" s="188">
        <v>1</v>
      </c>
      <c r="K350" s="199">
        <v>42278</v>
      </c>
      <c r="L350" s="199">
        <v>42308</v>
      </c>
      <c r="M350" s="158">
        <f t="shared" si="11"/>
        <v>4.2857142857142856</v>
      </c>
      <c r="N350" s="528" t="s">
        <v>5554</v>
      </c>
      <c r="O350" s="598">
        <v>1</v>
      </c>
    </row>
    <row r="351" spans="1:15" ht="409.5">
      <c r="A351" s="1856"/>
      <c r="B351" s="1859"/>
      <c r="C351" s="1861"/>
      <c r="D351" s="1861"/>
      <c r="E351" s="1861"/>
      <c r="F351" s="1861"/>
      <c r="G351" s="1867"/>
      <c r="H351" s="187" t="s">
        <v>609</v>
      </c>
      <c r="I351" s="155" t="s">
        <v>236</v>
      </c>
      <c r="J351" s="188">
        <v>1</v>
      </c>
      <c r="K351" s="159">
        <v>42461</v>
      </c>
      <c r="L351" s="159">
        <v>42735</v>
      </c>
      <c r="M351" s="158">
        <f t="shared" si="11"/>
        <v>39.142857142857146</v>
      </c>
      <c r="N351" s="528" t="s">
        <v>5554</v>
      </c>
      <c r="O351" s="598">
        <v>1</v>
      </c>
    </row>
    <row r="352" spans="1:15" ht="240">
      <c r="A352" s="1856"/>
      <c r="B352" s="1859"/>
      <c r="C352" s="1861"/>
      <c r="D352" s="1861"/>
      <c r="E352" s="1861"/>
      <c r="F352" s="1861"/>
      <c r="G352" s="1867"/>
      <c r="H352" s="187" t="s">
        <v>5570</v>
      </c>
      <c r="I352" s="52" t="s">
        <v>612</v>
      </c>
      <c r="J352" s="188">
        <v>1</v>
      </c>
      <c r="K352" s="159">
        <v>42461</v>
      </c>
      <c r="L352" s="159">
        <v>42735</v>
      </c>
      <c r="M352" s="158">
        <f t="shared" ref="M352:M360" si="12">(+L352-K352)/7</f>
        <v>39.142857142857146</v>
      </c>
      <c r="N352" s="528" t="s">
        <v>5554</v>
      </c>
      <c r="O352" s="598">
        <v>1</v>
      </c>
    </row>
    <row r="353" spans="1:15" ht="195">
      <c r="A353" s="1856"/>
      <c r="B353" s="1859"/>
      <c r="C353" s="1861"/>
      <c r="D353" s="1861"/>
      <c r="E353" s="1861"/>
      <c r="F353" s="1861"/>
      <c r="G353" s="1867"/>
      <c r="H353" s="187" t="s">
        <v>5571</v>
      </c>
      <c r="I353" s="155" t="s">
        <v>615</v>
      </c>
      <c r="J353" s="166">
        <v>1</v>
      </c>
      <c r="K353" s="159">
        <v>42461</v>
      </c>
      <c r="L353" s="159">
        <v>42735</v>
      </c>
      <c r="M353" s="158">
        <f t="shared" si="12"/>
        <v>39.142857142857146</v>
      </c>
      <c r="N353" s="528" t="s">
        <v>5554</v>
      </c>
      <c r="O353" s="598">
        <v>1</v>
      </c>
    </row>
    <row r="354" spans="1:15" ht="255.75" thickBot="1">
      <c r="A354" s="1857"/>
      <c r="B354" s="1860"/>
      <c r="C354" s="1862"/>
      <c r="D354" s="1862"/>
      <c r="E354" s="1862"/>
      <c r="F354" s="1862"/>
      <c r="G354" s="1868"/>
      <c r="H354" s="190" t="s">
        <v>616</v>
      </c>
      <c r="I354" s="191" t="s">
        <v>617</v>
      </c>
      <c r="J354" s="200">
        <v>1</v>
      </c>
      <c r="K354" s="159">
        <v>42751</v>
      </c>
      <c r="L354" s="159">
        <v>42886</v>
      </c>
      <c r="M354" s="158">
        <f t="shared" si="12"/>
        <v>19.285714285714285</v>
      </c>
      <c r="N354" s="532" t="s">
        <v>5555</v>
      </c>
      <c r="O354" s="598">
        <v>1</v>
      </c>
    </row>
    <row r="355" spans="1:15" ht="409.5">
      <c r="A355" s="1847" t="s">
        <v>5324</v>
      </c>
      <c r="B355" s="1848" t="s">
        <v>11</v>
      </c>
      <c r="C355" s="1847" t="s">
        <v>635</v>
      </c>
      <c r="D355" s="1847" t="s">
        <v>636</v>
      </c>
      <c r="E355" s="1851" t="s">
        <v>5572</v>
      </c>
      <c r="F355" s="1852" t="s">
        <v>638</v>
      </c>
      <c r="G355" s="201" t="s">
        <v>5573</v>
      </c>
      <c r="H355" s="201" t="s">
        <v>5574</v>
      </c>
      <c r="I355" s="201" t="s">
        <v>5575</v>
      </c>
      <c r="J355" s="202">
        <v>1</v>
      </c>
      <c r="K355" s="180">
        <v>42644</v>
      </c>
      <c r="L355" s="180">
        <v>42734</v>
      </c>
      <c r="M355" s="203">
        <f t="shared" si="12"/>
        <v>12.857142857142858</v>
      </c>
      <c r="N355" s="504" t="s">
        <v>5576</v>
      </c>
      <c r="O355" s="598">
        <v>0.4</v>
      </c>
    </row>
    <row r="356" spans="1:15" ht="409.5">
      <c r="A356" s="1847"/>
      <c r="B356" s="1849"/>
      <c r="C356" s="1847"/>
      <c r="D356" s="1847"/>
      <c r="E356" s="1851"/>
      <c r="F356" s="1852"/>
      <c r="G356" s="201" t="s">
        <v>5577</v>
      </c>
      <c r="H356" s="201" t="s">
        <v>5578</v>
      </c>
      <c r="I356" s="201" t="s">
        <v>3914</v>
      </c>
      <c r="J356" s="202">
        <v>1</v>
      </c>
      <c r="K356" s="180">
        <v>42644</v>
      </c>
      <c r="L356" s="180">
        <v>42734</v>
      </c>
      <c r="M356" s="203">
        <f t="shared" si="12"/>
        <v>12.857142857142858</v>
      </c>
      <c r="N356" s="504" t="s">
        <v>5579</v>
      </c>
      <c r="O356" s="598">
        <v>0.5</v>
      </c>
    </row>
    <row r="357" spans="1:15" ht="409.5">
      <c r="A357" s="1847"/>
      <c r="B357" s="1850"/>
      <c r="C357" s="1847"/>
      <c r="D357" s="1847"/>
      <c r="E357" s="1851"/>
      <c r="F357" s="1852"/>
      <c r="G357" s="201" t="s">
        <v>5580</v>
      </c>
      <c r="H357" s="201" t="s">
        <v>5581</v>
      </c>
      <c r="I357" s="201" t="s">
        <v>5582</v>
      </c>
      <c r="J357" s="204">
        <v>4</v>
      </c>
      <c r="K357" s="180">
        <v>42644</v>
      </c>
      <c r="L357" s="180">
        <v>42734</v>
      </c>
      <c r="M357" s="203">
        <f t="shared" si="12"/>
        <v>12.857142857142858</v>
      </c>
      <c r="N357" s="504" t="s">
        <v>5583</v>
      </c>
      <c r="O357" s="598">
        <v>0.5</v>
      </c>
    </row>
    <row r="358" spans="1:15" ht="409.5">
      <c r="A358" s="1839" t="s">
        <v>5324</v>
      </c>
      <c r="B358" s="1840" t="s">
        <v>11</v>
      </c>
      <c r="C358" s="1840" t="s">
        <v>646</v>
      </c>
      <c r="D358" s="1843" t="s">
        <v>599</v>
      </c>
      <c r="E358" s="1844" t="s">
        <v>5584</v>
      </c>
      <c r="F358" s="1840" t="s">
        <v>648</v>
      </c>
      <c r="G358" s="205" t="s">
        <v>649</v>
      </c>
      <c r="H358" s="205" t="s">
        <v>650</v>
      </c>
      <c r="I358" s="206" t="s">
        <v>651</v>
      </c>
      <c r="J358" s="207">
        <v>1</v>
      </c>
      <c r="K358" s="208">
        <v>42552</v>
      </c>
      <c r="L358" s="208">
        <v>42613</v>
      </c>
      <c r="M358" s="209">
        <f t="shared" si="12"/>
        <v>8.7142857142857135</v>
      </c>
      <c r="N358" s="533" t="s">
        <v>5585</v>
      </c>
      <c r="O358" s="598">
        <v>1</v>
      </c>
    </row>
    <row r="359" spans="1:15" ht="409.5">
      <c r="A359" s="1839"/>
      <c r="B359" s="1841"/>
      <c r="C359" s="1841"/>
      <c r="D359" s="1843"/>
      <c r="E359" s="1845"/>
      <c r="F359" s="1841"/>
      <c r="G359" s="205" t="s">
        <v>653</v>
      </c>
      <c r="H359" s="205" t="s">
        <v>654</v>
      </c>
      <c r="I359" s="206" t="s">
        <v>651</v>
      </c>
      <c r="J359" s="207">
        <v>1</v>
      </c>
      <c r="K359" s="208">
        <v>42552</v>
      </c>
      <c r="L359" s="208">
        <v>42643</v>
      </c>
      <c r="M359" s="209">
        <f t="shared" si="12"/>
        <v>13</v>
      </c>
      <c r="N359" s="533" t="s">
        <v>5586</v>
      </c>
      <c r="O359" s="598">
        <v>1</v>
      </c>
    </row>
    <row r="360" spans="1:15" ht="285">
      <c r="A360" s="1839"/>
      <c r="B360" s="1842"/>
      <c r="C360" s="1842"/>
      <c r="D360" s="1843"/>
      <c r="E360" s="1846"/>
      <c r="F360" s="1842"/>
      <c r="G360" s="205" t="s">
        <v>656</v>
      </c>
      <c r="H360" s="205" t="s">
        <v>657</v>
      </c>
      <c r="I360" s="206" t="s">
        <v>162</v>
      </c>
      <c r="J360" s="210">
        <v>1</v>
      </c>
      <c r="K360" s="208">
        <v>42614</v>
      </c>
      <c r="L360" s="208">
        <v>42766</v>
      </c>
      <c r="M360" s="209">
        <f t="shared" si="12"/>
        <v>21.714285714285715</v>
      </c>
      <c r="N360" s="533" t="s">
        <v>5585</v>
      </c>
      <c r="O360" s="598">
        <v>1</v>
      </c>
    </row>
    <row r="361" spans="1:15" ht="15.75">
      <c r="A361" s="1837" t="s">
        <v>10</v>
      </c>
      <c r="B361" s="1837"/>
      <c r="C361" s="1837"/>
      <c r="D361" s="1837"/>
      <c r="E361" s="1837"/>
      <c r="F361" s="1837"/>
      <c r="G361" s="1837"/>
      <c r="H361" s="1837"/>
      <c r="I361" s="1837"/>
      <c r="J361" s="1837"/>
      <c r="K361" s="1837"/>
      <c r="L361" s="1837"/>
      <c r="M361" s="1837"/>
      <c r="N361" s="133"/>
      <c r="O361" s="39"/>
    </row>
    <row r="362" spans="1:15" ht="285">
      <c r="A362" s="1434" t="s">
        <v>10</v>
      </c>
      <c r="B362" s="1832" t="s">
        <v>11</v>
      </c>
      <c r="C362" s="1378" t="s">
        <v>794</v>
      </c>
      <c r="D362" s="1378" t="s">
        <v>795</v>
      </c>
      <c r="E362" s="1836" t="s">
        <v>796</v>
      </c>
      <c r="F362" s="1836" t="s">
        <v>797</v>
      </c>
      <c r="G362" s="1312" t="s">
        <v>798</v>
      </c>
      <c r="H362" s="1312" t="s">
        <v>799</v>
      </c>
      <c r="I362" s="1312" t="s">
        <v>800</v>
      </c>
      <c r="J362" s="51">
        <v>1</v>
      </c>
      <c r="K362" s="179">
        <v>41800</v>
      </c>
      <c r="L362" s="179">
        <v>41851</v>
      </c>
      <c r="M362" s="158">
        <f>(+L362-K362)/7</f>
        <v>7.2857142857142856</v>
      </c>
      <c r="N362" s="1299" t="s">
        <v>5587</v>
      </c>
      <c r="O362" s="488">
        <v>1</v>
      </c>
    </row>
    <row r="363" spans="1:15" ht="120">
      <c r="A363" s="1434"/>
      <c r="B363" s="1833"/>
      <c r="C363" s="1378"/>
      <c r="D363" s="1378"/>
      <c r="E363" s="1836"/>
      <c r="F363" s="1836"/>
      <c r="G363" s="1312" t="s">
        <v>802</v>
      </c>
      <c r="H363" s="1312" t="s">
        <v>803</v>
      </c>
      <c r="I363" s="1312" t="s">
        <v>804</v>
      </c>
      <c r="J363" s="51">
        <v>1</v>
      </c>
      <c r="K363" s="179">
        <v>41827</v>
      </c>
      <c r="L363" s="179">
        <v>41882</v>
      </c>
      <c r="M363" s="158">
        <f t="shared" ref="M363:M383" si="13">(+L363-K363)/7</f>
        <v>7.8571428571428568</v>
      </c>
      <c r="N363" s="1299" t="s">
        <v>5588</v>
      </c>
      <c r="O363" s="488">
        <v>1</v>
      </c>
    </row>
    <row r="364" spans="1:15" ht="409.5">
      <c r="A364" s="1434"/>
      <c r="B364" s="1833"/>
      <c r="C364" s="1378"/>
      <c r="D364" s="1378"/>
      <c r="E364" s="1836"/>
      <c r="F364" s="1836"/>
      <c r="G364" s="1838" t="s">
        <v>806</v>
      </c>
      <c r="H364" s="1312" t="s">
        <v>807</v>
      </c>
      <c r="I364" s="1312" t="s">
        <v>808</v>
      </c>
      <c r="J364" s="51">
        <v>1</v>
      </c>
      <c r="K364" s="169">
        <v>41827</v>
      </c>
      <c r="L364" s="169">
        <v>41882</v>
      </c>
      <c r="M364" s="158">
        <f t="shared" si="13"/>
        <v>7.8571428571428568</v>
      </c>
      <c r="N364" s="1299" t="s">
        <v>5589</v>
      </c>
      <c r="O364" s="488">
        <v>1</v>
      </c>
    </row>
    <row r="365" spans="1:15" ht="210">
      <c r="A365" s="1434"/>
      <c r="B365" s="1833"/>
      <c r="C365" s="1378"/>
      <c r="D365" s="1378"/>
      <c r="E365" s="1836"/>
      <c r="F365" s="1836"/>
      <c r="G365" s="1838"/>
      <c r="H365" s="1312" t="s">
        <v>810</v>
      </c>
      <c r="I365" s="1312" t="s">
        <v>811</v>
      </c>
      <c r="J365" s="51">
        <v>1</v>
      </c>
      <c r="K365" s="169">
        <v>41834</v>
      </c>
      <c r="L365" s="169">
        <v>41851</v>
      </c>
      <c r="M365" s="158">
        <f t="shared" si="13"/>
        <v>2.4285714285714284</v>
      </c>
      <c r="N365" s="1299" t="s">
        <v>5590</v>
      </c>
      <c r="O365" s="488">
        <v>1</v>
      </c>
    </row>
    <row r="366" spans="1:15" ht="408.75">
      <c r="A366" s="1434"/>
      <c r="B366" s="1833"/>
      <c r="C366" s="1378"/>
      <c r="D366" s="1378"/>
      <c r="E366" s="1836"/>
      <c r="F366" s="1836"/>
      <c r="G366" s="1838"/>
      <c r="H366" s="1312" t="s">
        <v>813</v>
      </c>
      <c r="I366" s="1312" t="s">
        <v>814</v>
      </c>
      <c r="J366" s="211">
        <v>1</v>
      </c>
      <c r="K366" s="212">
        <v>42186</v>
      </c>
      <c r="L366" s="212">
        <v>42551</v>
      </c>
      <c r="M366" s="158">
        <f t="shared" si="13"/>
        <v>52.142857142857146</v>
      </c>
      <c r="N366" s="534" t="s">
        <v>5591</v>
      </c>
      <c r="O366" s="488">
        <v>1</v>
      </c>
    </row>
    <row r="367" spans="1:15" ht="378.75">
      <c r="A367" s="1434"/>
      <c r="B367" s="1833"/>
      <c r="C367" s="1378"/>
      <c r="D367" s="1378"/>
      <c r="E367" s="1836"/>
      <c r="F367" s="1836"/>
      <c r="G367" s="1838"/>
      <c r="H367" s="1312" t="s">
        <v>816</v>
      </c>
      <c r="I367" s="1312" t="s">
        <v>817</v>
      </c>
      <c r="J367" s="211">
        <v>1</v>
      </c>
      <c r="K367" s="212">
        <v>42186</v>
      </c>
      <c r="L367" s="212">
        <v>42551</v>
      </c>
      <c r="M367" s="158">
        <f t="shared" si="13"/>
        <v>52.142857142857146</v>
      </c>
      <c r="N367" s="534" t="s">
        <v>5592</v>
      </c>
      <c r="O367" s="488">
        <v>1</v>
      </c>
    </row>
    <row r="368" spans="1:15" ht="315">
      <c r="A368" s="1434"/>
      <c r="B368" s="1834"/>
      <c r="C368" s="1378"/>
      <c r="D368" s="1378"/>
      <c r="E368" s="1836"/>
      <c r="F368" s="1836"/>
      <c r="G368" s="1312" t="s">
        <v>819</v>
      </c>
      <c r="H368" s="1312" t="s">
        <v>820</v>
      </c>
      <c r="I368" s="1312" t="s">
        <v>821</v>
      </c>
      <c r="J368" s="213">
        <v>7</v>
      </c>
      <c r="K368" s="212">
        <v>42186</v>
      </c>
      <c r="L368" s="212">
        <v>42551</v>
      </c>
      <c r="M368" s="158">
        <f t="shared" si="13"/>
        <v>52.142857142857146</v>
      </c>
      <c r="N368" s="534" t="s">
        <v>5593</v>
      </c>
      <c r="O368" s="488">
        <v>1</v>
      </c>
    </row>
    <row r="369" spans="1:15" ht="409.5">
      <c r="A369" s="1434" t="s">
        <v>10</v>
      </c>
      <c r="B369" s="1832" t="s">
        <v>11</v>
      </c>
      <c r="C369" s="1378" t="s">
        <v>823</v>
      </c>
      <c r="D369" s="1378" t="s">
        <v>824</v>
      </c>
      <c r="E369" s="1835" t="s">
        <v>825</v>
      </c>
      <c r="F369" s="1836" t="s">
        <v>826</v>
      </c>
      <c r="G369" s="1827" t="s">
        <v>806</v>
      </c>
      <c r="H369" s="1312" t="s">
        <v>807</v>
      </c>
      <c r="I369" s="1312" t="s">
        <v>808</v>
      </c>
      <c r="J369" s="51">
        <v>1</v>
      </c>
      <c r="K369" s="169">
        <v>41834</v>
      </c>
      <c r="L369" s="169">
        <v>41851</v>
      </c>
      <c r="M369" s="158">
        <f t="shared" si="13"/>
        <v>2.4285714285714284</v>
      </c>
      <c r="N369" s="1299" t="s">
        <v>5589</v>
      </c>
      <c r="O369" s="488">
        <v>1</v>
      </c>
    </row>
    <row r="370" spans="1:15" ht="210">
      <c r="A370" s="1434"/>
      <c r="B370" s="1833"/>
      <c r="C370" s="1378"/>
      <c r="D370" s="1378"/>
      <c r="E370" s="1835"/>
      <c r="F370" s="1836"/>
      <c r="G370" s="1827"/>
      <c r="H370" s="1312" t="s">
        <v>810</v>
      </c>
      <c r="I370" s="1312" t="s">
        <v>811</v>
      </c>
      <c r="J370" s="51">
        <v>1</v>
      </c>
      <c r="K370" s="169">
        <v>41852</v>
      </c>
      <c r="L370" s="169">
        <v>41880</v>
      </c>
      <c r="M370" s="158">
        <f t="shared" si="13"/>
        <v>4</v>
      </c>
      <c r="N370" s="1299" t="s">
        <v>5594</v>
      </c>
      <c r="O370" s="488">
        <v>1</v>
      </c>
    </row>
    <row r="371" spans="1:15" ht="345">
      <c r="A371" s="1434"/>
      <c r="B371" s="1833"/>
      <c r="C371" s="1378"/>
      <c r="D371" s="1378"/>
      <c r="E371" s="1835"/>
      <c r="F371" s="1836"/>
      <c r="G371" s="1827"/>
      <c r="H371" s="214" t="s">
        <v>828</v>
      </c>
      <c r="I371" s="214" t="s">
        <v>829</v>
      </c>
      <c r="J371" s="53">
        <v>1</v>
      </c>
      <c r="K371" s="212">
        <v>42186</v>
      </c>
      <c r="L371" s="169">
        <v>42551</v>
      </c>
      <c r="M371" s="158">
        <f t="shared" si="13"/>
        <v>52.142857142857146</v>
      </c>
      <c r="N371" s="1299" t="s">
        <v>5595</v>
      </c>
      <c r="O371" s="488">
        <v>1</v>
      </c>
    </row>
    <row r="372" spans="1:15" ht="315">
      <c r="A372" s="1434"/>
      <c r="B372" s="1833"/>
      <c r="C372" s="1378"/>
      <c r="D372" s="1378"/>
      <c r="E372" s="1835"/>
      <c r="F372" s="1836"/>
      <c r="G372" s="1827"/>
      <c r="H372" s="214" t="s">
        <v>831</v>
      </c>
      <c r="I372" s="52" t="s">
        <v>832</v>
      </c>
      <c r="J372" s="53">
        <v>1</v>
      </c>
      <c r="K372" s="212">
        <v>42186</v>
      </c>
      <c r="L372" s="169">
        <v>42551</v>
      </c>
      <c r="M372" s="158">
        <f t="shared" si="13"/>
        <v>52.142857142857146</v>
      </c>
      <c r="N372" s="1299" t="s">
        <v>5596</v>
      </c>
      <c r="O372" s="488">
        <v>1</v>
      </c>
    </row>
    <row r="373" spans="1:15" ht="315">
      <c r="A373" s="1434"/>
      <c r="B373" s="1833"/>
      <c r="C373" s="1378"/>
      <c r="D373" s="1378"/>
      <c r="E373" s="1835"/>
      <c r="F373" s="1836"/>
      <c r="G373" s="1312" t="s">
        <v>834</v>
      </c>
      <c r="H373" s="1312" t="s">
        <v>820</v>
      </c>
      <c r="I373" s="1312" t="s">
        <v>821</v>
      </c>
      <c r="J373" s="213">
        <v>7</v>
      </c>
      <c r="K373" s="212">
        <v>42186</v>
      </c>
      <c r="L373" s="212">
        <v>42551</v>
      </c>
      <c r="M373" s="158">
        <f t="shared" si="13"/>
        <v>52.142857142857146</v>
      </c>
      <c r="N373" s="1299" t="s">
        <v>5597</v>
      </c>
      <c r="O373" s="488">
        <v>1</v>
      </c>
    </row>
    <row r="374" spans="1:15" ht="409.5">
      <c r="A374" s="1434"/>
      <c r="B374" s="1834"/>
      <c r="C374" s="1378"/>
      <c r="D374" s="1378"/>
      <c r="E374" s="1835"/>
      <c r="F374" s="1836"/>
      <c r="G374" s="1317" t="s">
        <v>836</v>
      </c>
      <c r="H374" s="1317" t="s">
        <v>837</v>
      </c>
      <c r="I374" s="1317" t="s">
        <v>838</v>
      </c>
      <c r="J374" s="53">
        <v>1</v>
      </c>
      <c r="K374" s="215">
        <v>41852</v>
      </c>
      <c r="L374" s="215">
        <v>41912</v>
      </c>
      <c r="M374" s="158">
        <f t="shared" si="13"/>
        <v>8.5714285714285712</v>
      </c>
      <c r="N374" s="490" t="s">
        <v>5598</v>
      </c>
      <c r="O374" s="488">
        <v>1</v>
      </c>
    </row>
    <row r="375" spans="1:15" ht="409.5">
      <c r="A375" s="1399" t="s">
        <v>10</v>
      </c>
      <c r="B375" s="1583" t="s">
        <v>11</v>
      </c>
      <c r="C375" s="1828" t="s">
        <v>840</v>
      </c>
      <c r="D375" s="1829" t="s">
        <v>569</v>
      </c>
      <c r="E375" s="1830" t="s">
        <v>841</v>
      </c>
      <c r="F375" s="1830" t="s">
        <v>826</v>
      </c>
      <c r="G375" s="1831" t="s">
        <v>806</v>
      </c>
      <c r="H375" s="1282" t="s">
        <v>807</v>
      </c>
      <c r="I375" s="1282" t="s">
        <v>808</v>
      </c>
      <c r="J375" s="91">
        <v>1</v>
      </c>
      <c r="K375" s="89">
        <v>41834</v>
      </c>
      <c r="L375" s="89">
        <v>41851</v>
      </c>
      <c r="M375" s="63">
        <f t="shared" si="13"/>
        <v>2.4285714285714284</v>
      </c>
      <c r="N375" s="1299" t="s">
        <v>5589</v>
      </c>
      <c r="O375" s="488">
        <v>1</v>
      </c>
    </row>
    <row r="376" spans="1:15" ht="210">
      <c r="A376" s="1399"/>
      <c r="B376" s="1597"/>
      <c r="C376" s="1828"/>
      <c r="D376" s="1829"/>
      <c r="E376" s="1830"/>
      <c r="F376" s="1830"/>
      <c r="G376" s="1831"/>
      <c r="H376" s="1282" t="s">
        <v>810</v>
      </c>
      <c r="I376" s="1282" t="s">
        <v>811</v>
      </c>
      <c r="J376" s="91">
        <v>1</v>
      </c>
      <c r="K376" s="89">
        <v>41852</v>
      </c>
      <c r="L376" s="89">
        <v>41880</v>
      </c>
      <c r="M376" s="63">
        <f t="shared" si="13"/>
        <v>4</v>
      </c>
      <c r="N376" s="1299" t="s">
        <v>5594</v>
      </c>
      <c r="O376" s="488">
        <v>1</v>
      </c>
    </row>
    <row r="377" spans="1:15" ht="345">
      <c r="A377" s="1399"/>
      <c r="B377" s="1597"/>
      <c r="C377" s="1828"/>
      <c r="D377" s="1829"/>
      <c r="E377" s="1830"/>
      <c r="F377" s="1830"/>
      <c r="G377" s="1831"/>
      <c r="H377" s="1208" t="s">
        <v>828</v>
      </c>
      <c r="I377" s="1208" t="s">
        <v>829</v>
      </c>
      <c r="J377" s="216">
        <v>1</v>
      </c>
      <c r="K377" s="89">
        <v>41883</v>
      </c>
      <c r="L377" s="89">
        <v>42216</v>
      </c>
      <c r="M377" s="63">
        <f t="shared" si="13"/>
        <v>47.571428571428569</v>
      </c>
      <c r="N377" s="1299" t="s">
        <v>5595</v>
      </c>
      <c r="O377" s="488">
        <v>1</v>
      </c>
    </row>
    <row r="378" spans="1:15" ht="315">
      <c r="A378" s="1399"/>
      <c r="B378" s="1597"/>
      <c r="C378" s="1828"/>
      <c r="D378" s="1829"/>
      <c r="E378" s="1830"/>
      <c r="F378" s="1830"/>
      <c r="G378" s="1831"/>
      <c r="H378" s="1208" t="s">
        <v>831</v>
      </c>
      <c r="I378" s="1293" t="s">
        <v>832</v>
      </c>
      <c r="J378" s="216">
        <v>1</v>
      </c>
      <c r="K378" s="89">
        <v>42005</v>
      </c>
      <c r="L378" s="89">
        <v>42226</v>
      </c>
      <c r="M378" s="63">
        <f t="shared" si="13"/>
        <v>31.571428571428573</v>
      </c>
      <c r="N378" s="1299" t="s">
        <v>5599</v>
      </c>
      <c r="O378" s="488">
        <v>1</v>
      </c>
    </row>
    <row r="379" spans="1:15" ht="315">
      <c r="A379" s="1399"/>
      <c r="B379" s="1597"/>
      <c r="C379" s="1828"/>
      <c r="D379" s="1829"/>
      <c r="E379" s="1830"/>
      <c r="F379" s="1830"/>
      <c r="G379" s="1282" t="s">
        <v>834</v>
      </c>
      <c r="H379" s="1282" t="s">
        <v>820</v>
      </c>
      <c r="I379" s="1282" t="s">
        <v>821</v>
      </c>
      <c r="J379" s="217">
        <v>7</v>
      </c>
      <c r="K379" s="218">
        <v>42155</v>
      </c>
      <c r="L379" s="218">
        <v>42368</v>
      </c>
      <c r="M379" s="63">
        <f t="shared" si="13"/>
        <v>30.428571428571427</v>
      </c>
      <c r="N379" s="1299" t="s">
        <v>5600</v>
      </c>
      <c r="O379" s="488">
        <v>1</v>
      </c>
    </row>
    <row r="380" spans="1:15" ht="409.5">
      <c r="A380" s="1399"/>
      <c r="B380" s="1466"/>
      <c r="C380" s="1828"/>
      <c r="D380" s="1829"/>
      <c r="E380" s="1830"/>
      <c r="F380" s="1830"/>
      <c r="G380" s="1324" t="s">
        <v>836</v>
      </c>
      <c r="H380" s="1324" t="s">
        <v>837</v>
      </c>
      <c r="I380" s="1324" t="s">
        <v>838</v>
      </c>
      <c r="J380" s="216">
        <v>1</v>
      </c>
      <c r="K380" s="219">
        <v>41852</v>
      </c>
      <c r="L380" s="219">
        <v>41912</v>
      </c>
      <c r="M380" s="63">
        <f t="shared" si="13"/>
        <v>8.5714285714285712</v>
      </c>
      <c r="N380" s="490" t="s">
        <v>5598</v>
      </c>
      <c r="O380" s="488">
        <v>1</v>
      </c>
    </row>
    <row r="381" spans="1:15" ht="409.5">
      <c r="A381" s="1199" t="s">
        <v>10</v>
      </c>
      <c r="B381" s="1199" t="s">
        <v>11</v>
      </c>
      <c r="C381" s="1181" t="s">
        <v>5601</v>
      </c>
      <c r="D381" s="1181" t="s">
        <v>545</v>
      </c>
      <c r="E381" s="1255" t="s">
        <v>5602</v>
      </c>
      <c r="F381" s="1255" t="s">
        <v>5603</v>
      </c>
      <c r="G381" s="1282" t="s">
        <v>5604</v>
      </c>
      <c r="H381" s="1282" t="s">
        <v>5605</v>
      </c>
      <c r="I381" s="1282" t="s">
        <v>5606</v>
      </c>
      <c r="J381" s="91">
        <v>1</v>
      </c>
      <c r="K381" s="89">
        <v>41821</v>
      </c>
      <c r="L381" s="89">
        <v>42004</v>
      </c>
      <c r="M381" s="63">
        <f t="shared" si="13"/>
        <v>26.142857142857142</v>
      </c>
      <c r="N381" s="1299" t="s">
        <v>5607</v>
      </c>
      <c r="O381" s="488">
        <v>1</v>
      </c>
    </row>
    <row r="382" spans="1:15" ht="255">
      <c r="A382" s="1399" t="s">
        <v>10</v>
      </c>
      <c r="B382" s="1583" t="s">
        <v>11</v>
      </c>
      <c r="C382" s="1371" t="s">
        <v>5608</v>
      </c>
      <c r="D382" s="1371" t="s">
        <v>545</v>
      </c>
      <c r="E382" s="1499" t="s">
        <v>5609</v>
      </c>
      <c r="F382" s="1499" t="s">
        <v>5400</v>
      </c>
      <c r="G382" s="1652" t="s">
        <v>5610</v>
      </c>
      <c r="H382" s="1282" t="s">
        <v>5611</v>
      </c>
      <c r="I382" s="1282" t="s">
        <v>5612</v>
      </c>
      <c r="J382" s="216">
        <v>1</v>
      </c>
      <c r="K382" s="89">
        <v>41640</v>
      </c>
      <c r="L382" s="89">
        <v>42004</v>
      </c>
      <c r="M382" s="63">
        <f t="shared" si="13"/>
        <v>52</v>
      </c>
      <c r="N382" s="1299" t="s">
        <v>5607</v>
      </c>
      <c r="O382" s="488">
        <v>1</v>
      </c>
    </row>
    <row r="383" spans="1:15" ht="255">
      <c r="A383" s="1399"/>
      <c r="B383" s="1466"/>
      <c r="C383" s="1371"/>
      <c r="D383" s="1371"/>
      <c r="E383" s="1499"/>
      <c r="F383" s="1499"/>
      <c r="G383" s="1652"/>
      <c r="H383" s="1282" t="s">
        <v>5613</v>
      </c>
      <c r="I383" s="1282" t="s">
        <v>5614</v>
      </c>
      <c r="J383" s="216">
        <v>1</v>
      </c>
      <c r="K383" s="89">
        <v>41640</v>
      </c>
      <c r="L383" s="89">
        <v>42004</v>
      </c>
      <c r="M383" s="63">
        <f t="shared" si="13"/>
        <v>52</v>
      </c>
      <c r="N383" s="1299" t="s">
        <v>5607</v>
      </c>
      <c r="O383" s="488">
        <v>1</v>
      </c>
    </row>
    <row r="384" spans="1:15" ht="15.75">
      <c r="A384" s="1750" t="s">
        <v>20</v>
      </c>
      <c r="B384" s="1750"/>
      <c r="C384" s="1750"/>
      <c r="D384" s="1750"/>
      <c r="E384" s="1750"/>
      <c r="F384" s="1750"/>
      <c r="G384" s="220"/>
      <c r="H384" s="220"/>
      <c r="I384" s="220"/>
      <c r="J384" s="221">
        <f>ROWS(J362:J383)</f>
        <v>22</v>
      </c>
      <c r="K384" s="222"/>
      <c r="L384" s="222"/>
      <c r="M384" s="221"/>
      <c r="N384" s="535"/>
      <c r="O384" s="39"/>
    </row>
    <row r="385" spans="1:15" ht="409.5">
      <c r="A385" s="1399" t="s">
        <v>20</v>
      </c>
      <c r="B385" s="1583" t="s">
        <v>11</v>
      </c>
      <c r="C385" s="1399" t="s">
        <v>944</v>
      </c>
      <c r="D385" s="1371" t="s">
        <v>545</v>
      </c>
      <c r="E385" s="1499" t="s">
        <v>5615</v>
      </c>
      <c r="F385" s="1499" t="s">
        <v>946</v>
      </c>
      <c r="G385" s="223" t="s">
        <v>5616</v>
      </c>
      <c r="H385" s="223" t="s">
        <v>5617</v>
      </c>
      <c r="I385" s="223" t="s">
        <v>5618</v>
      </c>
      <c r="J385" s="224">
        <v>2</v>
      </c>
      <c r="K385" s="225">
        <v>42551</v>
      </c>
      <c r="L385" s="225">
        <v>42704</v>
      </c>
      <c r="M385" s="226">
        <v>21.857142857142858</v>
      </c>
      <c r="N385" s="536" t="s">
        <v>5619</v>
      </c>
      <c r="O385" s="598">
        <v>1</v>
      </c>
    </row>
    <row r="386" spans="1:15" ht="283.5">
      <c r="A386" s="1399"/>
      <c r="B386" s="1597"/>
      <c r="C386" s="1399"/>
      <c r="D386" s="1371"/>
      <c r="E386" s="1499"/>
      <c r="F386" s="1499"/>
      <c r="G386" s="1822" t="s">
        <v>5620</v>
      </c>
      <c r="H386" s="223" t="s">
        <v>5621</v>
      </c>
      <c r="I386" s="223" t="s">
        <v>5622</v>
      </c>
      <c r="J386" s="224">
        <v>1</v>
      </c>
      <c r="K386" s="225">
        <v>42436</v>
      </c>
      <c r="L386" s="225">
        <v>42520</v>
      </c>
      <c r="M386" s="226">
        <v>12</v>
      </c>
      <c r="N386" s="537" t="s">
        <v>5623</v>
      </c>
      <c r="O386" s="598">
        <v>1</v>
      </c>
    </row>
    <row r="387" spans="1:15" ht="409.5">
      <c r="A387" s="1399"/>
      <c r="B387" s="1597"/>
      <c r="C387" s="1399"/>
      <c r="D387" s="1371"/>
      <c r="E387" s="1499"/>
      <c r="F387" s="1499"/>
      <c r="G387" s="1823"/>
      <c r="H387" s="1822" t="s">
        <v>5624</v>
      </c>
      <c r="I387" s="223" t="s">
        <v>1032</v>
      </c>
      <c r="J387" s="224">
        <v>1</v>
      </c>
      <c r="K387" s="227">
        <v>42522</v>
      </c>
      <c r="L387" s="227">
        <v>42735</v>
      </c>
      <c r="M387" s="226">
        <v>30.428571428571427</v>
      </c>
      <c r="N387" s="537" t="s">
        <v>5625</v>
      </c>
      <c r="O387" s="598">
        <v>1</v>
      </c>
    </row>
    <row r="388" spans="1:15" ht="409.5">
      <c r="A388" s="1399"/>
      <c r="B388" s="1597"/>
      <c r="C388" s="1399"/>
      <c r="D388" s="1371"/>
      <c r="E388" s="1499"/>
      <c r="F388" s="1499"/>
      <c r="G388" s="1823"/>
      <c r="H388" s="1823"/>
      <c r="I388" s="223" t="s">
        <v>5626</v>
      </c>
      <c r="J388" s="224">
        <v>5</v>
      </c>
      <c r="K388" s="227">
        <v>42522</v>
      </c>
      <c r="L388" s="227">
        <v>42735</v>
      </c>
      <c r="M388" s="226">
        <v>30.428571428571427</v>
      </c>
      <c r="N388" s="537" t="s">
        <v>5625</v>
      </c>
      <c r="O388" s="598">
        <v>0</v>
      </c>
    </row>
    <row r="389" spans="1:15" ht="409.5">
      <c r="A389" s="1399"/>
      <c r="B389" s="1466"/>
      <c r="C389" s="1399"/>
      <c r="D389" s="1371"/>
      <c r="E389" s="1499"/>
      <c r="F389" s="1499"/>
      <c r="G389" s="1824"/>
      <c r="H389" s="1824"/>
      <c r="I389" s="228" t="s">
        <v>5627</v>
      </c>
      <c r="J389" s="224">
        <v>2</v>
      </c>
      <c r="K389" s="227">
        <v>42522</v>
      </c>
      <c r="L389" s="227">
        <v>42735</v>
      </c>
      <c r="M389" s="226">
        <v>30.428571428571427</v>
      </c>
      <c r="N389" s="537" t="s">
        <v>5625</v>
      </c>
      <c r="O389" s="598">
        <v>0</v>
      </c>
    </row>
    <row r="390" spans="1:15" ht="405">
      <c r="A390" s="1199" t="s">
        <v>20</v>
      </c>
      <c r="B390" s="1199" t="s">
        <v>11</v>
      </c>
      <c r="C390" s="1181" t="s">
        <v>5628</v>
      </c>
      <c r="D390" s="1181" t="s">
        <v>1027</v>
      </c>
      <c r="E390" s="1255" t="s">
        <v>5629</v>
      </c>
      <c r="F390" s="1255" t="s">
        <v>5630</v>
      </c>
      <c r="G390" s="1282" t="s">
        <v>5631</v>
      </c>
      <c r="H390" s="1310" t="s">
        <v>5632</v>
      </c>
      <c r="I390" s="1310" t="s">
        <v>5633</v>
      </c>
      <c r="J390" s="217">
        <v>1</v>
      </c>
      <c r="K390" s="229">
        <v>42064</v>
      </c>
      <c r="L390" s="229">
        <v>42369</v>
      </c>
      <c r="M390" s="63">
        <f t="shared" ref="M390:M439" si="14">(+L390-K390)/7</f>
        <v>43.571428571428569</v>
      </c>
      <c r="N390" s="538" t="s">
        <v>5634</v>
      </c>
      <c r="O390" s="598">
        <v>1</v>
      </c>
    </row>
    <row r="391" spans="1:15" ht="409.5">
      <c r="A391" s="1399" t="s">
        <v>20</v>
      </c>
      <c r="B391" s="1583" t="s">
        <v>11</v>
      </c>
      <c r="C391" s="1371" t="s">
        <v>5635</v>
      </c>
      <c r="D391" s="1371" t="s">
        <v>3106</v>
      </c>
      <c r="E391" s="1499" t="s">
        <v>5636</v>
      </c>
      <c r="F391" s="1499" t="s">
        <v>5637</v>
      </c>
      <c r="G391" s="1652" t="s">
        <v>5638</v>
      </c>
      <c r="H391" s="1310" t="s">
        <v>5639</v>
      </c>
      <c r="I391" s="230" t="s">
        <v>5640</v>
      </c>
      <c r="J391" s="217">
        <v>1</v>
      </c>
      <c r="K391" s="218">
        <v>42248</v>
      </c>
      <c r="L391" s="218">
        <v>42613</v>
      </c>
      <c r="M391" s="63">
        <f t="shared" si="14"/>
        <v>52.142857142857146</v>
      </c>
      <c r="N391" s="1818" t="s">
        <v>5641</v>
      </c>
      <c r="O391" s="598">
        <v>1</v>
      </c>
    </row>
    <row r="392" spans="1:15" ht="409.5">
      <c r="A392" s="1399"/>
      <c r="B392" s="1466"/>
      <c r="C392" s="1371"/>
      <c r="D392" s="1371"/>
      <c r="E392" s="1499"/>
      <c r="F392" s="1499"/>
      <c r="G392" s="1652"/>
      <c r="H392" s="1310" t="s">
        <v>5642</v>
      </c>
      <c r="I392" s="1310" t="s">
        <v>5643</v>
      </c>
      <c r="J392" s="217">
        <v>1</v>
      </c>
      <c r="K392" s="229">
        <v>42461</v>
      </c>
      <c r="L392" s="229">
        <v>42674</v>
      </c>
      <c r="M392" s="63">
        <f t="shared" si="14"/>
        <v>30.428571428571427</v>
      </c>
      <c r="N392" s="1818"/>
      <c r="O392" s="598">
        <v>1</v>
      </c>
    </row>
    <row r="393" spans="1:15" ht="409.5">
      <c r="A393" s="1199" t="s">
        <v>20</v>
      </c>
      <c r="B393" s="1199" t="s">
        <v>11</v>
      </c>
      <c r="C393" s="1199" t="s">
        <v>5644</v>
      </c>
      <c r="D393" s="1199" t="s">
        <v>1388</v>
      </c>
      <c r="E393" s="1255" t="s">
        <v>5645</v>
      </c>
      <c r="F393" s="1255" t="s">
        <v>5646</v>
      </c>
      <c r="G393" s="1255" t="s">
        <v>5647</v>
      </c>
      <c r="H393" s="231" t="s">
        <v>5648</v>
      </c>
      <c r="I393" s="1282" t="s">
        <v>5649</v>
      </c>
      <c r="J393" s="217">
        <v>1</v>
      </c>
      <c r="K393" s="229">
        <v>42064</v>
      </c>
      <c r="L393" s="229">
        <v>42369</v>
      </c>
      <c r="M393" s="63">
        <f t="shared" si="14"/>
        <v>43.571428571428569</v>
      </c>
      <c r="N393" s="539" t="s">
        <v>5650</v>
      </c>
      <c r="O393" s="598">
        <v>1</v>
      </c>
    </row>
    <row r="394" spans="1:15" ht="409.5">
      <c r="A394" s="1379" t="s">
        <v>20</v>
      </c>
      <c r="B394" s="1362" t="s">
        <v>11</v>
      </c>
      <c r="C394" s="1399" t="s">
        <v>5651</v>
      </c>
      <c r="D394" s="1379" t="s">
        <v>545</v>
      </c>
      <c r="E394" s="1499" t="s">
        <v>5652</v>
      </c>
      <c r="F394" s="1499" t="s">
        <v>1149</v>
      </c>
      <c r="G394" s="1282" t="s">
        <v>5653</v>
      </c>
      <c r="H394" s="1310" t="s">
        <v>5654</v>
      </c>
      <c r="I394" s="1310" t="s">
        <v>5655</v>
      </c>
      <c r="J394" s="217">
        <v>1</v>
      </c>
      <c r="K394" s="229">
        <v>42064</v>
      </c>
      <c r="L394" s="229">
        <v>42369</v>
      </c>
      <c r="M394" s="63">
        <f t="shared" si="14"/>
        <v>43.571428571428569</v>
      </c>
      <c r="N394" s="540" t="s">
        <v>5656</v>
      </c>
      <c r="O394" s="598">
        <v>1</v>
      </c>
    </row>
    <row r="395" spans="1:15" ht="345">
      <c r="A395" s="1379"/>
      <c r="B395" s="1363"/>
      <c r="C395" s="1399"/>
      <c r="D395" s="1379"/>
      <c r="E395" s="1499"/>
      <c r="F395" s="1499"/>
      <c r="G395" s="1282" t="s">
        <v>5657</v>
      </c>
      <c r="H395" s="1310" t="s">
        <v>5658</v>
      </c>
      <c r="I395" s="1310" t="s">
        <v>5659</v>
      </c>
      <c r="J395" s="217">
        <v>1</v>
      </c>
      <c r="K395" s="229">
        <v>42064</v>
      </c>
      <c r="L395" s="229">
        <v>42369</v>
      </c>
      <c r="M395" s="63">
        <f t="shared" si="14"/>
        <v>43.571428571428569</v>
      </c>
      <c r="N395" s="1826" t="s">
        <v>5660</v>
      </c>
      <c r="O395" s="598">
        <v>1</v>
      </c>
    </row>
    <row r="396" spans="1:15" ht="345">
      <c r="A396" s="1379"/>
      <c r="B396" s="1363"/>
      <c r="C396" s="1399"/>
      <c r="D396" s="1379"/>
      <c r="E396" s="1499"/>
      <c r="F396" s="1499"/>
      <c r="G396" s="1282" t="s">
        <v>5661</v>
      </c>
      <c r="H396" s="1310" t="s">
        <v>5658</v>
      </c>
      <c r="I396" s="1310" t="s">
        <v>5659</v>
      </c>
      <c r="J396" s="217">
        <v>1</v>
      </c>
      <c r="K396" s="229">
        <v>42064</v>
      </c>
      <c r="L396" s="229">
        <v>42369</v>
      </c>
      <c r="M396" s="63">
        <f t="shared" si="14"/>
        <v>43.571428571428569</v>
      </c>
      <c r="N396" s="1826"/>
      <c r="O396" s="598">
        <v>1</v>
      </c>
    </row>
    <row r="397" spans="1:15" ht="409.5">
      <c r="A397" s="1379"/>
      <c r="B397" s="1363"/>
      <c r="C397" s="1399"/>
      <c r="D397" s="1379"/>
      <c r="E397" s="1499"/>
      <c r="F397" s="1499"/>
      <c r="G397" s="1282" t="s">
        <v>5662</v>
      </c>
      <c r="H397" s="1310" t="s">
        <v>5663</v>
      </c>
      <c r="I397" s="1310" t="s">
        <v>5649</v>
      </c>
      <c r="J397" s="232">
        <v>1</v>
      </c>
      <c r="K397" s="229">
        <v>42064</v>
      </c>
      <c r="L397" s="229">
        <v>42369</v>
      </c>
      <c r="M397" s="63">
        <f t="shared" si="14"/>
        <v>43.571428571428569</v>
      </c>
      <c r="N397" s="1826"/>
      <c r="O397" s="598">
        <v>1</v>
      </c>
    </row>
    <row r="398" spans="1:15" ht="409.5">
      <c r="A398" s="1379"/>
      <c r="B398" s="1363"/>
      <c r="C398" s="1399"/>
      <c r="D398" s="1379"/>
      <c r="E398" s="1499"/>
      <c r="F398" s="1499"/>
      <c r="G398" s="1282" t="s">
        <v>5664</v>
      </c>
      <c r="H398" s="1310" t="s">
        <v>5663</v>
      </c>
      <c r="I398" s="1310" t="s">
        <v>5649</v>
      </c>
      <c r="J398" s="232">
        <v>1</v>
      </c>
      <c r="K398" s="229">
        <v>42064</v>
      </c>
      <c r="L398" s="229">
        <v>42369</v>
      </c>
      <c r="M398" s="63">
        <f t="shared" si="14"/>
        <v>43.571428571428569</v>
      </c>
      <c r="N398" s="1826"/>
      <c r="O398" s="598">
        <v>1</v>
      </c>
    </row>
    <row r="399" spans="1:15" ht="390">
      <c r="A399" s="1379"/>
      <c r="B399" s="1364"/>
      <c r="C399" s="1399"/>
      <c r="D399" s="1379"/>
      <c r="E399" s="1499"/>
      <c r="F399" s="1499"/>
      <c r="G399" s="1282" t="s">
        <v>5665</v>
      </c>
      <c r="H399" s="1310" t="s">
        <v>5663</v>
      </c>
      <c r="I399" s="1310" t="s">
        <v>5649</v>
      </c>
      <c r="J399" s="232">
        <v>1</v>
      </c>
      <c r="K399" s="218">
        <v>42064</v>
      </c>
      <c r="L399" s="218">
        <v>42369</v>
      </c>
      <c r="M399" s="63">
        <f t="shared" si="14"/>
        <v>43.571428571428569</v>
      </c>
      <c r="N399" s="1826"/>
      <c r="O399" s="598">
        <v>1</v>
      </c>
    </row>
    <row r="400" spans="1:15" ht="285">
      <c r="A400" s="1379" t="s">
        <v>20</v>
      </c>
      <c r="B400" s="1362" t="s">
        <v>11</v>
      </c>
      <c r="C400" s="1399" t="s">
        <v>5666</v>
      </c>
      <c r="D400" s="1379" t="s">
        <v>1027</v>
      </c>
      <c r="E400" s="1499" t="s">
        <v>5667</v>
      </c>
      <c r="F400" s="1499" t="s">
        <v>5668</v>
      </c>
      <c r="G400" s="1282" t="s">
        <v>5669</v>
      </c>
      <c r="H400" s="231" t="s">
        <v>5670</v>
      </c>
      <c r="I400" s="1310" t="s">
        <v>5649</v>
      </c>
      <c r="J400" s="232">
        <v>1</v>
      </c>
      <c r="K400" s="218">
        <v>42064</v>
      </c>
      <c r="L400" s="218">
        <v>42369</v>
      </c>
      <c r="M400" s="63">
        <f t="shared" si="14"/>
        <v>43.571428571428569</v>
      </c>
      <c r="N400" s="1825" t="s">
        <v>5660</v>
      </c>
      <c r="O400" s="598">
        <v>1</v>
      </c>
    </row>
    <row r="401" spans="1:15" ht="330">
      <c r="A401" s="1379"/>
      <c r="B401" s="1364"/>
      <c r="C401" s="1399"/>
      <c r="D401" s="1379"/>
      <c r="E401" s="1499"/>
      <c r="F401" s="1499"/>
      <c r="G401" s="231" t="s">
        <v>5671</v>
      </c>
      <c r="H401" s="231" t="s">
        <v>5670</v>
      </c>
      <c r="I401" s="1310" t="s">
        <v>5649</v>
      </c>
      <c r="J401" s="232">
        <v>1</v>
      </c>
      <c r="K401" s="218">
        <v>42064</v>
      </c>
      <c r="L401" s="218">
        <v>42369</v>
      </c>
      <c r="M401" s="63">
        <f t="shared" si="14"/>
        <v>43.571428571428569</v>
      </c>
      <c r="N401" s="1825"/>
      <c r="O401" s="598">
        <v>1</v>
      </c>
    </row>
    <row r="402" spans="1:15" ht="409.5">
      <c r="A402" s="1184" t="s">
        <v>20</v>
      </c>
      <c r="B402" s="1184" t="s">
        <v>11</v>
      </c>
      <c r="C402" s="1199" t="s">
        <v>5672</v>
      </c>
      <c r="D402" s="1184" t="s">
        <v>1027</v>
      </c>
      <c r="E402" s="1255" t="s">
        <v>5673</v>
      </c>
      <c r="F402" s="1255" t="s">
        <v>5674</v>
      </c>
      <c r="G402" s="1282" t="s">
        <v>5675</v>
      </c>
      <c r="H402" s="231" t="s">
        <v>5676</v>
      </c>
      <c r="I402" s="231" t="s">
        <v>5649</v>
      </c>
      <c r="J402" s="233">
        <v>1</v>
      </c>
      <c r="K402" s="234">
        <v>42064</v>
      </c>
      <c r="L402" s="218">
        <v>42369</v>
      </c>
      <c r="M402" s="63">
        <f t="shared" si="14"/>
        <v>43.571428571428569</v>
      </c>
      <c r="N402" s="541" t="s">
        <v>5660</v>
      </c>
      <c r="O402" s="598">
        <v>1</v>
      </c>
    </row>
    <row r="403" spans="1:15" ht="409.5">
      <c r="A403" s="1379" t="s">
        <v>20</v>
      </c>
      <c r="B403" s="1362" t="s">
        <v>11</v>
      </c>
      <c r="C403" s="1399" t="s">
        <v>5677</v>
      </c>
      <c r="D403" s="1379" t="s">
        <v>1027</v>
      </c>
      <c r="E403" s="1499" t="s">
        <v>5678</v>
      </c>
      <c r="F403" s="1499" t="s">
        <v>5679</v>
      </c>
      <c r="G403" s="1255" t="s">
        <v>5680</v>
      </c>
      <c r="H403" s="1255" t="s">
        <v>5681</v>
      </c>
      <c r="I403" s="1282" t="s">
        <v>5682</v>
      </c>
      <c r="J403" s="232">
        <v>1</v>
      </c>
      <c r="K403" s="218">
        <v>42156</v>
      </c>
      <c r="L403" s="218">
        <v>42460</v>
      </c>
      <c r="M403" s="63">
        <f t="shared" si="14"/>
        <v>43.428571428571431</v>
      </c>
      <c r="N403" s="1818" t="s">
        <v>5683</v>
      </c>
      <c r="O403" s="598">
        <v>1</v>
      </c>
    </row>
    <row r="404" spans="1:15" ht="409.5">
      <c r="A404" s="1379"/>
      <c r="B404" s="1363"/>
      <c r="C404" s="1399"/>
      <c r="D404" s="1379"/>
      <c r="E404" s="1499"/>
      <c r="F404" s="1499"/>
      <c r="G404" s="1255" t="s">
        <v>5638</v>
      </c>
      <c r="H404" s="1255" t="s">
        <v>5639</v>
      </c>
      <c r="I404" s="1310" t="s">
        <v>5640</v>
      </c>
      <c r="J404" s="232">
        <v>1</v>
      </c>
      <c r="K404" s="218">
        <v>42095</v>
      </c>
      <c r="L404" s="218">
        <v>42613</v>
      </c>
      <c r="M404" s="63">
        <f t="shared" si="14"/>
        <v>74</v>
      </c>
      <c r="N404" s="1818"/>
      <c r="O404" s="598">
        <v>1</v>
      </c>
    </row>
    <row r="405" spans="1:15" ht="409.5">
      <c r="A405" s="1379"/>
      <c r="B405" s="1364"/>
      <c r="C405" s="1399"/>
      <c r="D405" s="1379"/>
      <c r="E405" s="1499"/>
      <c r="F405" s="1499"/>
      <c r="G405" s="1255" t="s">
        <v>5684</v>
      </c>
      <c r="H405" s="1183" t="s">
        <v>5685</v>
      </c>
      <c r="I405" s="1310" t="s">
        <v>5686</v>
      </c>
      <c r="J405" s="232">
        <v>1</v>
      </c>
      <c r="K405" s="218">
        <v>42064</v>
      </c>
      <c r="L405" s="218">
        <v>42369</v>
      </c>
      <c r="M405" s="63">
        <f t="shared" si="14"/>
        <v>43.571428571428569</v>
      </c>
      <c r="N405" s="1818"/>
      <c r="O405" s="598">
        <v>1</v>
      </c>
    </row>
    <row r="406" spans="1:15" ht="409.5">
      <c r="A406" s="1184" t="s">
        <v>20</v>
      </c>
      <c r="B406" s="1184" t="s">
        <v>11</v>
      </c>
      <c r="C406" s="1181" t="s">
        <v>5687</v>
      </c>
      <c r="D406" s="1181" t="s">
        <v>1329</v>
      </c>
      <c r="E406" s="1255" t="s">
        <v>5688</v>
      </c>
      <c r="F406" s="1255" t="s">
        <v>5689</v>
      </c>
      <c r="G406" s="1282" t="s">
        <v>5690</v>
      </c>
      <c r="H406" s="1255" t="s">
        <v>5691</v>
      </c>
      <c r="I406" s="1282" t="s">
        <v>5692</v>
      </c>
      <c r="J406" s="232">
        <v>1</v>
      </c>
      <c r="K406" s="235">
        <v>42036</v>
      </c>
      <c r="L406" s="218">
        <v>42401</v>
      </c>
      <c r="M406" s="63">
        <f t="shared" si="14"/>
        <v>52.142857142857146</v>
      </c>
      <c r="N406" s="1307" t="s">
        <v>5693</v>
      </c>
      <c r="O406" s="598">
        <v>1</v>
      </c>
    </row>
    <row r="407" spans="1:15" ht="409.5">
      <c r="A407" s="1371" t="s">
        <v>20</v>
      </c>
      <c r="B407" s="1359" t="s">
        <v>11</v>
      </c>
      <c r="C407" s="1371" t="s">
        <v>951</v>
      </c>
      <c r="D407" s="1371" t="s">
        <v>952</v>
      </c>
      <c r="E407" s="1499" t="s">
        <v>953</v>
      </c>
      <c r="F407" s="1499" t="s">
        <v>954</v>
      </c>
      <c r="G407" s="1499" t="s">
        <v>5694</v>
      </c>
      <c r="H407" s="1310" t="s">
        <v>5695</v>
      </c>
      <c r="I407" s="1310" t="s">
        <v>5649</v>
      </c>
      <c r="J407" s="232">
        <v>1</v>
      </c>
      <c r="K407" s="218">
        <v>42064</v>
      </c>
      <c r="L407" s="218">
        <v>42369</v>
      </c>
      <c r="M407" s="63">
        <f t="shared" si="14"/>
        <v>43.571428571428569</v>
      </c>
      <c r="N407" s="1818" t="s">
        <v>5696</v>
      </c>
      <c r="O407" s="598">
        <v>1</v>
      </c>
    </row>
    <row r="408" spans="1:15" ht="300">
      <c r="A408" s="1371"/>
      <c r="B408" s="1360"/>
      <c r="C408" s="1371"/>
      <c r="D408" s="1371"/>
      <c r="E408" s="1499"/>
      <c r="F408" s="1499"/>
      <c r="G408" s="1499"/>
      <c r="H408" s="1310" t="s">
        <v>5697</v>
      </c>
      <c r="I408" s="1310" t="s">
        <v>5649</v>
      </c>
      <c r="J408" s="232">
        <v>1</v>
      </c>
      <c r="K408" s="218">
        <v>42064</v>
      </c>
      <c r="L408" s="218">
        <v>42369</v>
      </c>
      <c r="M408" s="63">
        <f t="shared" si="14"/>
        <v>43.571428571428569</v>
      </c>
      <c r="N408" s="1818"/>
      <c r="O408" s="598">
        <v>1</v>
      </c>
    </row>
    <row r="409" spans="1:15" ht="405">
      <c r="A409" s="1371"/>
      <c r="B409" s="1360"/>
      <c r="C409" s="1371"/>
      <c r="D409" s="1371"/>
      <c r="E409" s="1499"/>
      <c r="F409" s="1499"/>
      <c r="G409" s="1499"/>
      <c r="H409" s="1310" t="s">
        <v>5698</v>
      </c>
      <c r="I409" s="1310" t="s">
        <v>5649</v>
      </c>
      <c r="J409" s="232">
        <v>1</v>
      </c>
      <c r="K409" s="218">
        <v>42064</v>
      </c>
      <c r="L409" s="218">
        <v>42369</v>
      </c>
      <c r="M409" s="63">
        <f t="shared" si="14"/>
        <v>43.571428571428569</v>
      </c>
      <c r="N409" s="1818"/>
      <c r="O409" s="598">
        <v>1</v>
      </c>
    </row>
    <row r="410" spans="1:15" ht="390">
      <c r="A410" s="1371"/>
      <c r="B410" s="1360"/>
      <c r="C410" s="1371"/>
      <c r="D410" s="1371"/>
      <c r="E410" s="1499"/>
      <c r="F410" s="1499"/>
      <c r="G410" s="1499"/>
      <c r="H410" s="1310" t="s">
        <v>5699</v>
      </c>
      <c r="I410" s="1310" t="s">
        <v>5649</v>
      </c>
      <c r="J410" s="232">
        <v>1</v>
      </c>
      <c r="K410" s="218">
        <v>42064</v>
      </c>
      <c r="L410" s="218">
        <v>42369</v>
      </c>
      <c r="M410" s="63">
        <f t="shared" si="14"/>
        <v>43.571428571428569</v>
      </c>
      <c r="N410" s="1818"/>
      <c r="O410" s="598">
        <v>1</v>
      </c>
    </row>
    <row r="411" spans="1:15" ht="315">
      <c r="A411" s="1371"/>
      <c r="B411" s="1360"/>
      <c r="C411" s="1371"/>
      <c r="D411" s="1371"/>
      <c r="E411" s="1499"/>
      <c r="F411" s="1499"/>
      <c r="G411" s="1499"/>
      <c r="H411" s="1310" t="s">
        <v>5700</v>
      </c>
      <c r="I411" s="1310" t="s">
        <v>5649</v>
      </c>
      <c r="J411" s="232">
        <v>1</v>
      </c>
      <c r="K411" s="218">
        <v>42064</v>
      </c>
      <c r="L411" s="218">
        <v>42369</v>
      </c>
      <c r="M411" s="63">
        <f t="shared" si="14"/>
        <v>43.571428571428569</v>
      </c>
      <c r="N411" s="1818"/>
      <c r="O411" s="598">
        <v>1</v>
      </c>
    </row>
    <row r="412" spans="1:15" ht="375">
      <c r="A412" s="1371"/>
      <c r="B412" s="1360"/>
      <c r="C412" s="1371"/>
      <c r="D412" s="1371"/>
      <c r="E412" s="1499"/>
      <c r="F412" s="1499"/>
      <c r="G412" s="1499"/>
      <c r="H412" s="1310" t="s">
        <v>5701</v>
      </c>
      <c r="I412" s="1310" t="s">
        <v>5702</v>
      </c>
      <c r="J412" s="232">
        <v>1</v>
      </c>
      <c r="K412" s="218">
        <v>42064</v>
      </c>
      <c r="L412" s="218">
        <v>42155</v>
      </c>
      <c r="M412" s="63">
        <f t="shared" si="14"/>
        <v>13</v>
      </c>
      <c r="N412" s="1308" t="s">
        <v>5703</v>
      </c>
      <c r="O412" s="598">
        <v>1</v>
      </c>
    </row>
    <row r="413" spans="1:15" ht="390">
      <c r="A413" s="1371"/>
      <c r="B413" s="1360"/>
      <c r="C413" s="1371"/>
      <c r="D413" s="1371"/>
      <c r="E413" s="1499"/>
      <c r="F413" s="1499"/>
      <c r="G413" s="1499"/>
      <c r="H413" s="1310" t="s">
        <v>5704</v>
      </c>
      <c r="I413" s="1310" t="s">
        <v>5705</v>
      </c>
      <c r="J413" s="232">
        <v>1</v>
      </c>
      <c r="K413" s="218">
        <v>42156</v>
      </c>
      <c r="L413" s="218">
        <v>42369</v>
      </c>
      <c r="M413" s="63">
        <f t="shared" si="14"/>
        <v>30.428571428571427</v>
      </c>
      <c r="N413" s="1308" t="s">
        <v>5706</v>
      </c>
      <c r="O413" s="598">
        <v>1</v>
      </c>
    </row>
    <row r="414" spans="1:15" ht="390">
      <c r="A414" s="1371"/>
      <c r="B414" s="1360"/>
      <c r="C414" s="1371"/>
      <c r="D414" s="1371"/>
      <c r="E414" s="1499"/>
      <c r="F414" s="1499"/>
      <c r="G414" s="1499"/>
      <c r="H414" s="1310" t="s">
        <v>5707</v>
      </c>
      <c r="I414" s="1310" t="s">
        <v>5708</v>
      </c>
      <c r="J414" s="232">
        <v>1</v>
      </c>
      <c r="K414" s="218">
        <v>42248</v>
      </c>
      <c r="L414" s="218">
        <v>42460</v>
      </c>
      <c r="M414" s="63">
        <f t="shared" si="14"/>
        <v>30.285714285714285</v>
      </c>
      <c r="N414" s="1308" t="s">
        <v>5706</v>
      </c>
      <c r="O414" s="598">
        <v>1</v>
      </c>
    </row>
    <row r="415" spans="1:15" ht="225">
      <c r="A415" s="1371"/>
      <c r="B415" s="1360"/>
      <c r="C415" s="1371"/>
      <c r="D415" s="1371"/>
      <c r="E415" s="1499"/>
      <c r="F415" s="1499"/>
      <c r="G415" s="1499"/>
      <c r="H415" s="1310" t="s">
        <v>5709</v>
      </c>
      <c r="I415" s="1310" t="s">
        <v>5622</v>
      </c>
      <c r="J415" s="217">
        <v>1</v>
      </c>
      <c r="K415" s="218">
        <v>42095</v>
      </c>
      <c r="L415" s="218">
        <v>42369</v>
      </c>
      <c r="M415" s="63">
        <f t="shared" si="14"/>
        <v>39.142857142857146</v>
      </c>
      <c r="N415" s="1307" t="s">
        <v>5710</v>
      </c>
      <c r="O415" s="598">
        <v>1</v>
      </c>
    </row>
    <row r="416" spans="1:15" ht="409.5">
      <c r="A416" s="1371"/>
      <c r="B416" s="1360"/>
      <c r="C416" s="1371"/>
      <c r="D416" s="1371"/>
      <c r="E416" s="1499"/>
      <c r="F416" s="1499"/>
      <c r="G416" s="1499"/>
      <c r="H416" s="1822" t="s">
        <v>5711</v>
      </c>
      <c r="I416" s="223" t="s">
        <v>1032</v>
      </c>
      <c r="J416" s="226">
        <v>1</v>
      </c>
      <c r="K416" s="227">
        <v>42646</v>
      </c>
      <c r="L416" s="227">
        <v>42945</v>
      </c>
      <c r="M416" s="236">
        <v>42.714285714285715</v>
      </c>
      <c r="N416" s="537" t="s">
        <v>5712</v>
      </c>
      <c r="O416" s="598">
        <v>0</v>
      </c>
    </row>
    <row r="417" spans="1:15" ht="409.5">
      <c r="A417" s="1371"/>
      <c r="B417" s="1360"/>
      <c r="C417" s="1371"/>
      <c r="D417" s="1371"/>
      <c r="E417" s="1499"/>
      <c r="F417" s="1499"/>
      <c r="G417" s="1499"/>
      <c r="H417" s="1823"/>
      <c r="I417" s="223" t="s">
        <v>5713</v>
      </c>
      <c r="J417" s="226">
        <v>5</v>
      </c>
      <c r="K417" s="227">
        <v>42646</v>
      </c>
      <c r="L417" s="227">
        <v>42945</v>
      </c>
      <c r="M417" s="236">
        <v>42.714285714285715</v>
      </c>
      <c r="N417" s="537" t="s">
        <v>5712</v>
      </c>
      <c r="O417" s="598">
        <v>0</v>
      </c>
    </row>
    <row r="418" spans="1:15" ht="409.5">
      <c r="A418" s="1371"/>
      <c r="B418" s="1360"/>
      <c r="C418" s="1371"/>
      <c r="D418" s="1371"/>
      <c r="E418" s="1499"/>
      <c r="F418" s="1499"/>
      <c r="G418" s="1499"/>
      <c r="H418" s="1824"/>
      <c r="I418" s="228" t="s">
        <v>5714</v>
      </c>
      <c r="J418" s="226">
        <v>2</v>
      </c>
      <c r="K418" s="227">
        <v>42646</v>
      </c>
      <c r="L418" s="227">
        <v>42945</v>
      </c>
      <c r="M418" s="236">
        <v>42.714285714285715</v>
      </c>
      <c r="N418" s="537" t="s">
        <v>5712</v>
      </c>
      <c r="O418" s="598">
        <v>0</v>
      </c>
    </row>
    <row r="419" spans="1:15" ht="345">
      <c r="A419" s="1371"/>
      <c r="B419" s="1360"/>
      <c r="C419" s="1371"/>
      <c r="D419" s="1371"/>
      <c r="E419" s="1499"/>
      <c r="F419" s="1499"/>
      <c r="G419" s="1499"/>
      <c r="H419" s="1310" t="s">
        <v>5715</v>
      </c>
      <c r="I419" s="1310" t="s">
        <v>5622</v>
      </c>
      <c r="J419" s="217">
        <v>1</v>
      </c>
      <c r="K419" s="218">
        <v>42095</v>
      </c>
      <c r="L419" s="218">
        <v>42369</v>
      </c>
      <c r="M419" s="63">
        <f t="shared" si="14"/>
        <v>39.142857142857146</v>
      </c>
      <c r="N419" s="542" t="s">
        <v>5716</v>
      </c>
      <c r="O419" s="598">
        <v>1</v>
      </c>
    </row>
    <row r="420" spans="1:15" ht="409.5">
      <c r="A420" s="1371"/>
      <c r="B420" s="1360"/>
      <c r="C420" s="1371"/>
      <c r="D420" s="1371"/>
      <c r="E420" s="1499"/>
      <c r="F420" s="1499"/>
      <c r="G420" s="1499"/>
      <c r="H420" s="1583" t="s">
        <v>5717</v>
      </c>
      <c r="I420" s="223" t="s">
        <v>1032</v>
      </c>
      <c r="J420" s="226">
        <v>1</v>
      </c>
      <c r="K420" s="227">
        <v>42646</v>
      </c>
      <c r="L420" s="227">
        <v>42945</v>
      </c>
      <c r="M420" s="236">
        <f t="shared" si="14"/>
        <v>42.714285714285715</v>
      </c>
      <c r="N420" s="537" t="s">
        <v>5718</v>
      </c>
      <c r="O420" s="598">
        <v>0</v>
      </c>
    </row>
    <row r="421" spans="1:15" ht="409.5">
      <c r="A421" s="1371"/>
      <c r="B421" s="1360"/>
      <c r="C421" s="1371"/>
      <c r="D421" s="1371"/>
      <c r="E421" s="1499"/>
      <c r="F421" s="1499"/>
      <c r="G421" s="1499"/>
      <c r="H421" s="1597"/>
      <c r="I421" s="223" t="s">
        <v>5719</v>
      </c>
      <c r="J421" s="226">
        <v>5</v>
      </c>
      <c r="K421" s="227">
        <v>42646</v>
      </c>
      <c r="L421" s="227">
        <v>42945</v>
      </c>
      <c r="M421" s="236">
        <f t="shared" si="14"/>
        <v>42.714285714285715</v>
      </c>
      <c r="N421" s="537" t="s">
        <v>5718</v>
      </c>
      <c r="O421" s="598">
        <v>0</v>
      </c>
    </row>
    <row r="422" spans="1:15" ht="409.5">
      <c r="A422" s="1371"/>
      <c r="B422" s="1360"/>
      <c r="C422" s="1371"/>
      <c r="D422" s="1371"/>
      <c r="E422" s="1499"/>
      <c r="F422" s="1499"/>
      <c r="G422" s="1499"/>
      <c r="H422" s="1466"/>
      <c r="I422" s="228" t="s">
        <v>5720</v>
      </c>
      <c r="J422" s="226">
        <v>2</v>
      </c>
      <c r="K422" s="227">
        <v>42646</v>
      </c>
      <c r="L422" s="227">
        <v>42945</v>
      </c>
      <c r="M422" s="236">
        <f t="shared" si="14"/>
        <v>42.714285714285715</v>
      </c>
      <c r="N422" s="537" t="s">
        <v>5718</v>
      </c>
      <c r="O422" s="598">
        <v>0</v>
      </c>
    </row>
    <row r="423" spans="1:15" ht="255">
      <c r="A423" s="1371"/>
      <c r="B423" s="1360"/>
      <c r="C423" s="1371"/>
      <c r="D423" s="1371"/>
      <c r="E423" s="1499"/>
      <c r="F423" s="1499"/>
      <c r="G423" s="1499"/>
      <c r="H423" s="1310" t="s">
        <v>5721</v>
      </c>
      <c r="I423" s="1310" t="s">
        <v>5622</v>
      </c>
      <c r="J423" s="217">
        <v>1</v>
      </c>
      <c r="K423" s="218">
        <v>42095</v>
      </c>
      <c r="L423" s="218">
        <v>42369</v>
      </c>
      <c r="M423" s="63">
        <f t="shared" si="14"/>
        <v>39.142857142857146</v>
      </c>
      <c r="N423" s="1307" t="s">
        <v>5722</v>
      </c>
      <c r="O423" s="598">
        <v>1</v>
      </c>
    </row>
    <row r="424" spans="1:15" ht="409.5">
      <c r="A424" s="1371"/>
      <c r="B424" s="1360"/>
      <c r="C424" s="1371"/>
      <c r="D424" s="1371"/>
      <c r="E424" s="1499"/>
      <c r="F424" s="1499"/>
      <c r="G424" s="1499"/>
      <c r="H424" s="1583" t="s">
        <v>5723</v>
      </c>
      <c r="I424" s="223" t="s">
        <v>1032</v>
      </c>
      <c r="J424" s="226">
        <v>1</v>
      </c>
      <c r="K424" s="227">
        <v>42736</v>
      </c>
      <c r="L424" s="227">
        <v>43039</v>
      </c>
      <c r="M424" s="236">
        <f t="shared" si="14"/>
        <v>43.285714285714285</v>
      </c>
      <c r="N424" s="537" t="s">
        <v>5724</v>
      </c>
      <c r="O424" s="598">
        <v>0</v>
      </c>
    </row>
    <row r="425" spans="1:15" ht="409.5">
      <c r="A425" s="1371"/>
      <c r="B425" s="1360"/>
      <c r="C425" s="1371"/>
      <c r="D425" s="1371"/>
      <c r="E425" s="1499"/>
      <c r="F425" s="1499"/>
      <c r="G425" s="1499"/>
      <c r="H425" s="1597"/>
      <c r="I425" s="223" t="s">
        <v>5725</v>
      </c>
      <c r="J425" s="226">
        <v>5</v>
      </c>
      <c r="K425" s="227">
        <v>42736</v>
      </c>
      <c r="L425" s="227">
        <v>43039</v>
      </c>
      <c r="M425" s="236">
        <f t="shared" si="14"/>
        <v>43.285714285714285</v>
      </c>
      <c r="N425" s="537" t="s">
        <v>5724</v>
      </c>
      <c r="O425" s="598">
        <v>0</v>
      </c>
    </row>
    <row r="426" spans="1:15" ht="409.5">
      <c r="A426" s="1371"/>
      <c r="B426" s="1361"/>
      <c r="C426" s="1371"/>
      <c r="D426" s="1371"/>
      <c r="E426" s="1499"/>
      <c r="F426" s="1499"/>
      <c r="G426" s="1499"/>
      <c r="H426" s="1466"/>
      <c r="I426" s="228" t="s">
        <v>5726</v>
      </c>
      <c r="J426" s="226">
        <v>2</v>
      </c>
      <c r="K426" s="227">
        <v>42736</v>
      </c>
      <c r="L426" s="227">
        <v>43039</v>
      </c>
      <c r="M426" s="236">
        <f t="shared" si="14"/>
        <v>43.285714285714285</v>
      </c>
      <c r="N426" s="537" t="s">
        <v>5724</v>
      </c>
      <c r="O426" s="598">
        <v>0</v>
      </c>
    </row>
    <row r="427" spans="1:15" ht="345">
      <c r="A427" s="1371" t="s">
        <v>20</v>
      </c>
      <c r="B427" s="1359" t="s">
        <v>11</v>
      </c>
      <c r="C427" s="1371" t="s">
        <v>5727</v>
      </c>
      <c r="D427" s="1371" t="s">
        <v>545</v>
      </c>
      <c r="E427" s="1499" t="s">
        <v>5728</v>
      </c>
      <c r="F427" s="1499" t="s">
        <v>5729</v>
      </c>
      <c r="G427" s="1652" t="s">
        <v>5730</v>
      </c>
      <c r="H427" s="1310" t="s">
        <v>5731</v>
      </c>
      <c r="I427" s="1310" t="s">
        <v>5732</v>
      </c>
      <c r="J427" s="217">
        <v>1</v>
      </c>
      <c r="K427" s="218">
        <v>42064</v>
      </c>
      <c r="L427" s="218">
        <v>42428</v>
      </c>
      <c r="M427" s="63">
        <f t="shared" si="14"/>
        <v>52</v>
      </c>
      <c r="N427" s="1307" t="s">
        <v>5733</v>
      </c>
      <c r="O427" s="598">
        <v>1</v>
      </c>
    </row>
    <row r="428" spans="1:15" ht="225">
      <c r="A428" s="1371"/>
      <c r="B428" s="1360"/>
      <c r="C428" s="1371"/>
      <c r="D428" s="1371"/>
      <c r="E428" s="1499"/>
      <c r="F428" s="1499"/>
      <c r="G428" s="1652"/>
      <c r="H428" s="1310" t="s">
        <v>5734</v>
      </c>
      <c r="I428" s="1310" t="s">
        <v>5622</v>
      </c>
      <c r="J428" s="217">
        <v>1</v>
      </c>
      <c r="K428" s="218">
        <v>42095</v>
      </c>
      <c r="L428" s="218">
        <v>42369</v>
      </c>
      <c r="M428" s="63">
        <f t="shared" si="14"/>
        <v>39.142857142857146</v>
      </c>
      <c r="N428" s="1307" t="s">
        <v>5735</v>
      </c>
      <c r="O428" s="598">
        <v>1</v>
      </c>
    </row>
    <row r="429" spans="1:15" ht="409.5">
      <c r="A429" s="1371"/>
      <c r="B429" s="1360"/>
      <c r="C429" s="1371"/>
      <c r="D429" s="1371"/>
      <c r="E429" s="1499"/>
      <c r="F429" s="1499"/>
      <c r="G429" s="1652"/>
      <c r="H429" s="1583" t="s">
        <v>5736</v>
      </c>
      <c r="I429" s="223" t="s">
        <v>1032</v>
      </c>
      <c r="J429" s="226">
        <v>1</v>
      </c>
      <c r="K429" s="227">
        <v>42646</v>
      </c>
      <c r="L429" s="227">
        <v>42945</v>
      </c>
      <c r="M429" s="236">
        <f>(+L429-K429)/7</f>
        <v>42.714285714285715</v>
      </c>
      <c r="N429" s="537" t="s">
        <v>5737</v>
      </c>
      <c r="O429" s="598">
        <v>0</v>
      </c>
    </row>
    <row r="430" spans="1:15" ht="409.5">
      <c r="A430" s="1371"/>
      <c r="B430" s="1360"/>
      <c r="C430" s="1371"/>
      <c r="D430" s="1371"/>
      <c r="E430" s="1499"/>
      <c r="F430" s="1499"/>
      <c r="G430" s="1652"/>
      <c r="H430" s="1597"/>
      <c r="I430" s="223" t="s">
        <v>5738</v>
      </c>
      <c r="J430" s="226">
        <v>5</v>
      </c>
      <c r="K430" s="227">
        <v>42646</v>
      </c>
      <c r="L430" s="227">
        <v>42945</v>
      </c>
      <c r="M430" s="236">
        <f>(+L430-K430)/7</f>
        <v>42.714285714285715</v>
      </c>
      <c r="N430" s="537" t="s">
        <v>5737</v>
      </c>
      <c r="O430" s="598">
        <v>0</v>
      </c>
    </row>
    <row r="431" spans="1:15" ht="409.5">
      <c r="A431" s="1371"/>
      <c r="B431" s="1361"/>
      <c r="C431" s="1371"/>
      <c r="D431" s="1371"/>
      <c r="E431" s="1499"/>
      <c r="F431" s="1499"/>
      <c r="G431" s="1652"/>
      <c r="H431" s="1466"/>
      <c r="I431" s="228" t="s">
        <v>5739</v>
      </c>
      <c r="J431" s="226">
        <v>2</v>
      </c>
      <c r="K431" s="227">
        <v>42646</v>
      </c>
      <c r="L431" s="227">
        <v>42945</v>
      </c>
      <c r="M431" s="236">
        <f>(+L431-K431)/7</f>
        <v>42.714285714285715</v>
      </c>
      <c r="N431" s="537" t="s">
        <v>5737</v>
      </c>
      <c r="O431" s="598">
        <v>0</v>
      </c>
    </row>
    <row r="432" spans="1:15" ht="409.5">
      <c r="A432" s="1371" t="s">
        <v>20</v>
      </c>
      <c r="B432" s="1359" t="s">
        <v>11</v>
      </c>
      <c r="C432" s="1371" t="s">
        <v>5740</v>
      </c>
      <c r="D432" s="1371" t="s">
        <v>1027</v>
      </c>
      <c r="E432" s="1499" t="s">
        <v>5741</v>
      </c>
      <c r="F432" s="1389" t="s">
        <v>5742</v>
      </c>
      <c r="G432" s="1652" t="s">
        <v>5638</v>
      </c>
      <c r="H432" s="1310" t="s">
        <v>5639</v>
      </c>
      <c r="I432" s="230" t="s">
        <v>5640</v>
      </c>
      <c r="J432" s="217">
        <v>1</v>
      </c>
      <c r="K432" s="218">
        <v>42248</v>
      </c>
      <c r="L432" s="218">
        <v>42613</v>
      </c>
      <c r="M432" s="63">
        <f t="shared" si="14"/>
        <v>52.142857142857146</v>
      </c>
      <c r="N432" s="1818" t="s">
        <v>5641</v>
      </c>
      <c r="O432" s="598">
        <v>1</v>
      </c>
    </row>
    <row r="433" spans="1:15" ht="409.5">
      <c r="A433" s="1371"/>
      <c r="B433" s="1361"/>
      <c r="C433" s="1371"/>
      <c r="D433" s="1371"/>
      <c r="E433" s="1499"/>
      <c r="F433" s="1391"/>
      <c r="G433" s="1652"/>
      <c r="H433" s="1310" t="s">
        <v>5642</v>
      </c>
      <c r="I433" s="1310" t="s">
        <v>5643</v>
      </c>
      <c r="J433" s="217">
        <v>1</v>
      </c>
      <c r="K433" s="229">
        <v>42461</v>
      </c>
      <c r="L433" s="229">
        <v>42674</v>
      </c>
      <c r="M433" s="63">
        <f t="shared" si="14"/>
        <v>30.428571428571427</v>
      </c>
      <c r="N433" s="1818"/>
      <c r="O433" s="598">
        <v>1</v>
      </c>
    </row>
    <row r="434" spans="1:15" ht="409.5">
      <c r="A434" s="1359" t="s">
        <v>20</v>
      </c>
      <c r="B434" s="1359" t="s">
        <v>11</v>
      </c>
      <c r="C434" s="1359" t="s">
        <v>975</v>
      </c>
      <c r="D434" s="1359" t="s">
        <v>976</v>
      </c>
      <c r="E434" s="1359" t="s">
        <v>977</v>
      </c>
      <c r="F434" s="1359" t="s">
        <v>978</v>
      </c>
      <c r="G434" s="237" t="s">
        <v>5743</v>
      </c>
      <c r="H434" s="238" t="s">
        <v>5744</v>
      </c>
      <c r="I434" s="238" t="s">
        <v>981</v>
      </c>
      <c r="J434" s="239">
        <v>24</v>
      </c>
      <c r="K434" s="227">
        <v>42278</v>
      </c>
      <c r="L434" s="227">
        <v>42490</v>
      </c>
      <c r="M434" s="240">
        <f t="shared" si="14"/>
        <v>30.285714285714285</v>
      </c>
      <c r="N434" s="543" t="s">
        <v>5745</v>
      </c>
      <c r="O434" s="598">
        <v>1</v>
      </c>
    </row>
    <row r="435" spans="1:15" ht="409.5">
      <c r="A435" s="1360"/>
      <c r="B435" s="1360"/>
      <c r="C435" s="1360"/>
      <c r="D435" s="1360"/>
      <c r="E435" s="1360"/>
      <c r="F435" s="1360"/>
      <c r="G435" s="1819" t="s">
        <v>5746</v>
      </c>
      <c r="H435" s="241" t="s">
        <v>5747</v>
      </c>
      <c r="I435" s="238" t="s">
        <v>5748</v>
      </c>
      <c r="J435" s="239">
        <v>19</v>
      </c>
      <c r="K435" s="227">
        <v>42492</v>
      </c>
      <c r="L435" s="227">
        <v>42735</v>
      </c>
      <c r="M435" s="236">
        <f t="shared" si="14"/>
        <v>34.714285714285715</v>
      </c>
      <c r="N435" s="543" t="s">
        <v>5749</v>
      </c>
      <c r="O435" s="598">
        <v>1</v>
      </c>
    </row>
    <row r="436" spans="1:15" ht="409.5">
      <c r="A436" s="1360"/>
      <c r="B436" s="1360"/>
      <c r="C436" s="1360"/>
      <c r="D436" s="1360"/>
      <c r="E436" s="1360"/>
      <c r="F436" s="1360"/>
      <c r="G436" s="1820"/>
      <c r="H436" s="1819" t="s">
        <v>5750</v>
      </c>
      <c r="I436" s="238" t="s">
        <v>5751</v>
      </c>
      <c r="J436" s="239">
        <v>19</v>
      </c>
      <c r="K436" s="227">
        <v>42736</v>
      </c>
      <c r="L436" s="227">
        <v>43039</v>
      </c>
      <c r="M436" s="236">
        <f t="shared" si="14"/>
        <v>43.285714285714285</v>
      </c>
      <c r="N436" s="543" t="s">
        <v>5752</v>
      </c>
      <c r="O436" s="598">
        <v>0</v>
      </c>
    </row>
    <row r="437" spans="1:15" ht="409.5">
      <c r="A437" s="1360"/>
      <c r="B437" s="1360"/>
      <c r="C437" s="1360"/>
      <c r="D437" s="1360"/>
      <c r="E437" s="1360"/>
      <c r="F437" s="1360"/>
      <c r="G437" s="1820"/>
      <c r="H437" s="1820"/>
      <c r="I437" s="238" t="s">
        <v>5753</v>
      </c>
      <c r="J437" s="239">
        <v>95</v>
      </c>
      <c r="K437" s="227">
        <v>42736</v>
      </c>
      <c r="L437" s="227">
        <v>43039</v>
      </c>
      <c r="M437" s="236">
        <f t="shared" si="14"/>
        <v>43.285714285714285</v>
      </c>
      <c r="N437" s="543" t="s">
        <v>5752</v>
      </c>
      <c r="O437" s="598">
        <v>0</v>
      </c>
    </row>
    <row r="438" spans="1:15" ht="409.5">
      <c r="A438" s="1360"/>
      <c r="B438" s="1360"/>
      <c r="C438" s="1360"/>
      <c r="D438" s="1360"/>
      <c r="E438" s="1360"/>
      <c r="F438" s="1360"/>
      <c r="G438" s="1821"/>
      <c r="H438" s="1821"/>
      <c r="I438" s="228" t="s">
        <v>5754</v>
      </c>
      <c r="J438" s="239">
        <v>38</v>
      </c>
      <c r="K438" s="227">
        <v>42736</v>
      </c>
      <c r="L438" s="227">
        <v>43039</v>
      </c>
      <c r="M438" s="236">
        <f t="shared" si="14"/>
        <v>43.285714285714285</v>
      </c>
      <c r="N438" s="543" t="s">
        <v>5752</v>
      </c>
      <c r="O438" s="598">
        <v>0</v>
      </c>
    </row>
    <row r="439" spans="1:15" ht="409.5">
      <c r="A439" s="1361"/>
      <c r="B439" s="1361"/>
      <c r="C439" s="1361"/>
      <c r="D439" s="1361"/>
      <c r="E439" s="1361"/>
      <c r="F439" s="1361"/>
      <c r="G439" s="242" t="s">
        <v>1015</v>
      </c>
      <c r="H439" s="238" t="s">
        <v>1016</v>
      </c>
      <c r="I439" s="238" t="s">
        <v>981</v>
      </c>
      <c r="J439" s="239">
        <v>19</v>
      </c>
      <c r="K439" s="227">
        <v>42146</v>
      </c>
      <c r="L439" s="227">
        <v>42287</v>
      </c>
      <c r="M439" s="236">
        <f t="shared" si="14"/>
        <v>20.142857142857142</v>
      </c>
      <c r="N439" s="543" t="s">
        <v>5755</v>
      </c>
      <c r="O439" s="598">
        <v>1</v>
      </c>
    </row>
    <row r="440" spans="1:15" ht="409.5">
      <c r="A440" s="1178" t="s">
        <v>20</v>
      </c>
      <c r="B440" s="1178" t="s">
        <v>11</v>
      </c>
      <c r="C440" s="1178" t="s">
        <v>1018</v>
      </c>
      <c r="D440" s="1305" t="s">
        <v>1019</v>
      </c>
      <c r="E440" s="1305" t="s">
        <v>1020</v>
      </c>
      <c r="F440" s="1305" t="s">
        <v>1021</v>
      </c>
      <c r="G440" s="1305" t="s">
        <v>5756</v>
      </c>
      <c r="H440" s="1305" t="s">
        <v>5757</v>
      </c>
      <c r="I440" s="1305" t="s">
        <v>220</v>
      </c>
      <c r="J440" s="1305">
        <v>1</v>
      </c>
      <c r="K440" s="243">
        <v>42309</v>
      </c>
      <c r="L440" s="243">
        <v>42460</v>
      </c>
      <c r="M440" s="1305">
        <f>(+L440-K440)/7</f>
        <v>21.571428571428573</v>
      </c>
      <c r="N440" s="544" t="s">
        <v>5758</v>
      </c>
      <c r="O440" s="598">
        <v>1</v>
      </c>
    </row>
    <row r="441" spans="1:15" ht="409.5">
      <c r="A441" s="1673" t="s">
        <v>20</v>
      </c>
      <c r="B441" s="1659" t="s">
        <v>11</v>
      </c>
      <c r="C441" s="1673" t="s">
        <v>1026</v>
      </c>
      <c r="D441" s="1659" t="s">
        <v>1027</v>
      </c>
      <c r="E441" s="1814" t="s">
        <v>5759</v>
      </c>
      <c r="F441" s="1815" t="s">
        <v>1029</v>
      </c>
      <c r="G441" s="1711" t="s">
        <v>5760</v>
      </c>
      <c r="H441" s="121" t="s">
        <v>1276</v>
      </c>
      <c r="I441" s="244" t="s">
        <v>1277</v>
      </c>
      <c r="J441" s="245">
        <v>1</v>
      </c>
      <c r="K441" s="243">
        <v>42558</v>
      </c>
      <c r="L441" s="243">
        <v>42674</v>
      </c>
      <c r="M441" s="246">
        <f t="shared" ref="M441:M449" si="15">(L441-K441)/7</f>
        <v>16.571428571428573</v>
      </c>
      <c r="N441" s="545" t="s">
        <v>5761</v>
      </c>
      <c r="O441" s="598">
        <v>1</v>
      </c>
    </row>
    <row r="442" spans="1:15" ht="409.5">
      <c r="A442" s="1673"/>
      <c r="B442" s="1660"/>
      <c r="C442" s="1673"/>
      <c r="D442" s="1660"/>
      <c r="E442" s="1801"/>
      <c r="F442" s="1816"/>
      <c r="G442" s="1711"/>
      <c r="H442" s="121" t="s">
        <v>4801</v>
      </c>
      <c r="I442" s="244" t="s">
        <v>4802</v>
      </c>
      <c r="J442" s="245">
        <v>2</v>
      </c>
      <c r="K442" s="243">
        <v>42675</v>
      </c>
      <c r="L442" s="243">
        <v>42886</v>
      </c>
      <c r="M442" s="246">
        <f t="shared" si="15"/>
        <v>30.142857142857142</v>
      </c>
      <c r="N442" s="545" t="s">
        <v>5761</v>
      </c>
      <c r="O442" s="598">
        <v>0</v>
      </c>
    </row>
    <row r="443" spans="1:15" ht="409.5">
      <c r="A443" s="1673"/>
      <c r="B443" s="1661"/>
      <c r="C443" s="1673"/>
      <c r="D443" s="1661"/>
      <c r="E443" s="1710"/>
      <c r="F443" s="1817"/>
      <c r="G443" s="1711"/>
      <c r="H443" s="121" t="s">
        <v>4803</v>
      </c>
      <c r="I443" s="247" t="s">
        <v>4804</v>
      </c>
      <c r="J443" s="245">
        <v>2</v>
      </c>
      <c r="K443" s="243">
        <v>42887</v>
      </c>
      <c r="L443" s="243">
        <v>43166</v>
      </c>
      <c r="M443" s="246">
        <f t="shared" si="15"/>
        <v>39.857142857142854</v>
      </c>
      <c r="N443" s="545" t="s">
        <v>5761</v>
      </c>
      <c r="O443" s="598">
        <v>0</v>
      </c>
    </row>
    <row r="444" spans="1:15" ht="409.5">
      <c r="A444" s="1673" t="s">
        <v>20</v>
      </c>
      <c r="B444" s="1659" t="s">
        <v>11</v>
      </c>
      <c r="C444" s="1673" t="s">
        <v>1041</v>
      </c>
      <c r="D444" s="1802" t="s">
        <v>545</v>
      </c>
      <c r="E444" s="1805" t="s">
        <v>5762</v>
      </c>
      <c r="F444" s="1808" t="s">
        <v>1043</v>
      </c>
      <c r="G444" s="1811" t="s">
        <v>5763</v>
      </c>
      <c r="H444" s="121" t="s">
        <v>1276</v>
      </c>
      <c r="I444" s="244" t="s">
        <v>1277</v>
      </c>
      <c r="J444" s="245">
        <v>1</v>
      </c>
      <c r="K444" s="243">
        <v>42558</v>
      </c>
      <c r="L444" s="243">
        <v>42674</v>
      </c>
      <c r="M444" s="246">
        <f t="shared" si="15"/>
        <v>16.571428571428573</v>
      </c>
      <c r="N444" s="545" t="s">
        <v>5761</v>
      </c>
      <c r="O444" s="598">
        <v>1</v>
      </c>
    </row>
    <row r="445" spans="1:15" ht="409.5">
      <c r="A445" s="1673"/>
      <c r="B445" s="1660"/>
      <c r="C445" s="1673"/>
      <c r="D445" s="1803"/>
      <c r="E445" s="1806"/>
      <c r="F445" s="1809"/>
      <c r="G445" s="1812"/>
      <c r="H445" s="121" t="s">
        <v>4801</v>
      </c>
      <c r="I445" s="244" t="s">
        <v>4802</v>
      </c>
      <c r="J445" s="245">
        <v>2</v>
      </c>
      <c r="K445" s="243">
        <v>42675</v>
      </c>
      <c r="L445" s="243">
        <v>42886</v>
      </c>
      <c r="M445" s="246">
        <f t="shared" si="15"/>
        <v>30.142857142857142</v>
      </c>
      <c r="N445" s="545" t="s">
        <v>5761</v>
      </c>
      <c r="O445" s="598">
        <v>0</v>
      </c>
    </row>
    <row r="446" spans="1:15" ht="409.6" thickBot="1">
      <c r="A446" s="1673"/>
      <c r="B446" s="1661"/>
      <c r="C446" s="1673"/>
      <c r="D446" s="1804"/>
      <c r="E446" s="1807"/>
      <c r="F446" s="1810"/>
      <c r="G446" s="1813"/>
      <c r="H446" s="121" t="s">
        <v>4803</v>
      </c>
      <c r="I446" s="247" t="s">
        <v>4804</v>
      </c>
      <c r="J446" s="245">
        <v>2</v>
      </c>
      <c r="K446" s="243">
        <v>42887</v>
      </c>
      <c r="L446" s="243">
        <v>43166</v>
      </c>
      <c r="M446" s="246">
        <f t="shared" si="15"/>
        <v>39.857142857142854</v>
      </c>
      <c r="N446" s="545" t="s">
        <v>5761</v>
      </c>
      <c r="O446" s="598">
        <v>0</v>
      </c>
    </row>
    <row r="447" spans="1:15" ht="409.5">
      <c r="A447" s="1673" t="s">
        <v>20</v>
      </c>
      <c r="B447" s="1659" t="s">
        <v>11</v>
      </c>
      <c r="C447" s="1673" t="s">
        <v>1046</v>
      </c>
      <c r="D447" s="1674" t="s">
        <v>952</v>
      </c>
      <c r="E447" s="1801" t="s">
        <v>5764</v>
      </c>
      <c r="F447" s="1791" t="s">
        <v>1048</v>
      </c>
      <c r="G447" s="1662" t="s">
        <v>5765</v>
      </c>
      <c r="H447" s="121" t="s">
        <v>1276</v>
      </c>
      <c r="I447" s="244" t="s">
        <v>1277</v>
      </c>
      <c r="J447" s="245">
        <v>1</v>
      </c>
      <c r="K447" s="243">
        <v>42558</v>
      </c>
      <c r="L447" s="243">
        <v>42674</v>
      </c>
      <c r="M447" s="246">
        <f t="shared" si="15"/>
        <v>16.571428571428573</v>
      </c>
      <c r="N447" s="545" t="s">
        <v>5761</v>
      </c>
      <c r="O447" s="598">
        <v>1</v>
      </c>
    </row>
    <row r="448" spans="1:15" ht="409.5">
      <c r="A448" s="1673"/>
      <c r="B448" s="1660"/>
      <c r="C448" s="1673"/>
      <c r="D448" s="1674"/>
      <c r="E448" s="1801"/>
      <c r="F448" s="1791"/>
      <c r="G448" s="1791"/>
      <c r="H448" s="121" t="s">
        <v>4801</v>
      </c>
      <c r="I448" s="244" t="s">
        <v>4802</v>
      </c>
      <c r="J448" s="245">
        <v>2</v>
      </c>
      <c r="K448" s="243">
        <v>42675</v>
      </c>
      <c r="L448" s="243">
        <v>42886</v>
      </c>
      <c r="M448" s="246">
        <f t="shared" si="15"/>
        <v>30.142857142857142</v>
      </c>
      <c r="N448" s="545" t="s">
        <v>5761</v>
      </c>
      <c r="O448" s="598">
        <v>0</v>
      </c>
    </row>
    <row r="449" spans="1:15" ht="409.5">
      <c r="A449" s="1673"/>
      <c r="B449" s="1661"/>
      <c r="C449" s="1673"/>
      <c r="D449" s="1674"/>
      <c r="E449" s="1710"/>
      <c r="F449" s="1663"/>
      <c r="G449" s="1663"/>
      <c r="H449" s="121" t="s">
        <v>4803</v>
      </c>
      <c r="I449" s="247" t="s">
        <v>5766</v>
      </c>
      <c r="J449" s="245">
        <v>2</v>
      </c>
      <c r="K449" s="243">
        <v>42887</v>
      </c>
      <c r="L449" s="243">
        <v>43166</v>
      </c>
      <c r="M449" s="246">
        <f t="shared" si="15"/>
        <v>39.857142857142854</v>
      </c>
      <c r="N449" s="545" t="s">
        <v>5761</v>
      </c>
      <c r="O449" s="598">
        <v>0</v>
      </c>
    </row>
    <row r="450" spans="1:15" ht="370.5">
      <c r="A450" s="1792" t="s">
        <v>20</v>
      </c>
      <c r="B450" s="1793" t="s">
        <v>11</v>
      </c>
      <c r="C450" s="1792" t="s">
        <v>1050</v>
      </c>
      <c r="D450" s="1796" t="s">
        <v>545</v>
      </c>
      <c r="E450" s="1797" t="s">
        <v>5767</v>
      </c>
      <c r="F450" s="1796" t="s">
        <v>1052</v>
      </c>
      <c r="G450" s="1800" t="s">
        <v>1053</v>
      </c>
      <c r="H450" s="248" t="s">
        <v>1054</v>
      </c>
      <c r="I450" s="248" t="s">
        <v>1055</v>
      </c>
      <c r="J450" s="249">
        <v>13</v>
      </c>
      <c r="K450" s="250">
        <v>42736</v>
      </c>
      <c r="L450" s="250">
        <v>42825</v>
      </c>
      <c r="M450" s="251">
        <f>(L450-K450)/7</f>
        <v>12.714285714285714</v>
      </c>
      <c r="N450" s="546" t="s">
        <v>5768</v>
      </c>
      <c r="O450" s="598">
        <v>0</v>
      </c>
    </row>
    <row r="451" spans="1:15" ht="342">
      <c r="A451" s="1792"/>
      <c r="B451" s="1794"/>
      <c r="C451" s="1792"/>
      <c r="D451" s="1796"/>
      <c r="E451" s="1798"/>
      <c r="F451" s="1796"/>
      <c r="G451" s="1800"/>
      <c r="H451" s="248" t="s">
        <v>5769</v>
      </c>
      <c r="I451" s="248" t="s">
        <v>3195</v>
      </c>
      <c r="J451" s="252">
        <v>1</v>
      </c>
      <c r="K451" s="250">
        <v>42719</v>
      </c>
      <c r="L451" s="250">
        <v>42794</v>
      </c>
      <c r="M451" s="251">
        <v>11</v>
      </c>
      <c r="N451" s="546" t="s">
        <v>5770</v>
      </c>
      <c r="O451" s="598">
        <v>0</v>
      </c>
    </row>
    <row r="452" spans="1:15" ht="409.5">
      <c r="A452" s="1792"/>
      <c r="B452" s="1794"/>
      <c r="C452" s="1792"/>
      <c r="D452" s="1796"/>
      <c r="E452" s="1798"/>
      <c r="F452" s="1796"/>
      <c r="G452" s="1800"/>
      <c r="H452" s="253" t="s">
        <v>5771</v>
      </c>
      <c r="I452" s="254" t="s">
        <v>3197</v>
      </c>
      <c r="J452" s="255">
        <v>4</v>
      </c>
      <c r="K452" s="256">
        <v>42795</v>
      </c>
      <c r="L452" s="256">
        <v>43159</v>
      </c>
      <c r="M452" s="257">
        <f>(L452-K452)/7</f>
        <v>52</v>
      </c>
      <c r="N452" s="546" t="s">
        <v>5770</v>
      </c>
      <c r="O452" s="598">
        <v>0</v>
      </c>
    </row>
    <row r="453" spans="1:15" ht="409.5">
      <c r="A453" s="1792"/>
      <c r="B453" s="1795"/>
      <c r="C453" s="1792"/>
      <c r="D453" s="1796"/>
      <c r="E453" s="1799"/>
      <c r="F453" s="1796"/>
      <c r="G453" s="1800"/>
      <c r="H453" s="253" t="s">
        <v>5772</v>
      </c>
      <c r="I453" s="254" t="s">
        <v>4224</v>
      </c>
      <c r="J453" s="255">
        <v>5</v>
      </c>
      <c r="K453" s="256">
        <v>42917</v>
      </c>
      <c r="L453" s="256">
        <v>43281</v>
      </c>
      <c r="M453" s="257">
        <f>(L453-K453)/7</f>
        <v>52</v>
      </c>
      <c r="N453" s="546" t="s">
        <v>5770</v>
      </c>
      <c r="O453" s="598">
        <v>0</v>
      </c>
    </row>
    <row r="454" spans="1:15" ht="15.75">
      <c r="A454" s="1750" t="s">
        <v>17</v>
      </c>
      <c r="B454" s="1750"/>
      <c r="C454" s="1750"/>
      <c r="D454" s="1750"/>
      <c r="E454" s="1750"/>
      <c r="F454" s="1750"/>
      <c r="G454" s="220"/>
      <c r="H454" s="220"/>
      <c r="I454" s="220"/>
      <c r="J454" s="221"/>
      <c r="K454" s="222"/>
      <c r="L454" s="222"/>
      <c r="M454" s="90"/>
      <c r="N454" s="133"/>
      <c r="O454" s="39"/>
    </row>
    <row r="455" spans="1:15" ht="409.5">
      <c r="A455" s="1788">
        <v>89</v>
      </c>
      <c r="B455" s="1788" t="s">
        <v>11</v>
      </c>
      <c r="C455" s="1788" t="s">
        <v>4784</v>
      </c>
      <c r="D455" s="1788" t="s">
        <v>659</v>
      </c>
      <c r="E455" s="1788" t="s">
        <v>5773</v>
      </c>
      <c r="F455" s="1788" t="s">
        <v>4786</v>
      </c>
      <c r="G455" s="258" t="s">
        <v>4787</v>
      </c>
      <c r="H455" s="258" t="s">
        <v>4788</v>
      </c>
      <c r="I455" s="258" t="s">
        <v>4789</v>
      </c>
      <c r="J455" s="217">
        <v>1</v>
      </c>
      <c r="K455" s="218">
        <v>42062</v>
      </c>
      <c r="L455" s="218">
        <v>42079</v>
      </c>
      <c r="M455" s="90">
        <f t="shared" ref="M455:M514" si="16">(+L455-K455)/7</f>
        <v>2.4285714285714284</v>
      </c>
      <c r="N455" s="547" t="s">
        <v>4790</v>
      </c>
      <c r="O455" s="598">
        <v>1</v>
      </c>
    </row>
    <row r="456" spans="1:15" ht="360">
      <c r="A456" s="1789"/>
      <c r="B456" s="1789"/>
      <c r="C456" s="1789"/>
      <c r="D456" s="1789"/>
      <c r="E456" s="1789"/>
      <c r="F456" s="1789"/>
      <c r="G456" s="1785" t="s">
        <v>4791</v>
      </c>
      <c r="H456" s="259" t="s">
        <v>4792</v>
      </c>
      <c r="I456" s="259" t="s">
        <v>4793</v>
      </c>
      <c r="J456" s="260">
        <v>6</v>
      </c>
      <c r="K456" s="261">
        <v>42231</v>
      </c>
      <c r="L456" s="261">
        <v>42597</v>
      </c>
      <c r="M456" s="262">
        <f t="shared" si="16"/>
        <v>52.285714285714285</v>
      </c>
      <c r="N456" s="548" t="s">
        <v>4790</v>
      </c>
      <c r="O456" s="598">
        <v>1</v>
      </c>
    </row>
    <row r="457" spans="1:15" ht="345">
      <c r="A457" s="1790"/>
      <c r="B457" s="1790"/>
      <c r="C457" s="1790"/>
      <c r="D457" s="1790"/>
      <c r="E457" s="1790"/>
      <c r="F457" s="1790"/>
      <c r="G457" s="1786"/>
      <c r="H457" s="259" t="s">
        <v>4794</v>
      </c>
      <c r="I457" s="259" t="s">
        <v>4795</v>
      </c>
      <c r="J457" s="260">
        <v>6</v>
      </c>
      <c r="K457" s="261">
        <v>42248</v>
      </c>
      <c r="L457" s="261">
        <v>42614</v>
      </c>
      <c r="M457" s="262">
        <f t="shared" si="16"/>
        <v>52.285714285714285</v>
      </c>
      <c r="N457" s="548" t="s">
        <v>4790</v>
      </c>
      <c r="O457" s="598">
        <v>1</v>
      </c>
    </row>
    <row r="458" spans="1:15" ht="409.5">
      <c r="A458" s="1779">
        <v>90</v>
      </c>
      <c r="B458" s="1780" t="s">
        <v>11</v>
      </c>
      <c r="C458" s="1783" t="s">
        <v>1238</v>
      </c>
      <c r="D458" s="1783" t="s">
        <v>1027</v>
      </c>
      <c r="E458" s="1787" t="s">
        <v>1239</v>
      </c>
      <c r="F458" s="1783" t="s">
        <v>1240</v>
      </c>
      <c r="G458" s="258" t="s">
        <v>1241</v>
      </c>
      <c r="H458" s="258" t="s">
        <v>1242</v>
      </c>
      <c r="I458" s="258" t="s">
        <v>1243</v>
      </c>
      <c r="J458" s="232">
        <v>1</v>
      </c>
      <c r="K458" s="218">
        <v>42072</v>
      </c>
      <c r="L458" s="218">
        <v>42076</v>
      </c>
      <c r="M458" s="90">
        <f t="shared" si="16"/>
        <v>0.5714285714285714</v>
      </c>
      <c r="N458" s="547" t="s">
        <v>4796</v>
      </c>
      <c r="O458" s="598">
        <v>1</v>
      </c>
    </row>
    <row r="459" spans="1:15" ht="409.5">
      <c r="A459" s="1779"/>
      <c r="B459" s="1782"/>
      <c r="C459" s="1783"/>
      <c r="D459" s="1783"/>
      <c r="E459" s="1787"/>
      <c r="F459" s="1783"/>
      <c r="G459" s="258" t="s">
        <v>1245</v>
      </c>
      <c r="H459" s="258" t="s">
        <v>1246</v>
      </c>
      <c r="I459" s="258" t="s">
        <v>1247</v>
      </c>
      <c r="J459" s="217">
        <v>1</v>
      </c>
      <c r="K459" s="218">
        <v>42079</v>
      </c>
      <c r="L459" s="218">
        <v>42110</v>
      </c>
      <c r="M459" s="90">
        <f t="shared" si="16"/>
        <v>4.4285714285714288</v>
      </c>
      <c r="N459" s="549" t="s">
        <v>4796</v>
      </c>
      <c r="O459" s="598">
        <v>1</v>
      </c>
    </row>
    <row r="460" spans="1:15" ht="204">
      <c r="A460" s="1779">
        <v>91</v>
      </c>
      <c r="B460" s="1780" t="s">
        <v>11</v>
      </c>
      <c r="C460" s="1783" t="s">
        <v>1249</v>
      </c>
      <c r="D460" s="1779" t="s">
        <v>545</v>
      </c>
      <c r="E460" s="1784" t="s">
        <v>1250</v>
      </c>
      <c r="F460" s="1784" t="s">
        <v>1251</v>
      </c>
      <c r="G460" s="1776" t="s">
        <v>1252</v>
      </c>
      <c r="H460" s="263" t="s">
        <v>1253</v>
      </c>
      <c r="I460" s="263" t="s">
        <v>1254</v>
      </c>
      <c r="J460" s="264">
        <v>1</v>
      </c>
      <c r="K460" s="265">
        <v>42461</v>
      </c>
      <c r="L460" s="265">
        <v>42551</v>
      </c>
      <c r="M460" s="266">
        <f t="shared" si="16"/>
        <v>12.857142857142858</v>
      </c>
      <c r="N460" s="550" t="s">
        <v>1255</v>
      </c>
      <c r="O460" s="598">
        <v>1</v>
      </c>
    </row>
    <row r="461" spans="1:15" ht="280.5">
      <c r="A461" s="1779"/>
      <c r="B461" s="1781"/>
      <c r="C461" s="1783"/>
      <c r="D461" s="1779"/>
      <c r="E461" s="1784"/>
      <c r="F461" s="1784"/>
      <c r="G461" s="1777"/>
      <c r="H461" s="267" t="s">
        <v>1256</v>
      </c>
      <c r="I461" s="267" t="s">
        <v>1257</v>
      </c>
      <c r="J461" s="268">
        <v>1</v>
      </c>
      <c r="K461" s="269">
        <v>42461</v>
      </c>
      <c r="L461" s="269">
        <v>42650</v>
      </c>
      <c r="M461" s="266">
        <f t="shared" si="16"/>
        <v>27</v>
      </c>
      <c r="N461" s="551" t="s">
        <v>1258</v>
      </c>
      <c r="O461" s="598">
        <v>1</v>
      </c>
    </row>
    <row r="462" spans="1:15" ht="153">
      <c r="A462" s="1779"/>
      <c r="B462" s="1781"/>
      <c r="C462" s="1783"/>
      <c r="D462" s="1779"/>
      <c r="E462" s="1784"/>
      <c r="F462" s="1784"/>
      <c r="G462" s="1777"/>
      <c r="H462" s="267" t="s">
        <v>1259</v>
      </c>
      <c r="I462" s="267" t="s">
        <v>1260</v>
      </c>
      <c r="J462" s="270">
        <v>1</v>
      </c>
      <c r="K462" s="269">
        <v>42653</v>
      </c>
      <c r="L462" s="269">
        <v>42661</v>
      </c>
      <c r="M462" s="266">
        <f t="shared" si="16"/>
        <v>1.1428571428571428</v>
      </c>
      <c r="N462" s="551" t="s">
        <v>1261</v>
      </c>
      <c r="O462" s="598">
        <v>1</v>
      </c>
    </row>
    <row r="463" spans="1:15" ht="267.75">
      <c r="A463" s="1779"/>
      <c r="B463" s="1781"/>
      <c r="C463" s="1783"/>
      <c r="D463" s="1779"/>
      <c r="E463" s="1784"/>
      <c r="F463" s="1784"/>
      <c r="G463" s="1777"/>
      <c r="H463" s="267" t="s">
        <v>1262</v>
      </c>
      <c r="I463" s="267" t="s">
        <v>1263</v>
      </c>
      <c r="J463" s="268">
        <v>1</v>
      </c>
      <c r="K463" s="269">
        <v>42662</v>
      </c>
      <c r="L463" s="269">
        <v>42683</v>
      </c>
      <c r="M463" s="266">
        <f t="shared" si="16"/>
        <v>3</v>
      </c>
      <c r="N463" s="551" t="s">
        <v>1264</v>
      </c>
      <c r="O463" s="598">
        <v>1</v>
      </c>
    </row>
    <row r="464" spans="1:15" ht="229.5">
      <c r="A464" s="1779"/>
      <c r="B464" s="1781"/>
      <c r="C464" s="1783"/>
      <c r="D464" s="1779"/>
      <c r="E464" s="1784"/>
      <c r="F464" s="1784"/>
      <c r="G464" s="1777"/>
      <c r="H464" s="267" t="s">
        <v>1265</v>
      </c>
      <c r="I464" s="267" t="s">
        <v>1266</v>
      </c>
      <c r="J464" s="268">
        <v>1</v>
      </c>
      <c r="K464" s="269">
        <v>42684</v>
      </c>
      <c r="L464" s="269">
        <v>42698</v>
      </c>
      <c r="M464" s="266">
        <f t="shared" si="16"/>
        <v>2</v>
      </c>
      <c r="N464" s="551" t="s">
        <v>1267</v>
      </c>
      <c r="O464" s="598">
        <v>0.7</v>
      </c>
    </row>
    <row r="465" spans="1:15" ht="293.25">
      <c r="A465" s="1779"/>
      <c r="B465" s="1781"/>
      <c r="C465" s="1783"/>
      <c r="D465" s="1779"/>
      <c r="E465" s="1784"/>
      <c r="F465" s="1784"/>
      <c r="G465" s="1778"/>
      <c r="H465" s="267" t="s">
        <v>1268</v>
      </c>
      <c r="I465" s="267" t="s">
        <v>1269</v>
      </c>
      <c r="J465" s="268">
        <v>1</v>
      </c>
      <c r="K465" s="269">
        <v>42699</v>
      </c>
      <c r="L465" s="269">
        <v>42760</v>
      </c>
      <c r="M465" s="266">
        <f t="shared" si="16"/>
        <v>8.7142857142857135</v>
      </c>
      <c r="N465" s="551" t="s">
        <v>1270</v>
      </c>
      <c r="O465" s="598">
        <v>0.7</v>
      </c>
    </row>
    <row r="466" spans="1:15" ht="318.75">
      <c r="A466" s="1779"/>
      <c r="B466" s="1781"/>
      <c r="C466" s="1783"/>
      <c r="D466" s="1779"/>
      <c r="E466" s="1784"/>
      <c r="F466" s="1784"/>
      <c r="G466" s="271" t="s">
        <v>1271</v>
      </c>
      <c r="H466" s="272" t="s">
        <v>1272</v>
      </c>
      <c r="I466" s="272" t="s">
        <v>1273</v>
      </c>
      <c r="J466" s="273">
        <v>1</v>
      </c>
      <c r="K466" s="274">
        <v>42552</v>
      </c>
      <c r="L466" s="274">
        <v>42916</v>
      </c>
      <c r="M466" s="266">
        <f t="shared" si="16"/>
        <v>52</v>
      </c>
      <c r="N466" s="551" t="s">
        <v>4798</v>
      </c>
      <c r="O466" s="598">
        <v>1</v>
      </c>
    </row>
    <row r="467" spans="1:15" ht="409.5">
      <c r="A467" s="1779"/>
      <c r="B467" s="1781"/>
      <c r="C467" s="1783"/>
      <c r="D467" s="1779"/>
      <c r="E467" s="1784"/>
      <c r="F467" s="1784"/>
      <c r="G467" s="1766" t="s">
        <v>4799</v>
      </c>
      <c r="H467" s="272" t="s">
        <v>1276</v>
      </c>
      <c r="I467" s="275" t="s">
        <v>1277</v>
      </c>
      <c r="J467" s="276">
        <v>1</v>
      </c>
      <c r="K467" s="274">
        <v>42558</v>
      </c>
      <c r="L467" s="274">
        <v>42735</v>
      </c>
      <c r="M467" s="266">
        <f t="shared" si="16"/>
        <v>25.285714285714285</v>
      </c>
      <c r="N467" s="552" t="s">
        <v>4800</v>
      </c>
      <c r="O467" s="598">
        <v>1</v>
      </c>
    </row>
    <row r="468" spans="1:15" ht="409.5">
      <c r="A468" s="1779"/>
      <c r="B468" s="1781"/>
      <c r="C468" s="1783"/>
      <c r="D468" s="1779"/>
      <c r="E468" s="1784"/>
      <c r="F468" s="1784"/>
      <c r="G468" s="1767"/>
      <c r="H468" s="272" t="s">
        <v>4801</v>
      </c>
      <c r="I468" s="275" t="s">
        <v>4802</v>
      </c>
      <c r="J468" s="276">
        <v>2</v>
      </c>
      <c r="K468" s="274">
        <v>42675</v>
      </c>
      <c r="L468" s="274">
        <v>42886</v>
      </c>
      <c r="M468" s="266">
        <f t="shared" si="16"/>
        <v>30.142857142857142</v>
      </c>
      <c r="N468" s="552" t="s">
        <v>4800</v>
      </c>
      <c r="O468" s="598">
        <v>0</v>
      </c>
    </row>
    <row r="469" spans="1:15" ht="409.5">
      <c r="A469" s="1779"/>
      <c r="B469" s="1782"/>
      <c r="C469" s="1783"/>
      <c r="D469" s="1779"/>
      <c r="E469" s="1784"/>
      <c r="F469" s="1784"/>
      <c r="G469" s="1768"/>
      <c r="H469" s="272" t="s">
        <v>4803</v>
      </c>
      <c r="I469" s="277" t="s">
        <v>4804</v>
      </c>
      <c r="J469" s="276">
        <v>2</v>
      </c>
      <c r="K469" s="274">
        <v>42887</v>
      </c>
      <c r="L469" s="274">
        <v>43166</v>
      </c>
      <c r="M469" s="266">
        <f t="shared" si="16"/>
        <v>39.857142857142854</v>
      </c>
      <c r="N469" s="552" t="s">
        <v>4805</v>
      </c>
      <c r="O469" s="598">
        <v>0</v>
      </c>
    </row>
    <row r="470" spans="1:15" ht="409.5">
      <c r="A470" s="1371">
        <v>92</v>
      </c>
      <c r="B470" s="1359" t="s">
        <v>11</v>
      </c>
      <c r="C470" s="1371" t="s">
        <v>1292</v>
      </c>
      <c r="D470" s="1371" t="s">
        <v>1293</v>
      </c>
      <c r="E470" s="1499" t="s">
        <v>1294</v>
      </c>
      <c r="F470" s="1499" t="s">
        <v>1295</v>
      </c>
      <c r="G470" s="1293" t="s">
        <v>1296</v>
      </c>
      <c r="H470" s="1293" t="s">
        <v>1297</v>
      </c>
      <c r="I470" s="1181" t="s">
        <v>1298</v>
      </c>
      <c r="J470" s="91">
        <v>1</v>
      </c>
      <c r="K470" s="278">
        <v>42261</v>
      </c>
      <c r="L470" s="278">
        <v>42265</v>
      </c>
      <c r="M470" s="90">
        <f t="shared" si="16"/>
        <v>0.5714285714285714</v>
      </c>
      <c r="N470" s="497" t="s">
        <v>4807</v>
      </c>
      <c r="O470" s="598">
        <v>1</v>
      </c>
    </row>
    <row r="471" spans="1:15" ht="409.5">
      <c r="A471" s="1371"/>
      <c r="B471" s="1361"/>
      <c r="C471" s="1371"/>
      <c r="D471" s="1371"/>
      <c r="E471" s="1499"/>
      <c r="F471" s="1499"/>
      <c r="G471" s="1293" t="s">
        <v>1300</v>
      </c>
      <c r="H471" s="1293" t="s">
        <v>1301</v>
      </c>
      <c r="I471" s="1181" t="s">
        <v>1302</v>
      </c>
      <c r="J471" s="91">
        <v>4</v>
      </c>
      <c r="K471" s="278">
        <v>42249</v>
      </c>
      <c r="L471" s="278">
        <v>42321</v>
      </c>
      <c r="M471" s="90">
        <f t="shared" si="16"/>
        <v>10.285714285714286</v>
      </c>
      <c r="N471" s="497" t="s">
        <v>4808</v>
      </c>
      <c r="O471" s="598">
        <v>1</v>
      </c>
    </row>
    <row r="472" spans="1:15" ht="405">
      <c r="A472" s="1359">
        <v>93</v>
      </c>
      <c r="B472" s="1359" t="s">
        <v>11</v>
      </c>
      <c r="C472" s="1359" t="s">
        <v>4809</v>
      </c>
      <c r="D472" s="1359" t="s">
        <v>1304</v>
      </c>
      <c r="E472" s="1389" t="s">
        <v>5774</v>
      </c>
      <c r="F472" s="1389" t="s">
        <v>4811</v>
      </c>
      <c r="G472" s="1189" t="s">
        <v>4812</v>
      </c>
      <c r="H472" s="1189" t="s">
        <v>4813</v>
      </c>
      <c r="I472" s="1189" t="s">
        <v>1346</v>
      </c>
      <c r="J472" s="279">
        <v>1</v>
      </c>
      <c r="K472" s="280">
        <v>42370</v>
      </c>
      <c r="L472" s="280">
        <v>42460</v>
      </c>
      <c r="M472" s="281">
        <f t="shared" si="16"/>
        <v>12.857142857142858</v>
      </c>
      <c r="N472" s="553" t="s">
        <v>4790</v>
      </c>
      <c r="O472" s="598">
        <v>1</v>
      </c>
    </row>
    <row r="473" spans="1:15" ht="330">
      <c r="A473" s="1361"/>
      <c r="B473" s="1361"/>
      <c r="C473" s="1361"/>
      <c r="D473" s="1361"/>
      <c r="E473" s="1391"/>
      <c r="F473" s="1391"/>
      <c r="G473" s="1185" t="s">
        <v>4814</v>
      </c>
      <c r="H473" s="1189" t="s">
        <v>4815</v>
      </c>
      <c r="I473" s="1189" t="s">
        <v>641</v>
      </c>
      <c r="J473" s="279">
        <v>1</v>
      </c>
      <c r="K473" s="280">
        <v>42370</v>
      </c>
      <c r="L473" s="280">
        <v>42404</v>
      </c>
      <c r="M473" s="281">
        <f t="shared" si="16"/>
        <v>4.8571428571428568</v>
      </c>
      <c r="N473" s="553" t="s">
        <v>4816</v>
      </c>
      <c r="O473" s="598">
        <v>1</v>
      </c>
    </row>
    <row r="474" spans="1:15" ht="255">
      <c r="A474" s="1359">
        <v>94</v>
      </c>
      <c r="B474" s="1359" t="s">
        <v>11</v>
      </c>
      <c r="C474" s="1359" t="s">
        <v>1303</v>
      </c>
      <c r="D474" s="1359" t="s">
        <v>1304</v>
      </c>
      <c r="E474" s="1389" t="s">
        <v>1305</v>
      </c>
      <c r="F474" s="1389" t="s">
        <v>1306</v>
      </c>
      <c r="G474" s="1773" t="s">
        <v>1307</v>
      </c>
      <c r="H474" s="1189" t="s">
        <v>1308</v>
      </c>
      <c r="I474" s="1189" t="s">
        <v>1309</v>
      </c>
      <c r="J474" s="279">
        <v>1</v>
      </c>
      <c r="K474" s="280">
        <v>42353</v>
      </c>
      <c r="L474" s="280">
        <v>42429</v>
      </c>
      <c r="M474" s="281">
        <f t="shared" si="16"/>
        <v>10.857142857142858</v>
      </c>
      <c r="N474" s="553" t="s">
        <v>4790</v>
      </c>
      <c r="O474" s="598">
        <v>1</v>
      </c>
    </row>
    <row r="475" spans="1:15" ht="195">
      <c r="A475" s="1361"/>
      <c r="B475" s="1361"/>
      <c r="C475" s="1361"/>
      <c r="D475" s="1361"/>
      <c r="E475" s="1391"/>
      <c r="F475" s="1391"/>
      <c r="G475" s="1774"/>
      <c r="H475" s="1302" t="s">
        <v>1310</v>
      </c>
      <c r="I475" s="1302" t="s">
        <v>236</v>
      </c>
      <c r="J475" s="282">
        <v>1</v>
      </c>
      <c r="K475" s="283">
        <v>42430</v>
      </c>
      <c r="L475" s="283">
        <v>42551</v>
      </c>
      <c r="M475" s="281">
        <f t="shared" si="16"/>
        <v>17.285714285714285</v>
      </c>
      <c r="N475" s="554" t="s">
        <v>4790</v>
      </c>
      <c r="O475" s="598">
        <v>1</v>
      </c>
    </row>
    <row r="476" spans="1:15" ht="180">
      <c r="A476" s="1371">
        <v>95</v>
      </c>
      <c r="B476" s="1359" t="s">
        <v>11</v>
      </c>
      <c r="C476" s="1359" t="s">
        <v>4818</v>
      </c>
      <c r="D476" s="1371" t="s">
        <v>4819</v>
      </c>
      <c r="E476" s="1499" t="s">
        <v>5775</v>
      </c>
      <c r="F476" s="1499" t="s">
        <v>4821</v>
      </c>
      <c r="G476" s="1302" t="s">
        <v>4822</v>
      </c>
      <c r="H476" s="1302" t="s">
        <v>4823</v>
      </c>
      <c r="I476" s="1302" t="s">
        <v>4824</v>
      </c>
      <c r="J476" s="282">
        <v>1</v>
      </c>
      <c r="K476" s="283">
        <v>42277</v>
      </c>
      <c r="L476" s="283">
        <v>42551</v>
      </c>
      <c r="M476" s="284">
        <f t="shared" si="16"/>
        <v>39.142857142857146</v>
      </c>
      <c r="N476" s="554" t="s">
        <v>4790</v>
      </c>
      <c r="O476" s="598">
        <v>1</v>
      </c>
    </row>
    <row r="477" spans="1:15" ht="345">
      <c r="A477" s="1371"/>
      <c r="B477" s="1361"/>
      <c r="C477" s="1361"/>
      <c r="D477" s="1775"/>
      <c r="E477" s="1499"/>
      <c r="F477" s="1499"/>
      <c r="G477" s="1302" t="s">
        <v>1436</v>
      </c>
      <c r="H477" s="1302" t="s">
        <v>1437</v>
      </c>
      <c r="I477" s="1302" t="s">
        <v>182</v>
      </c>
      <c r="J477" s="282">
        <v>1</v>
      </c>
      <c r="K477" s="283">
        <v>42552</v>
      </c>
      <c r="L477" s="283">
        <v>42613</v>
      </c>
      <c r="M477" s="284">
        <f t="shared" si="16"/>
        <v>8.7142857142857135</v>
      </c>
      <c r="N477" s="554" t="s">
        <v>4790</v>
      </c>
      <c r="O477" s="598">
        <v>1</v>
      </c>
    </row>
    <row r="478" spans="1:15" ht="306">
      <c r="A478" s="1359">
        <v>96</v>
      </c>
      <c r="B478" s="1359" t="s">
        <v>11</v>
      </c>
      <c r="C478" s="1359" t="s">
        <v>1311</v>
      </c>
      <c r="D478" s="1359" t="s">
        <v>545</v>
      </c>
      <c r="E478" s="1389" t="s">
        <v>1312</v>
      </c>
      <c r="F478" s="1389" t="s">
        <v>1313</v>
      </c>
      <c r="G478" s="271" t="s">
        <v>1314</v>
      </c>
      <c r="H478" s="272" t="s">
        <v>1315</v>
      </c>
      <c r="I478" s="272" t="s">
        <v>1273</v>
      </c>
      <c r="J478" s="273">
        <v>1</v>
      </c>
      <c r="K478" s="274">
        <v>42552</v>
      </c>
      <c r="L478" s="274">
        <v>42916</v>
      </c>
      <c r="M478" s="281">
        <f t="shared" si="16"/>
        <v>52</v>
      </c>
      <c r="N478" s="551" t="s">
        <v>4826</v>
      </c>
      <c r="O478" s="598">
        <v>1</v>
      </c>
    </row>
    <row r="479" spans="1:15" ht="409.5">
      <c r="A479" s="1360"/>
      <c r="B479" s="1360"/>
      <c r="C479" s="1360"/>
      <c r="D479" s="1360"/>
      <c r="E479" s="1390"/>
      <c r="F479" s="1390"/>
      <c r="G479" s="1766" t="s">
        <v>4827</v>
      </c>
      <c r="H479" s="272" t="s">
        <v>1318</v>
      </c>
      <c r="I479" s="275" t="s">
        <v>1277</v>
      </c>
      <c r="J479" s="276">
        <v>1</v>
      </c>
      <c r="K479" s="274">
        <v>42558</v>
      </c>
      <c r="L479" s="274">
        <v>42735</v>
      </c>
      <c r="M479" s="281">
        <f t="shared" si="16"/>
        <v>25.285714285714285</v>
      </c>
      <c r="N479" s="552" t="s">
        <v>4828</v>
      </c>
      <c r="O479" s="598">
        <v>1</v>
      </c>
    </row>
    <row r="480" spans="1:15" ht="409.5">
      <c r="A480" s="1360"/>
      <c r="B480" s="1360"/>
      <c r="C480" s="1360"/>
      <c r="D480" s="1360"/>
      <c r="E480" s="1390"/>
      <c r="F480" s="1390"/>
      <c r="G480" s="1767"/>
      <c r="H480" s="272" t="s">
        <v>4829</v>
      </c>
      <c r="I480" s="275" t="s">
        <v>4802</v>
      </c>
      <c r="J480" s="276">
        <v>2</v>
      </c>
      <c r="K480" s="274">
        <v>42675</v>
      </c>
      <c r="L480" s="274">
        <v>42886</v>
      </c>
      <c r="M480" s="281">
        <f t="shared" si="16"/>
        <v>30.142857142857142</v>
      </c>
      <c r="N480" s="552" t="s">
        <v>4828</v>
      </c>
      <c r="O480" s="598">
        <v>0</v>
      </c>
    </row>
    <row r="481" spans="1:15" ht="409.5">
      <c r="A481" s="1360"/>
      <c r="B481" s="1360"/>
      <c r="C481" s="1360"/>
      <c r="D481" s="1360"/>
      <c r="E481" s="1390"/>
      <c r="F481" s="1390"/>
      <c r="G481" s="1768"/>
      <c r="H481" s="272" t="s">
        <v>4830</v>
      </c>
      <c r="I481" s="277" t="s">
        <v>4804</v>
      </c>
      <c r="J481" s="276">
        <v>2</v>
      </c>
      <c r="K481" s="274">
        <v>42887</v>
      </c>
      <c r="L481" s="274">
        <v>43166</v>
      </c>
      <c r="M481" s="281">
        <f t="shared" si="16"/>
        <v>39.857142857142854</v>
      </c>
      <c r="N481" s="552" t="s">
        <v>4828</v>
      </c>
      <c r="O481" s="598">
        <v>0</v>
      </c>
    </row>
    <row r="482" spans="1:15" ht="331.5">
      <c r="A482" s="1360"/>
      <c r="B482" s="1360"/>
      <c r="C482" s="1360"/>
      <c r="D482" s="1360"/>
      <c r="E482" s="1390"/>
      <c r="F482" s="1390"/>
      <c r="G482" s="271" t="s">
        <v>1324</v>
      </c>
      <c r="H482" s="272" t="s">
        <v>1315</v>
      </c>
      <c r="I482" s="272" t="s">
        <v>1273</v>
      </c>
      <c r="J482" s="273">
        <v>1</v>
      </c>
      <c r="K482" s="274">
        <v>42552</v>
      </c>
      <c r="L482" s="274">
        <v>42916</v>
      </c>
      <c r="M482" s="281">
        <f t="shared" si="16"/>
        <v>52</v>
      </c>
      <c r="N482" s="551" t="s">
        <v>4831</v>
      </c>
      <c r="O482" s="598">
        <v>1</v>
      </c>
    </row>
    <row r="483" spans="1:15" ht="409.5">
      <c r="A483" s="1360"/>
      <c r="B483" s="1360"/>
      <c r="C483" s="1360"/>
      <c r="D483" s="1360"/>
      <c r="E483" s="1390"/>
      <c r="F483" s="1390"/>
      <c r="G483" s="1766" t="s">
        <v>4832</v>
      </c>
      <c r="H483" s="272" t="s">
        <v>1327</v>
      </c>
      <c r="I483" s="275" t="s">
        <v>1277</v>
      </c>
      <c r="J483" s="276">
        <v>1</v>
      </c>
      <c r="K483" s="274">
        <v>42558</v>
      </c>
      <c r="L483" s="274">
        <v>42735</v>
      </c>
      <c r="M483" s="281">
        <f t="shared" si="16"/>
        <v>25.285714285714285</v>
      </c>
      <c r="N483" s="552" t="s">
        <v>4828</v>
      </c>
      <c r="O483" s="598">
        <v>1</v>
      </c>
    </row>
    <row r="484" spans="1:15" ht="409.5">
      <c r="A484" s="1360"/>
      <c r="B484" s="1360"/>
      <c r="C484" s="1360"/>
      <c r="D484" s="1360"/>
      <c r="E484" s="1390"/>
      <c r="F484" s="1390"/>
      <c r="G484" s="1767"/>
      <c r="H484" s="272" t="s">
        <v>4833</v>
      </c>
      <c r="I484" s="275" t="s">
        <v>4802</v>
      </c>
      <c r="J484" s="276">
        <v>2</v>
      </c>
      <c r="K484" s="274">
        <v>42675</v>
      </c>
      <c r="L484" s="274">
        <v>42886</v>
      </c>
      <c r="M484" s="281">
        <f t="shared" si="16"/>
        <v>30.142857142857142</v>
      </c>
      <c r="N484" s="552" t="s">
        <v>4828</v>
      </c>
      <c r="O484" s="598">
        <v>0</v>
      </c>
    </row>
    <row r="485" spans="1:15" ht="409.5">
      <c r="A485" s="1361"/>
      <c r="B485" s="1361"/>
      <c r="C485" s="1361"/>
      <c r="D485" s="1361"/>
      <c r="E485" s="1391"/>
      <c r="F485" s="1391"/>
      <c r="G485" s="1768"/>
      <c r="H485" s="272" t="s">
        <v>4834</v>
      </c>
      <c r="I485" s="277" t="s">
        <v>4835</v>
      </c>
      <c r="J485" s="276">
        <v>2</v>
      </c>
      <c r="K485" s="274">
        <v>42887</v>
      </c>
      <c r="L485" s="274">
        <v>43166</v>
      </c>
      <c r="M485" s="281">
        <f t="shared" si="16"/>
        <v>39.857142857142854</v>
      </c>
      <c r="N485" s="552" t="s">
        <v>4828</v>
      </c>
      <c r="O485" s="598">
        <v>0</v>
      </c>
    </row>
    <row r="486" spans="1:15" ht="204.75">
      <c r="A486" s="1371">
        <v>97</v>
      </c>
      <c r="B486" s="1359" t="s">
        <v>11</v>
      </c>
      <c r="C486" s="1371" t="s">
        <v>1328</v>
      </c>
      <c r="D486" s="1371" t="s">
        <v>1329</v>
      </c>
      <c r="E486" s="1380" t="s">
        <v>1330</v>
      </c>
      <c r="F486" s="1380" t="s">
        <v>1331</v>
      </c>
      <c r="G486" s="285" t="s">
        <v>1332</v>
      </c>
      <c r="H486" s="286" t="s">
        <v>1333</v>
      </c>
      <c r="I486" s="286" t="s">
        <v>1334</v>
      </c>
      <c r="J486" s="286">
        <v>2</v>
      </c>
      <c r="K486" s="287">
        <v>42556</v>
      </c>
      <c r="L486" s="287">
        <v>42740</v>
      </c>
      <c r="M486" s="281">
        <f t="shared" si="16"/>
        <v>26.285714285714285</v>
      </c>
      <c r="N486" s="555" t="s">
        <v>4837</v>
      </c>
      <c r="O486" s="598">
        <v>1</v>
      </c>
    </row>
    <row r="487" spans="1:15" ht="409.5">
      <c r="A487" s="1371"/>
      <c r="B487" s="1360"/>
      <c r="C487" s="1371"/>
      <c r="D487" s="1371"/>
      <c r="E487" s="1380"/>
      <c r="F487" s="1380"/>
      <c r="G487" s="1302" t="s">
        <v>1336</v>
      </c>
      <c r="H487" s="1189" t="s">
        <v>1337</v>
      </c>
      <c r="I487" s="1189" t="s">
        <v>1338</v>
      </c>
      <c r="J487" s="279">
        <v>1</v>
      </c>
      <c r="K487" s="280">
        <v>42370</v>
      </c>
      <c r="L487" s="280">
        <v>42429</v>
      </c>
      <c r="M487" s="281">
        <f t="shared" si="16"/>
        <v>8.4285714285714288</v>
      </c>
      <c r="N487" s="553" t="s">
        <v>4838</v>
      </c>
      <c r="O487" s="598">
        <v>1</v>
      </c>
    </row>
    <row r="488" spans="1:15" ht="150">
      <c r="A488" s="1371"/>
      <c r="B488" s="1360"/>
      <c r="C488" s="1371"/>
      <c r="D488" s="1371"/>
      <c r="E488" s="1380"/>
      <c r="F488" s="1380"/>
      <c r="G488" s="1302" t="s">
        <v>1339</v>
      </c>
      <c r="H488" s="1302" t="s">
        <v>1340</v>
      </c>
      <c r="I488" s="1189" t="s">
        <v>1196</v>
      </c>
      <c r="J488" s="279">
        <v>1</v>
      </c>
      <c r="K488" s="280">
        <v>42370</v>
      </c>
      <c r="L488" s="280">
        <v>42490</v>
      </c>
      <c r="M488" s="281">
        <f t="shared" si="16"/>
        <v>17.142857142857142</v>
      </c>
      <c r="N488" s="553" t="s">
        <v>4790</v>
      </c>
      <c r="O488" s="598">
        <v>1</v>
      </c>
    </row>
    <row r="489" spans="1:15" ht="300">
      <c r="A489" s="1371"/>
      <c r="B489" s="1360"/>
      <c r="C489" s="1371"/>
      <c r="D489" s="1371"/>
      <c r="E489" s="1380"/>
      <c r="F489" s="1380"/>
      <c r="G489" s="1302" t="s">
        <v>1341</v>
      </c>
      <c r="H489" s="1302" t="s">
        <v>1342</v>
      </c>
      <c r="I489" s="1189" t="s">
        <v>1343</v>
      </c>
      <c r="J489" s="279">
        <v>1</v>
      </c>
      <c r="K489" s="280">
        <v>42491</v>
      </c>
      <c r="L489" s="280">
        <v>42643</v>
      </c>
      <c r="M489" s="281">
        <f t="shared" si="16"/>
        <v>21.714285714285715</v>
      </c>
      <c r="N489" s="553" t="s">
        <v>4790</v>
      </c>
      <c r="O489" s="598">
        <v>1</v>
      </c>
    </row>
    <row r="490" spans="1:15" ht="255">
      <c r="A490" s="1371"/>
      <c r="B490" s="1360"/>
      <c r="C490" s="1371"/>
      <c r="D490" s="1371"/>
      <c r="E490" s="1380"/>
      <c r="F490" s="1380"/>
      <c r="G490" s="1302" t="s">
        <v>1344</v>
      </c>
      <c r="H490" s="1302" t="s">
        <v>1345</v>
      </c>
      <c r="I490" s="1189" t="s">
        <v>1346</v>
      </c>
      <c r="J490" s="279">
        <v>1</v>
      </c>
      <c r="K490" s="280">
        <v>42370</v>
      </c>
      <c r="L490" s="280">
        <v>42460</v>
      </c>
      <c r="M490" s="281">
        <f t="shared" si="16"/>
        <v>12.857142857142858</v>
      </c>
      <c r="N490" s="553" t="s">
        <v>4790</v>
      </c>
      <c r="O490" s="598">
        <v>1</v>
      </c>
    </row>
    <row r="491" spans="1:15" ht="409.5">
      <c r="A491" s="1371"/>
      <c r="B491" s="1360"/>
      <c r="C491" s="1371"/>
      <c r="D491" s="1371"/>
      <c r="E491" s="1380"/>
      <c r="F491" s="1380"/>
      <c r="G491" s="1302" t="s">
        <v>1347</v>
      </c>
      <c r="H491" s="1302" t="s">
        <v>1348</v>
      </c>
      <c r="I491" s="1189" t="s">
        <v>1346</v>
      </c>
      <c r="J491" s="279">
        <v>1</v>
      </c>
      <c r="K491" s="280">
        <v>42370</v>
      </c>
      <c r="L491" s="280">
        <v>42551</v>
      </c>
      <c r="M491" s="281">
        <f t="shared" si="16"/>
        <v>25.857142857142858</v>
      </c>
      <c r="N491" s="553" t="s">
        <v>4790</v>
      </c>
      <c r="O491" s="598">
        <v>1</v>
      </c>
    </row>
    <row r="492" spans="1:15" ht="330">
      <c r="A492" s="1371"/>
      <c r="B492" s="1361"/>
      <c r="C492" s="1371"/>
      <c r="D492" s="1371"/>
      <c r="E492" s="1380"/>
      <c r="F492" s="1380"/>
      <c r="G492" s="1189" t="s">
        <v>1349</v>
      </c>
      <c r="H492" s="1189" t="s">
        <v>1350</v>
      </c>
      <c r="I492" s="1189" t="s">
        <v>1351</v>
      </c>
      <c r="J492" s="279">
        <v>1</v>
      </c>
      <c r="K492" s="280">
        <v>42370</v>
      </c>
      <c r="L492" s="280">
        <v>42551</v>
      </c>
      <c r="M492" s="281">
        <f t="shared" si="16"/>
        <v>25.857142857142858</v>
      </c>
      <c r="N492" s="553" t="s">
        <v>4790</v>
      </c>
      <c r="O492" s="598">
        <v>1</v>
      </c>
    </row>
    <row r="493" spans="1:15" ht="409.5">
      <c r="A493" s="1277">
        <v>98</v>
      </c>
      <c r="B493" s="1277" t="s">
        <v>11</v>
      </c>
      <c r="C493" s="1277" t="s">
        <v>4839</v>
      </c>
      <c r="D493" s="1277" t="s">
        <v>1890</v>
      </c>
      <c r="E493" s="288" t="s">
        <v>4840</v>
      </c>
      <c r="F493" s="288" t="s">
        <v>4841</v>
      </c>
      <c r="G493" s="289" t="s">
        <v>4842</v>
      </c>
      <c r="H493" s="289" t="s">
        <v>1457</v>
      </c>
      <c r="I493" s="289" t="s">
        <v>107</v>
      </c>
      <c r="J493" s="290">
        <v>1</v>
      </c>
      <c r="K493" s="291">
        <v>42552</v>
      </c>
      <c r="L493" s="291">
        <v>42559</v>
      </c>
      <c r="M493" s="292">
        <f t="shared" si="16"/>
        <v>1</v>
      </c>
      <c r="N493" s="556" t="s">
        <v>4843</v>
      </c>
      <c r="O493" s="598">
        <v>1</v>
      </c>
    </row>
    <row r="494" spans="1:15" ht="285">
      <c r="A494" s="1600">
        <v>99</v>
      </c>
      <c r="B494" s="1608" t="s">
        <v>11</v>
      </c>
      <c r="C494" s="1600" t="s">
        <v>4844</v>
      </c>
      <c r="D494" s="1601" t="s">
        <v>3646</v>
      </c>
      <c r="E494" s="1602" t="s">
        <v>4845</v>
      </c>
      <c r="F494" s="1602" t="s">
        <v>4846</v>
      </c>
      <c r="G494" s="1603" t="s">
        <v>4847</v>
      </c>
      <c r="H494" s="293" t="s">
        <v>4848</v>
      </c>
      <c r="I494" s="289" t="s">
        <v>4849</v>
      </c>
      <c r="J494" s="290">
        <v>1</v>
      </c>
      <c r="K494" s="294">
        <v>42552</v>
      </c>
      <c r="L494" s="294">
        <v>42597</v>
      </c>
      <c r="M494" s="295">
        <f t="shared" si="16"/>
        <v>6.4285714285714288</v>
      </c>
      <c r="N494" s="556" t="s">
        <v>4850</v>
      </c>
      <c r="O494" s="598">
        <v>1</v>
      </c>
    </row>
    <row r="495" spans="1:15" ht="409.5">
      <c r="A495" s="1600"/>
      <c r="B495" s="1609"/>
      <c r="C495" s="1600"/>
      <c r="D495" s="1601"/>
      <c r="E495" s="1602"/>
      <c r="F495" s="1602"/>
      <c r="G495" s="1604"/>
      <c r="H495" s="289" t="s">
        <v>4851</v>
      </c>
      <c r="I495" s="289" t="s">
        <v>4852</v>
      </c>
      <c r="J495" s="290">
        <v>1</v>
      </c>
      <c r="K495" s="294">
        <v>42552</v>
      </c>
      <c r="L495" s="294">
        <v>42735</v>
      </c>
      <c r="M495" s="295">
        <f t="shared" si="16"/>
        <v>26.142857142857142</v>
      </c>
      <c r="N495" s="556" t="s">
        <v>4850</v>
      </c>
      <c r="O495" s="598">
        <v>1</v>
      </c>
    </row>
    <row r="496" spans="1:15" ht="409.5">
      <c r="A496" s="1600"/>
      <c r="B496" s="1609"/>
      <c r="C496" s="1600"/>
      <c r="D496" s="1601"/>
      <c r="E496" s="1602"/>
      <c r="F496" s="1602"/>
      <c r="G496" s="1604"/>
      <c r="H496" s="1606" t="s">
        <v>4853</v>
      </c>
      <c r="I496" s="289" t="s">
        <v>4854</v>
      </c>
      <c r="J496" s="290">
        <v>1</v>
      </c>
      <c r="K496" s="294">
        <v>42552</v>
      </c>
      <c r="L496" s="294">
        <v>42735</v>
      </c>
      <c r="M496" s="295">
        <f t="shared" si="16"/>
        <v>26.142857142857142</v>
      </c>
      <c r="N496" s="556" t="s">
        <v>4850</v>
      </c>
      <c r="O496" s="598">
        <v>1</v>
      </c>
    </row>
    <row r="497" spans="1:15" ht="150">
      <c r="A497" s="1600"/>
      <c r="B497" s="1648"/>
      <c r="C497" s="1600"/>
      <c r="D497" s="1601"/>
      <c r="E497" s="1602"/>
      <c r="F497" s="1602"/>
      <c r="G497" s="1605"/>
      <c r="H497" s="1607"/>
      <c r="I497" s="289" t="s">
        <v>4855</v>
      </c>
      <c r="J497" s="290">
        <v>3</v>
      </c>
      <c r="K497" s="294">
        <v>42552</v>
      </c>
      <c r="L497" s="294">
        <v>42735</v>
      </c>
      <c r="M497" s="295">
        <f t="shared" si="16"/>
        <v>26.142857142857142</v>
      </c>
      <c r="N497" s="556" t="s">
        <v>4850</v>
      </c>
      <c r="O497" s="598">
        <v>1</v>
      </c>
    </row>
    <row r="498" spans="1:15" ht="331.5">
      <c r="A498" s="1608">
        <v>100</v>
      </c>
      <c r="B498" s="1608" t="s">
        <v>11</v>
      </c>
      <c r="C498" s="1608" t="s">
        <v>1352</v>
      </c>
      <c r="D498" s="1610" t="s">
        <v>1353</v>
      </c>
      <c r="E498" s="1612" t="s">
        <v>4856</v>
      </c>
      <c r="F498" s="1612" t="s">
        <v>1355</v>
      </c>
      <c r="G498" s="271" t="s">
        <v>1356</v>
      </c>
      <c r="H498" s="272" t="s">
        <v>1272</v>
      </c>
      <c r="I498" s="272" t="s">
        <v>1273</v>
      </c>
      <c r="J498" s="273">
        <v>1</v>
      </c>
      <c r="K498" s="274">
        <v>42552</v>
      </c>
      <c r="L498" s="274">
        <v>42916</v>
      </c>
      <c r="M498" s="292">
        <f t="shared" si="16"/>
        <v>52</v>
      </c>
      <c r="N498" s="551" t="s">
        <v>4826</v>
      </c>
      <c r="O498" s="598">
        <v>1</v>
      </c>
    </row>
    <row r="499" spans="1:15" ht="409.5">
      <c r="A499" s="1609"/>
      <c r="B499" s="1609"/>
      <c r="C499" s="1609"/>
      <c r="D499" s="1611"/>
      <c r="E499" s="1613"/>
      <c r="F499" s="1613"/>
      <c r="G499" s="1766" t="s">
        <v>4857</v>
      </c>
      <c r="H499" s="272" t="s">
        <v>1358</v>
      </c>
      <c r="I499" s="275" t="s">
        <v>1277</v>
      </c>
      <c r="J499" s="276">
        <v>1</v>
      </c>
      <c r="K499" s="274">
        <v>42558</v>
      </c>
      <c r="L499" s="274">
        <v>42735</v>
      </c>
      <c r="M499" s="292">
        <f t="shared" si="16"/>
        <v>25.285714285714285</v>
      </c>
      <c r="N499" s="552" t="s">
        <v>4858</v>
      </c>
      <c r="O499" s="598">
        <v>1</v>
      </c>
    </row>
    <row r="500" spans="1:15" ht="409.5">
      <c r="A500" s="1609"/>
      <c r="B500" s="1609"/>
      <c r="C500" s="1609"/>
      <c r="D500" s="1611"/>
      <c r="E500" s="1613"/>
      <c r="F500" s="1613"/>
      <c r="G500" s="1767"/>
      <c r="H500" s="272" t="s">
        <v>4859</v>
      </c>
      <c r="I500" s="275" t="s">
        <v>4802</v>
      </c>
      <c r="J500" s="276">
        <v>2</v>
      </c>
      <c r="K500" s="274">
        <v>42675</v>
      </c>
      <c r="L500" s="274">
        <v>42886</v>
      </c>
      <c r="M500" s="292">
        <f t="shared" si="16"/>
        <v>30.142857142857142</v>
      </c>
      <c r="N500" s="552" t="s">
        <v>4858</v>
      </c>
      <c r="O500" s="598">
        <v>0</v>
      </c>
    </row>
    <row r="501" spans="1:15" ht="409.5">
      <c r="A501" s="1609"/>
      <c r="B501" s="1609"/>
      <c r="C501" s="1609"/>
      <c r="D501" s="1611"/>
      <c r="E501" s="1613"/>
      <c r="F501" s="1613"/>
      <c r="G501" s="1768"/>
      <c r="H501" s="272" t="s">
        <v>4860</v>
      </c>
      <c r="I501" s="277" t="s">
        <v>4835</v>
      </c>
      <c r="J501" s="276">
        <v>2</v>
      </c>
      <c r="K501" s="274">
        <v>42887</v>
      </c>
      <c r="L501" s="274">
        <v>43166</v>
      </c>
      <c r="M501" s="292">
        <f t="shared" si="16"/>
        <v>39.857142857142854</v>
      </c>
      <c r="N501" s="552" t="s">
        <v>4858</v>
      </c>
      <c r="O501" s="598">
        <v>0</v>
      </c>
    </row>
    <row r="502" spans="1:15" ht="318.75">
      <c r="A502" s="1609"/>
      <c r="B502" s="1609"/>
      <c r="C502" s="1609"/>
      <c r="D502" s="1611"/>
      <c r="E502" s="1613"/>
      <c r="F502" s="1613"/>
      <c r="G502" s="271" t="s">
        <v>4861</v>
      </c>
      <c r="H502" s="272" t="s">
        <v>1272</v>
      </c>
      <c r="I502" s="272" t="s">
        <v>1273</v>
      </c>
      <c r="J502" s="273">
        <v>1</v>
      </c>
      <c r="K502" s="274">
        <v>42552</v>
      </c>
      <c r="L502" s="274">
        <v>42916</v>
      </c>
      <c r="M502" s="292">
        <f t="shared" si="16"/>
        <v>52</v>
      </c>
      <c r="N502" s="551" t="s">
        <v>4826</v>
      </c>
      <c r="O502" s="598">
        <v>1</v>
      </c>
    </row>
    <row r="503" spans="1:15" ht="409.5">
      <c r="A503" s="1609"/>
      <c r="B503" s="1609"/>
      <c r="C503" s="1609"/>
      <c r="D503" s="1611"/>
      <c r="E503" s="1613"/>
      <c r="F503" s="1613"/>
      <c r="G503" s="1766" t="s">
        <v>4862</v>
      </c>
      <c r="H503" s="272" t="s">
        <v>1276</v>
      </c>
      <c r="I503" s="275" t="s">
        <v>1277</v>
      </c>
      <c r="J503" s="276">
        <v>1</v>
      </c>
      <c r="K503" s="274">
        <v>42558</v>
      </c>
      <c r="L503" s="274">
        <v>42735</v>
      </c>
      <c r="M503" s="292">
        <f t="shared" si="16"/>
        <v>25.285714285714285</v>
      </c>
      <c r="N503" s="552" t="s">
        <v>4858</v>
      </c>
      <c r="O503" s="598">
        <v>1</v>
      </c>
    </row>
    <row r="504" spans="1:15" ht="409.5">
      <c r="A504" s="1609"/>
      <c r="B504" s="1609"/>
      <c r="C504" s="1609"/>
      <c r="D504" s="1611"/>
      <c r="E504" s="1613"/>
      <c r="F504" s="1613"/>
      <c r="G504" s="1767"/>
      <c r="H504" s="272" t="s">
        <v>4801</v>
      </c>
      <c r="I504" s="275" t="s">
        <v>4802</v>
      </c>
      <c r="J504" s="276">
        <v>2</v>
      </c>
      <c r="K504" s="274">
        <v>42675</v>
      </c>
      <c r="L504" s="274">
        <v>42886</v>
      </c>
      <c r="M504" s="292">
        <f t="shared" si="16"/>
        <v>30.142857142857142</v>
      </c>
      <c r="N504" s="552" t="s">
        <v>4858</v>
      </c>
      <c r="O504" s="598">
        <v>0</v>
      </c>
    </row>
    <row r="505" spans="1:15" ht="409.5">
      <c r="A505" s="1609"/>
      <c r="B505" s="1609"/>
      <c r="C505" s="1609"/>
      <c r="D505" s="1611"/>
      <c r="E505" s="1613"/>
      <c r="F505" s="1613"/>
      <c r="G505" s="1768"/>
      <c r="H505" s="272" t="s">
        <v>4803</v>
      </c>
      <c r="I505" s="277" t="s">
        <v>4804</v>
      </c>
      <c r="J505" s="276">
        <v>2</v>
      </c>
      <c r="K505" s="274">
        <v>42887</v>
      </c>
      <c r="L505" s="274">
        <v>43166</v>
      </c>
      <c r="M505" s="292">
        <f t="shared" si="16"/>
        <v>39.857142857142854</v>
      </c>
      <c r="N505" s="552" t="s">
        <v>4858</v>
      </c>
      <c r="O505" s="598">
        <v>0</v>
      </c>
    </row>
    <row r="506" spans="1:15" ht="318.75">
      <c r="A506" s="1609"/>
      <c r="B506" s="1609"/>
      <c r="C506" s="1609"/>
      <c r="D506" s="1611"/>
      <c r="E506" s="1613"/>
      <c r="F506" s="1613"/>
      <c r="G506" s="271" t="s">
        <v>4863</v>
      </c>
      <c r="H506" s="272" t="s">
        <v>1272</v>
      </c>
      <c r="I506" s="272" t="s">
        <v>1273</v>
      </c>
      <c r="J506" s="273">
        <v>1</v>
      </c>
      <c r="K506" s="274">
        <v>42552</v>
      </c>
      <c r="L506" s="274">
        <v>42916</v>
      </c>
      <c r="M506" s="292">
        <f t="shared" si="16"/>
        <v>52</v>
      </c>
      <c r="N506" s="551" t="s">
        <v>4831</v>
      </c>
      <c r="O506" s="598">
        <v>1</v>
      </c>
    </row>
    <row r="507" spans="1:15" ht="409.5">
      <c r="A507" s="1609"/>
      <c r="B507" s="1609"/>
      <c r="C507" s="1609"/>
      <c r="D507" s="1611"/>
      <c r="E507" s="1613"/>
      <c r="F507" s="1613"/>
      <c r="G507" s="1766" t="s">
        <v>4864</v>
      </c>
      <c r="H507" s="272" t="s">
        <v>1364</v>
      </c>
      <c r="I507" s="275" t="s">
        <v>1277</v>
      </c>
      <c r="J507" s="276">
        <v>1</v>
      </c>
      <c r="K507" s="274">
        <v>42558</v>
      </c>
      <c r="L507" s="274">
        <v>42735</v>
      </c>
      <c r="M507" s="292">
        <f t="shared" si="16"/>
        <v>25.285714285714285</v>
      </c>
      <c r="N507" s="552" t="s">
        <v>4858</v>
      </c>
      <c r="O507" s="598">
        <v>1</v>
      </c>
    </row>
    <row r="508" spans="1:15" ht="409.5">
      <c r="A508" s="1609"/>
      <c r="B508" s="1609"/>
      <c r="C508" s="1609"/>
      <c r="D508" s="1611"/>
      <c r="E508" s="1613"/>
      <c r="F508" s="1613"/>
      <c r="G508" s="1767"/>
      <c r="H508" s="272" t="s">
        <v>4865</v>
      </c>
      <c r="I508" s="275" t="s">
        <v>4802</v>
      </c>
      <c r="J508" s="276">
        <v>2</v>
      </c>
      <c r="K508" s="274">
        <v>42675</v>
      </c>
      <c r="L508" s="274">
        <v>42886</v>
      </c>
      <c r="M508" s="292">
        <f t="shared" si="16"/>
        <v>30.142857142857142</v>
      </c>
      <c r="N508" s="552" t="s">
        <v>4858</v>
      </c>
      <c r="O508" s="598">
        <v>0</v>
      </c>
    </row>
    <row r="509" spans="1:15" ht="409.5">
      <c r="A509" s="1609"/>
      <c r="B509" s="1609"/>
      <c r="C509" s="1609"/>
      <c r="D509" s="1611"/>
      <c r="E509" s="1613"/>
      <c r="F509" s="1613"/>
      <c r="G509" s="1768"/>
      <c r="H509" s="272" t="s">
        <v>4866</v>
      </c>
      <c r="I509" s="277" t="s">
        <v>4867</v>
      </c>
      <c r="J509" s="276">
        <v>2</v>
      </c>
      <c r="K509" s="274">
        <v>42887</v>
      </c>
      <c r="L509" s="274">
        <v>43166</v>
      </c>
      <c r="M509" s="292">
        <f t="shared" si="16"/>
        <v>39.857142857142854</v>
      </c>
      <c r="N509" s="552" t="s">
        <v>4858</v>
      </c>
      <c r="O509" s="598">
        <v>0</v>
      </c>
    </row>
    <row r="510" spans="1:15" ht="204">
      <c r="A510" s="1609"/>
      <c r="B510" s="1609"/>
      <c r="C510" s="1609"/>
      <c r="D510" s="1611"/>
      <c r="E510" s="1613"/>
      <c r="F510" s="1613"/>
      <c r="G510" s="1769" t="s">
        <v>1367</v>
      </c>
      <c r="H510" s="296" t="s">
        <v>1368</v>
      </c>
      <c r="I510" s="296" t="s">
        <v>236</v>
      </c>
      <c r="J510" s="297">
        <v>11</v>
      </c>
      <c r="K510" s="298">
        <v>42552</v>
      </c>
      <c r="L510" s="298">
        <v>42916</v>
      </c>
      <c r="M510" s="292">
        <f t="shared" si="16"/>
        <v>52</v>
      </c>
      <c r="N510" s="557" t="s">
        <v>4868</v>
      </c>
      <c r="O510" s="598">
        <v>0.54545454545454541</v>
      </c>
    </row>
    <row r="511" spans="1:15" ht="140.25">
      <c r="A511" s="1609"/>
      <c r="B511" s="1609"/>
      <c r="C511" s="1609"/>
      <c r="D511" s="1611"/>
      <c r="E511" s="1613"/>
      <c r="F511" s="1613"/>
      <c r="G511" s="1770"/>
      <c r="H511" s="296" t="s">
        <v>1370</v>
      </c>
      <c r="I511" s="296" t="s">
        <v>236</v>
      </c>
      <c r="J511" s="297">
        <v>11</v>
      </c>
      <c r="K511" s="298">
        <v>42552</v>
      </c>
      <c r="L511" s="298">
        <v>42916</v>
      </c>
      <c r="M511" s="292">
        <f t="shared" si="16"/>
        <v>52</v>
      </c>
      <c r="N511" s="558" t="s">
        <v>4868</v>
      </c>
      <c r="O511" s="598">
        <v>0.54545454545454541</v>
      </c>
    </row>
    <row r="512" spans="1:15" ht="293.25">
      <c r="A512" s="1609"/>
      <c r="B512" s="1609"/>
      <c r="C512" s="1609"/>
      <c r="D512" s="1611"/>
      <c r="E512" s="1613"/>
      <c r="F512" s="1613"/>
      <c r="G512" s="299" t="s">
        <v>1371</v>
      </c>
      <c r="H512" s="299" t="s">
        <v>1372</v>
      </c>
      <c r="I512" s="299" t="s">
        <v>685</v>
      </c>
      <c r="J512" s="297">
        <v>1</v>
      </c>
      <c r="K512" s="298">
        <v>42583</v>
      </c>
      <c r="L512" s="298">
        <v>42825</v>
      </c>
      <c r="M512" s="292">
        <f t="shared" si="16"/>
        <v>34.571428571428569</v>
      </c>
      <c r="N512" s="558" t="s">
        <v>4869</v>
      </c>
      <c r="O512" s="598">
        <v>0</v>
      </c>
    </row>
    <row r="513" spans="1:15" ht="369.75">
      <c r="A513" s="1648"/>
      <c r="B513" s="1648"/>
      <c r="C513" s="1648"/>
      <c r="D513" s="1771"/>
      <c r="E513" s="1772"/>
      <c r="F513" s="1772"/>
      <c r="G513" s="299" t="s">
        <v>5776</v>
      </c>
      <c r="H513" s="299" t="s">
        <v>5777</v>
      </c>
      <c r="I513" s="299" t="s">
        <v>685</v>
      </c>
      <c r="J513" s="297">
        <v>2</v>
      </c>
      <c r="K513" s="298">
        <v>42583</v>
      </c>
      <c r="L513" s="298">
        <v>42825</v>
      </c>
      <c r="M513" s="292">
        <f t="shared" si="16"/>
        <v>34.571428571428569</v>
      </c>
      <c r="N513" s="558" t="s">
        <v>5778</v>
      </c>
      <c r="O513" s="598">
        <v>0</v>
      </c>
    </row>
    <row r="514" spans="1:15" ht="409.5">
      <c r="A514" s="1273">
        <v>101</v>
      </c>
      <c r="B514" s="1273" t="s">
        <v>11</v>
      </c>
      <c r="C514" s="1273" t="s">
        <v>4872</v>
      </c>
      <c r="D514" s="1274" t="s">
        <v>545</v>
      </c>
      <c r="E514" s="1275" t="s">
        <v>4873</v>
      </c>
      <c r="F514" s="289" t="s">
        <v>4874</v>
      </c>
      <c r="G514" s="288" t="s">
        <v>4875</v>
      </c>
      <c r="H514" s="288" t="s">
        <v>4876</v>
      </c>
      <c r="I514" s="288" t="s">
        <v>651</v>
      </c>
      <c r="J514" s="300">
        <v>1</v>
      </c>
      <c r="K514" s="301">
        <v>42552</v>
      </c>
      <c r="L514" s="301">
        <v>42612</v>
      </c>
      <c r="M514" s="302">
        <f t="shared" si="16"/>
        <v>8.5714285714285712</v>
      </c>
      <c r="N514" s="559" t="s">
        <v>4790</v>
      </c>
      <c r="O514" s="598">
        <v>1</v>
      </c>
    </row>
    <row r="515" spans="1:15" ht="357">
      <c r="A515" s="1618">
        <v>102</v>
      </c>
      <c r="B515" s="1614" t="s">
        <v>11</v>
      </c>
      <c r="C515" s="1618" t="s">
        <v>1376</v>
      </c>
      <c r="D515" s="1618" t="s">
        <v>1377</v>
      </c>
      <c r="E515" s="1619" t="s">
        <v>4877</v>
      </c>
      <c r="F515" s="1619" t="s">
        <v>1379</v>
      </c>
      <c r="G515" s="1620" t="s">
        <v>1380</v>
      </c>
      <c r="H515" s="303" t="s">
        <v>1381</v>
      </c>
      <c r="I515" s="1278" t="s">
        <v>1382</v>
      </c>
      <c r="J515" s="304">
        <v>1</v>
      </c>
      <c r="K515" s="305">
        <v>42704</v>
      </c>
      <c r="L515" s="305">
        <v>42735</v>
      </c>
      <c r="M515" s="306">
        <v>4.4285714285714288</v>
      </c>
      <c r="N515" s="560" t="s">
        <v>4878</v>
      </c>
      <c r="O515" s="598">
        <v>1</v>
      </c>
    </row>
    <row r="516" spans="1:15" ht="409.5">
      <c r="A516" s="1618"/>
      <c r="B516" s="1622"/>
      <c r="C516" s="1618"/>
      <c r="D516" s="1618"/>
      <c r="E516" s="1619"/>
      <c r="F516" s="1619"/>
      <c r="G516" s="1621"/>
      <c r="H516" s="303" t="s">
        <v>1384</v>
      </c>
      <c r="I516" s="1278" t="s">
        <v>1385</v>
      </c>
      <c r="J516" s="304">
        <v>4</v>
      </c>
      <c r="K516" s="305">
        <v>42736</v>
      </c>
      <c r="L516" s="305">
        <v>43100</v>
      </c>
      <c r="M516" s="306">
        <v>52</v>
      </c>
      <c r="N516" s="560" t="s">
        <v>4879</v>
      </c>
      <c r="O516" s="598">
        <v>0</v>
      </c>
    </row>
    <row r="517" spans="1:15" ht="229.5">
      <c r="A517" s="1618"/>
      <c r="B517" s="1622"/>
      <c r="C517" s="1618"/>
      <c r="D517" s="1618"/>
      <c r="E517" s="1619"/>
      <c r="F517" s="1619"/>
      <c r="G517" s="1614" t="s">
        <v>4880</v>
      </c>
      <c r="H517" s="303" t="s">
        <v>4881</v>
      </c>
      <c r="I517" s="1278" t="s">
        <v>4882</v>
      </c>
      <c r="J517" s="304">
        <v>1</v>
      </c>
      <c r="K517" s="305">
        <v>42745</v>
      </c>
      <c r="L517" s="305">
        <v>42809</v>
      </c>
      <c r="M517" s="306">
        <v>9.1428571428571423</v>
      </c>
      <c r="N517" s="560" t="s">
        <v>4879</v>
      </c>
      <c r="O517" s="598">
        <v>0</v>
      </c>
    </row>
    <row r="518" spans="1:15" ht="216.75">
      <c r="A518" s="1618"/>
      <c r="B518" s="1622"/>
      <c r="C518" s="1618"/>
      <c r="D518" s="1618"/>
      <c r="E518" s="1619"/>
      <c r="F518" s="1619"/>
      <c r="G518" s="1622"/>
      <c r="H518" s="307" t="s">
        <v>4883</v>
      </c>
      <c r="I518" s="1278" t="s">
        <v>4884</v>
      </c>
      <c r="J518" s="304">
        <v>1</v>
      </c>
      <c r="K518" s="305">
        <v>42810</v>
      </c>
      <c r="L518" s="305">
        <v>42855</v>
      </c>
      <c r="M518" s="306">
        <v>6.4285714285714288</v>
      </c>
      <c r="N518" s="560" t="s">
        <v>4879</v>
      </c>
      <c r="O518" s="598">
        <v>0</v>
      </c>
    </row>
    <row r="519" spans="1:15" ht="255">
      <c r="A519" s="1618"/>
      <c r="B519" s="1615"/>
      <c r="C519" s="1618"/>
      <c r="D519" s="1618"/>
      <c r="E519" s="1619"/>
      <c r="F519" s="1619"/>
      <c r="G519" s="1615"/>
      <c r="H519" s="308" t="s">
        <v>4885</v>
      </c>
      <c r="I519" s="1278" t="s">
        <v>4886</v>
      </c>
      <c r="J519" s="304">
        <v>1</v>
      </c>
      <c r="K519" s="305">
        <v>42857</v>
      </c>
      <c r="L519" s="305">
        <v>42916</v>
      </c>
      <c r="M519" s="306">
        <v>8.4285714285714288</v>
      </c>
      <c r="N519" s="560" t="s">
        <v>4879</v>
      </c>
      <c r="O519" s="598">
        <v>0</v>
      </c>
    </row>
    <row r="520" spans="1:15" ht="409.5">
      <c r="A520" s="1618">
        <v>103</v>
      </c>
      <c r="B520" s="1614" t="s">
        <v>11</v>
      </c>
      <c r="C520" s="1618" t="s">
        <v>1387</v>
      </c>
      <c r="D520" s="1618" t="s">
        <v>1388</v>
      </c>
      <c r="E520" s="1619" t="s">
        <v>4887</v>
      </c>
      <c r="F520" s="1619" t="s">
        <v>1390</v>
      </c>
      <c r="G520" s="1614" t="s">
        <v>1391</v>
      </c>
      <c r="H520" s="303" t="s">
        <v>4888</v>
      </c>
      <c r="I520" s="1278" t="s">
        <v>4889</v>
      </c>
      <c r="J520" s="304">
        <v>1</v>
      </c>
      <c r="K520" s="305">
        <v>42736</v>
      </c>
      <c r="L520" s="305">
        <v>42825</v>
      </c>
      <c r="M520" s="306">
        <v>12.714285714285714</v>
      </c>
      <c r="N520" s="560" t="s">
        <v>4890</v>
      </c>
      <c r="O520" s="598">
        <v>0</v>
      </c>
    </row>
    <row r="521" spans="1:15" ht="306">
      <c r="A521" s="1618"/>
      <c r="B521" s="1622"/>
      <c r="C521" s="1618"/>
      <c r="D521" s="1618"/>
      <c r="E521" s="1619"/>
      <c r="F521" s="1619"/>
      <c r="G521" s="1615"/>
      <c r="H521" s="303" t="s">
        <v>1395</v>
      </c>
      <c r="I521" s="1278" t="s">
        <v>1396</v>
      </c>
      <c r="J521" s="304">
        <v>2</v>
      </c>
      <c r="K521" s="305">
        <v>42737</v>
      </c>
      <c r="L521" s="305">
        <v>43100</v>
      </c>
      <c r="M521" s="306">
        <v>52</v>
      </c>
      <c r="N521" s="560" t="s">
        <v>4891</v>
      </c>
      <c r="O521" s="598">
        <v>0</v>
      </c>
    </row>
    <row r="522" spans="1:15" ht="280.5">
      <c r="A522" s="1618"/>
      <c r="B522" s="1622"/>
      <c r="C522" s="1618"/>
      <c r="D522" s="1618"/>
      <c r="E522" s="1619"/>
      <c r="F522" s="1619"/>
      <c r="G522" s="309" t="s">
        <v>4892</v>
      </c>
      <c r="H522" s="303" t="s">
        <v>4893</v>
      </c>
      <c r="I522" s="1278" t="s">
        <v>4894</v>
      </c>
      <c r="J522" s="304">
        <v>1</v>
      </c>
      <c r="K522" s="305">
        <v>43101</v>
      </c>
      <c r="L522" s="305">
        <v>43251</v>
      </c>
      <c r="M522" s="306">
        <v>21.428571428571427</v>
      </c>
      <c r="N522" s="560" t="s">
        <v>4895</v>
      </c>
      <c r="O522" s="598">
        <v>0</v>
      </c>
    </row>
    <row r="523" spans="1:15" ht="306">
      <c r="A523" s="1618"/>
      <c r="B523" s="1615"/>
      <c r="C523" s="1618"/>
      <c r="D523" s="1618"/>
      <c r="E523" s="1619"/>
      <c r="F523" s="1619"/>
      <c r="G523" s="303" t="s">
        <v>1407</v>
      </c>
      <c r="H523" s="303" t="s">
        <v>1408</v>
      </c>
      <c r="I523" s="303" t="s">
        <v>1409</v>
      </c>
      <c r="J523" s="304">
        <v>6</v>
      </c>
      <c r="K523" s="310">
        <v>42794</v>
      </c>
      <c r="L523" s="305">
        <v>43100</v>
      </c>
      <c r="M523" s="306">
        <v>44</v>
      </c>
      <c r="N523" s="560" t="s">
        <v>4896</v>
      </c>
      <c r="O523" s="598">
        <v>0</v>
      </c>
    </row>
    <row r="524" spans="1:15" ht="242.25">
      <c r="A524" s="1623">
        <v>104</v>
      </c>
      <c r="B524" s="1763" t="s">
        <v>11</v>
      </c>
      <c r="C524" s="1618" t="s">
        <v>1411</v>
      </c>
      <c r="D524" s="1624" t="s">
        <v>1412</v>
      </c>
      <c r="E524" s="1619" t="s">
        <v>4897</v>
      </c>
      <c r="F524" s="1625" t="s">
        <v>1414</v>
      </c>
      <c r="G524" s="303" t="s">
        <v>1415</v>
      </c>
      <c r="H524" s="303" t="s">
        <v>1416</v>
      </c>
      <c r="I524" s="303" t="s">
        <v>4898</v>
      </c>
      <c r="J524" s="311">
        <v>3</v>
      </c>
      <c r="K524" s="305">
        <v>42736</v>
      </c>
      <c r="L524" s="305">
        <v>43100</v>
      </c>
      <c r="M524" s="306">
        <v>52</v>
      </c>
      <c r="N524" s="560" t="s">
        <v>4899</v>
      </c>
      <c r="O524" s="598">
        <v>0</v>
      </c>
    </row>
    <row r="525" spans="1:15" ht="204">
      <c r="A525" s="1623"/>
      <c r="B525" s="1764"/>
      <c r="C525" s="1618"/>
      <c r="D525" s="1624"/>
      <c r="E525" s="1619"/>
      <c r="F525" s="1625"/>
      <c r="G525" s="303" t="s">
        <v>1419</v>
      </c>
      <c r="H525" s="303" t="s">
        <v>1420</v>
      </c>
      <c r="I525" s="303" t="s">
        <v>1421</v>
      </c>
      <c r="J525" s="312">
        <v>4</v>
      </c>
      <c r="K525" s="305">
        <v>42736</v>
      </c>
      <c r="L525" s="305">
        <v>43100</v>
      </c>
      <c r="M525" s="306">
        <v>52</v>
      </c>
      <c r="N525" s="560" t="s">
        <v>4900</v>
      </c>
      <c r="O525" s="598">
        <v>0</v>
      </c>
    </row>
    <row r="526" spans="1:15" ht="165.75">
      <c r="A526" s="1623"/>
      <c r="B526" s="1765"/>
      <c r="C526" s="1618"/>
      <c r="D526" s="1624"/>
      <c r="E526" s="1619"/>
      <c r="F526" s="1625"/>
      <c r="G526" s="303" t="s">
        <v>4901</v>
      </c>
      <c r="H526" s="303" t="s">
        <v>4902</v>
      </c>
      <c r="I526" s="303" t="s">
        <v>4903</v>
      </c>
      <c r="J526" s="312">
        <v>4</v>
      </c>
      <c r="K526" s="305">
        <v>42736</v>
      </c>
      <c r="L526" s="305">
        <v>43100</v>
      </c>
      <c r="M526" s="306">
        <v>52</v>
      </c>
      <c r="N526" s="560" t="s">
        <v>4904</v>
      </c>
      <c r="O526" s="598">
        <v>0</v>
      </c>
    </row>
    <row r="527" spans="1:15" ht="15.75">
      <c r="A527" s="1750" t="s">
        <v>5779</v>
      </c>
      <c r="B527" s="1750"/>
      <c r="C527" s="1750"/>
      <c r="D527" s="1750"/>
      <c r="E527" s="1750"/>
      <c r="F527" s="1750"/>
      <c r="G527" s="220"/>
      <c r="H527" s="220"/>
      <c r="I527" s="220"/>
      <c r="J527" s="221"/>
      <c r="K527" s="222"/>
      <c r="L527" s="222"/>
      <c r="M527" s="221"/>
      <c r="N527" s="535"/>
      <c r="O527" s="39"/>
    </row>
    <row r="528" spans="1:15" ht="375">
      <c r="A528" s="1402">
        <v>105</v>
      </c>
      <c r="B528" s="1754" t="s">
        <v>11</v>
      </c>
      <c r="C528" s="1399" t="s">
        <v>1844</v>
      </c>
      <c r="D528" s="1402" t="s">
        <v>1845</v>
      </c>
      <c r="E528" s="1652" t="s">
        <v>1846</v>
      </c>
      <c r="F528" s="1652" t="s">
        <v>1847</v>
      </c>
      <c r="G528" s="1499" t="s">
        <v>1848</v>
      </c>
      <c r="H528" s="313" t="s">
        <v>1849</v>
      </c>
      <c r="I528" s="313" t="s">
        <v>1850</v>
      </c>
      <c r="J528" s="217">
        <v>2</v>
      </c>
      <c r="K528" s="218">
        <v>42036</v>
      </c>
      <c r="L528" s="218">
        <v>42094</v>
      </c>
      <c r="M528" s="314">
        <f t="shared" ref="M528:M535" si="17">+(L528-K528)/7</f>
        <v>8.2857142857142865</v>
      </c>
      <c r="N528" s="1753" t="s">
        <v>5780</v>
      </c>
      <c r="O528" s="598">
        <v>1</v>
      </c>
    </row>
    <row r="529" spans="1:15" ht="165">
      <c r="A529" s="1402"/>
      <c r="B529" s="1463"/>
      <c r="C529" s="1399"/>
      <c r="D529" s="1402"/>
      <c r="E529" s="1652"/>
      <c r="F529" s="1652"/>
      <c r="G529" s="1499"/>
      <c r="H529" s="313" t="s">
        <v>1852</v>
      </c>
      <c r="I529" s="313" t="s">
        <v>1853</v>
      </c>
      <c r="J529" s="1205">
        <v>4</v>
      </c>
      <c r="K529" s="315">
        <v>42217</v>
      </c>
      <c r="L529" s="315">
        <v>42581</v>
      </c>
      <c r="M529" s="314">
        <f t="shared" si="17"/>
        <v>52</v>
      </c>
      <c r="N529" s="1753"/>
      <c r="O529" s="598">
        <v>1</v>
      </c>
    </row>
    <row r="530" spans="1:15" ht="375">
      <c r="A530" s="1402">
        <v>106</v>
      </c>
      <c r="B530" s="1754" t="s">
        <v>11</v>
      </c>
      <c r="C530" s="1399" t="s">
        <v>1854</v>
      </c>
      <c r="D530" s="1402" t="s">
        <v>1845</v>
      </c>
      <c r="E530" s="1499" t="s">
        <v>1855</v>
      </c>
      <c r="F530" s="1499" t="s">
        <v>1856</v>
      </c>
      <c r="G530" s="1499" t="s">
        <v>1857</v>
      </c>
      <c r="H530" s="313" t="s">
        <v>1849</v>
      </c>
      <c r="I530" s="316" t="s">
        <v>1850</v>
      </c>
      <c r="J530" s="63">
        <v>2</v>
      </c>
      <c r="K530" s="87">
        <v>42036</v>
      </c>
      <c r="L530" s="87">
        <v>42094</v>
      </c>
      <c r="M530" s="314">
        <f t="shared" si="17"/>
        <v>8.2857142857142865</v>
      </c>
      <c r="N530" s="1753" t="s">
        <v>5780</v>
      </c>
      <c r="O530" s="598">
        <v>1</v>
      </c>
    </row>
    <row r="531" spans="1:15" ht="165">
      <c r="A531" s="1402"/>
      <c r="B531" s="1463"/>
      <c r="C531" s="1399"/>
      <c r="D531" s="1402"/>
      <c r="E531" s="1499"/>
      <c r="F531" s="1499"/>
      <c r="G531" s="1499"/>
      <c r="H531" s="313" t="s">
        <v>1852</v>
      </c>
      <c r="I531" s="313" t="s">
        <v>1853</v>
      </c>
      <c r="J531" s="1205">
        <v>4</v>
      </c>
      <c r="K531" s="315">
        <v>42217</v>
      </c>
      <c r="L531" s="315">
        <v>42581</v>
      </c>
      <c r="M531" s="314">
        <f t="shared" si="17"/>
        <v>52</v>
      </c>
      <c r="N531" s="1753"/>
      <c r="O531" s="598">
        <v>1</v>
      </c>
    </row>
    <row r="532" spans="1:15" ht="375">
      <c r="A532" s="1371">
        <v>107</v>
      </c>
      <c r="B532" s="1359" t="s">
        <v>11</v>
      </c>
      <c r="C532" s="1371" t="s">
        <v>1858</v>
      </c>
      <c r="D532" s="1371" t="s">
        <v>1859</v>
      </c>
      <c r="E532" s="1499" t="s">
        <v>1860</v>
      </c>
      <c r="F532" s="1499" t="s">
        <v>1861</v>
      </c>
      <c r="G532" s="1499" t="s">
        <v>1848</v>
      </c>
      <c r="H532" s="313" t="s">
        <v>1849</v>
      </c>
      <c r="I532" s="313" t="s">
        <v>1850</v>
      </c>
      <c r="J532" s="217">
        <v>2</v>
      </c>
      <c r="K532" s="218">
        <v>42036</v>
      </c>
      <c r="L532" s="218">
        <v>42094</v>
      </c>
      <c r="M532" s="314">
        <f t="shared" si="17"/>
        <v>8.2857142857142865</v>
      </c>
      <c r="N532" s="1753" t="s">
        <v>5781</v>
      </c>
      <c r="O532" s="598">
        <v>1</v>
      </c>
    </row>
    <row r="533" spans="1:15" ht="165">
      <c r="A533" s="1371"/>
      <c r="B533" s="1361"/>
      <c r="C533" s="1371"/>
      <c r="D533" s="1371"/>
      <c r="E533" s="1499"/>
      <c r="F533" s="1499"/>
      <c r="G533" s="1499"/>
      <c r="H533" s="313" t="s">
        <v>1852</v>
      </c>
      <c r="I533" s="313" t="s">
        <v>1853</v>
      </c>
      <c r="J533" s="1205">
        <v>4</v>
      </c>
      <c r="K533" s="315">
        <v>42217</v>
      </c>
      <c r="L533" s="315">
        <v>42581</v>
      </c>
      <c r="M533" s="314">
        <f t="shared" si="17"/>
        <v>52</v>
      </c>
      <c r="N533" s="1753"/>
      <c r="O533" s="598">
        <v>1</v>
      </c>
    </row>
    <row r="534" spans="1:15" ht="375">
      <c r="A534" s="1754">
        <v>108</v>
      </c>
      <c r="B534" s="1754" t="s">
        <v>11</v>
      </c>
      <c r="C534" s="1755" t="s">
        <v>1862</v>
      </c>
      <c r="D534" s="1755" t="s">
        <v>1863</v>
      </c>
      <c r="E534" s="1757" t="s">
        <v>1864</v>
      </c>
      <c r="F534" s="1759" t="s">
        <v>1865</v>
      </c>
      <c r="G534" s="1759" t="s">
        <v>1848</v>
      </c>
      <c r="H534" s="316" t="s">
        <v>1849</v>
      </c>
      <c r="I534" s="316" t="s">
        <v>1850</v>
      </c>
      <c r="J534" s="63">
        <v>2</v>
      </c>
      <c r="K534" s="87">
        <v>42036</v>
      </c>
      <c r="L534" s="87">
        <v>42094</v>
      </c>
      <c r="M534" s="314">
        <f t="shared" si="17"/>
        <v>8.2857142857142865</v>
      </c>
      <c r="N534" s="1761" t="s">
        <v>5781</v>
      </c>
      <c r="O534" s="598">
        <v>1</v>
      </c>
    </row>
    <row r="535" spans="1:15" ht="165">
      <c r="A535" s="1463"/>
      <c r="B535" s="1463"/>
      <c r="C535" s="1756"/>
      <c r="D535" s="1756"/>
      <c r="E535" s="1758"/>
      <c r="F535" s="1760"/>
      <c r="G535" s="1760"/>
      <c r="H535" s="316" t="s">
        <v>1852</v>
      </c>
      <c r="I535" s="313" t="s">
        <v>1853</v>
      </c>
      <c r="J535" s="1205">
        <v>4</v>
      </c>
      <c r="K535" s="315">
        <v>42217</v>
      </c>
      <c r="L535" s="315">
        <v>42581</v>
      </c>
      <c r="M535" s="314">
        <f t="shared" si="17"/>
        <v>52</v>
      </c>
      <c r="N535" s="1762"/>
      <c r="O535" s="598">
        <v>1</v>
      </c>
    </row>
    <row r="536" spans="1:15" ht="15.75">
      <c r="A536" s="1750" t="s">
        <v>22</v>
      </c>
      <c r="B536" s="1750"/>
      <c r="C536" s="1750"/>
      <c r="D536" s="1750"/>
      <c r="E536" s="1750"/>
      <c r="F536" s="1750"/>
      <c r="G536" s="220"/>
      <c r="H536" s="220"/>
      <c r="I536" s="220"/>
      <c r="J536" s="221"/>
      <c r="K536" s="222"/>
      <c r="L536" s="222"/>
      <c r="M536" s="221"/>
      <c r="N536" s="133"/>
      <c r="O536" s="39"/>
    </row>
    <row r="537" spans="1:15" ht="409.5">
      <c r="A537" s="1181">
        <v>109</v>
      </c>
      <c r="B537" s="1181" t="s">
        <v>11</v>
      </c>
      <c r="C537" s="1181" t="s">
        <v>5782</v>
      </c>
      <c r="D537" s="1181" t="s">
        <v>1890</v>
      </c>
      <c r="E537" s="1255" t="s">
        <v>5783</v>
      </c>
      <c r="F537" s="1255" t="s">
        <v>5784</v>
      </c>
      <c r="G537" s="317" t="s">
        <v>5785</v>
      </c>
      <c r="H537" s="317" t="s">
        <v>5786</v>
      </c>
      <c r="I537" s="318" t="s">
        <v>5787</v>
      </c>
      <c r="J537" s="319">
        <v>1</v>
      </c>
      <c r="K537" s="320">
        <v>42064</v>
      </c>
      <c r="L537" s="321">
        <v>42094</v>
      </c>
      <c r="M537" s="322">
        <f t="shared" ref="M537:M558" si="18">(+L537-K537)/7</f>
        <v>4.2857142857142856</v>
      </c>
      <c r="N537" s="561" t="s">
        <v>5788</v>
      </c>
      <c r="O537" s="598">
        <v>1</v>
      </c>
    </row>
    <row r="538" spans="1:15" ht="180">
      <c r="A538" s="1371">
        <v>110</v>
      </c>
      <c r="B538" s="1359" t="s">
        <v>11</v>
      </c>
      <c r="C538" s="1371" t="s">
        <v>2211</v>
      </c>
      <c r="D538" s="1751" t="s">
        <v>636</v>
      </c>
      <c r="E538" s="1752" t="s">
        <v>2212</v>
      </c>
      <c r="F538" s="1752" t="s">
        <v>2213</v>
      </c>
      <c r="G538" s="1743" t="s">
        <v>5789</v>
      </c>
      <c r="H538" s="323" t="s">
        <v>2252</v>
      </c>
      <c r="I538" s="324" t="s">
        <v>2253</v>
      </c>
      <c r="J538" s="64">
        <v>1</v>
      </c>
      <c r="K538" s="325">
        <v>42064</v>
      </c>
      <c r="L538" s="325">
        <v>42185</v>
      </c>
      <c r="M538" s="63">
        <f t="shared" si="18"/>
        <v>17.285714285714285</v>
      </c>
      <c r="N538" s="562" t="s">
        <v>5790</v>
      </c>
      <c r="O538" s="598">
        <v>1</v>
      </c>
    </row>
    <row r="539" spans="1:15" ht="195">
      <c r="A539" s="1371"/>
      <c r="B539" s="1360"/>
      <c r="C539" s="1371"/>
      <c r="D539" s="1751"/>
      <c r="E539" s="1752"/>
      <c r="F539" s="1752"/>
      <c r="G539" s="1744"/>
      <c r="H539" s="323" t="s">
        <v>5791</v>
      </c>
      <c r="I539" s="324" t="s">
        <v>5792</v>
      </c>
      <c r="J539" s="64">
        <v>1</v>
      </c>
      <c r="K539" s="325">
        <v>42186</v>
      </c>
      <c r="L539" s="325">
        <v>42490</v>
      </c>
      <c r="M539" s="63">
        <f t="shared" si="18"/>
        <v>43.428571428571431</v>
      </c>
      <c r="N539" s="562" t="s">
        <v>5793</v>
      </c>
      <c r="O539" s="598">
        <v>1</v>
      </c>
    </row>
    <row r="540" spans="1:15" ht="240">
      <c r="A540" s="1371"/>
      <c r="B540" s="1360"/>
      <c r="C540" s="1371"/>
      <c r="D540" s="1751"/>
      <c r="E540" s="1752"/>
      <c r="F540" s="1752"/>
      <c r="G540" s="1745"/>
      <c r="H540" s="323" t="s">
        <v>5794</v>
      </c>
      <c r="I540" s="324" t="s">
        <v>5795</v>
      </c>
      <c r="J540" s="64">
        <v>1</v>
      </c>
      <c r="K540" s="325">
        <v>42491</v>
      </c>
      <c r="L540" s="325">
        <v>42613</v>
      </c>
      <c r="M540" s="63">
        <f t="shared" si="18"/>
        <v>17.428571428571427</v>
      </c>
      <c r="N540" s="562" t="s">
        <v>5796</v>
      </c>
      <c r="O540" s="598">
        <v>1</v>
      </c>
    </row>
    <row r="541" spans="1:15" ht="180">
      <c r="A541" s="1371"/>
      <c r="B541" s="1360"/>
      <c r="C541" s="1371"/>
      <c r="D541" s="1751"/>
      <c r="E541" s="1752"/>
      <c r="F541" s="1752"/>
      <c r="G541" s="1746" t="s">
        <v>5797</v>
      </c>
      <c r="H541" s="327" t="s">
        <v>5798</v>
      </c>
      <c r="I541" s="328" t="s">
        <v>5799</v>
      </c>
      <c r="J541" s="64">
        <v>1</v>
      </c>
      <c r="K541" s="218">
        <v>42064</v>
      </c>
      <c r="L541" s="218">
        <v>42185</v>
      </c>
      <c r="M541" s="63">
        <f t="shared" si="18"/>
        <v>17.285714285714285</v>
      </c>
      <c r="N541" s="562" t="s">
        <v>5800</v>
      </c>
      <c r="O541" s="598">
        <v>1</v>
      </c>
    </row>
    <row r="542" spans="1:15" ht="270.75">
      <c r="A542" s="1371"/>
      <c r="B542" s="1360"/>
      <c r="C542" s="1371"/>
      <c r="D542" s="1751"/>
      <c r="E542" s="1752"/>
      <c r="F542" s="1752"/>
      <c r="G542" s="1747"/>
      <c r="H542" s="327" t="s">
        <v>5801</v>
      </c>
      <c r="I542" s="328" t="s">
        <v>5802</v>
      </c>
      <c r="J542" s="64">
        <v>1</v>
      </c>
      <c r="K542" s="329">
        <v>42339</v>
      </c>
      <c r="L542" s="330">
        <v>42704</v>
      </c>
      <c r="M542" s="63">
        <f t="shared" si="18"/>
        <v>52.142857142857146</v>
      </c>
      <c r="N542" s="563" t="s">
        <v>5803</v>
      </c>
      <c r="O542" s="598">
        <v>0.8</v>
      </c>
    </row>
    <row r="543" spans="1:15" ht="142.5">
      <c r="A543" s="1371"/>
      <c r="B543" s="1360"/>
      <c r="C543" s="1371"/>
      <c r="D543" s="1751"/>
      <c r="E543" s="1752"/>
      <c r="F543" s="1752"/>
      <c r="G543" s="1743" t="s">
        <v>5804</v>
      </c>
      <c r="H543" s="323" t="s">
        <v>5805</v>
      </c>
      <c r="I543" s="324" t="s">
        <v>5799</v>
      </c>
      <c r="J543" s="331">
        <v>1</v>
      </c>
      <c r="K543" s="332">
        <v>42064</v>
      </c>
      <c r="L543" s="332">
        <v>42338</v>
      </c>
      <c r="M543" s="63">
        <f t="shared" si="18"/>
        <v>39.142857142857146</v>
      </c>
      <c r="N543" s="563" t="s">
        <v>5800</v>
      </c>
      <c r="O543" s="598">
        <v>1</v>
      </c>
    </row>
    <row r="544" spans="1:15" ht="256.5">
      <c r="A544" s="1371"/>
      <c r="B544" s="1361"/>
      <c r="C544" s="1371"/>
      <c r="D544" s="1751"/>
      <c r="E544" s="1752"/>
      <c r="F544" s="1752"/>
      <c r="G544" s="1745"/>
      <c r="H544" s="323" t="s">
        <v>5806</v>
      </c>
      <c r="I544" s="324" t="s">
        <v>5802</v>
      </c>
      <c r="J544" s="331">
        <v>1</v>
      </c>
      <c r="K544" s="329">
        <v>42339</v>
      </c>
      <c r="L544" s="330">
        <v>42704</v>
      </c>
      <c r="M544" s="63">
        <f t="shared" si="18"/>
        <v>52.142857142857146</v>
      </c>
      <c r="N544" s="563" t="s">
        <v>5807</v>
      </c>
      <c r="O544" s="598">
        <v>1</v>
      </c>
    </row>
    <row r="545" spans="1:15" ht="409.5">
      <c r="A545" s="1199">
        <v>111</v>
      </c>
      <c r="B545" s="1199" t="s">
        <v>11</v>
      </c>
      <c r="C545" s="1181" t="s">
        <v>5808</v>
      </c>
      <c r="D545" s="1181" t="s">
        <v>625</v>
      </c>
      <c r="E545" s="1183" t="s">
        <v>5809</v>
      </c>
      <c r="F545" s="1183" t="s">
        <v>5810</v>
      </c>
      <c r="G545" s="333" t="s">
        <v>5811</v>
      </c>
      <c r="H545" s="333" t="s">
        <v>5812</v>
      </c>
      <c r="I545" s="1205" t="s">
        <v>220</v>
      </c>
      <c r="J545" s="232">
        <v>1</v>
      </c>
      <c r="K545" s="234">
        <v>42051</v>
      </c>
      <c r="L545" s="234">
        <v>42124</v>
      </c>
      <c r="M545" s="322">
        <f t="shared" si="18"/>
        <v>10.428571428571429</v>
      </c>
      <c r="N545" s="564" t="s">
        <v>5813</v>
      </c>
      <c r="O545" s="598">
        <v>1</v>
      </c>
    </row>
    <row r="546" spans="1:15" ht="285">
      <c r="A546" s="1583">
        <v>112</v>
      </c>
      <c r="B546" s="1583" t="s">
        <v>11</v>
      </c>
      <c r="C546" s="1359" t="s">
        <v>2221</v>
      </c>
      <c r="D546" s="1359" t="s">
        <v>545</v>
      </c>
      <c r="E546" s="1359" t="s">
        <v>2222</v>
      </c>
      <c r="F546" s="1359" t="s">
        <v>2223</v>
      </c>
      <c r="G546" s="1748" t="s">
        <v>5814</v>
      </c>
      <c r="H546" s="327" t="s">
        <v>5815</v>
      </c>
      <c r="I546" s="334" t="s">
        <v>5799</v>
      </c>
      <c r="J546" s="217">
        <v>1</v>
      </c>
      <c r="K546" s="335">
        <v>42278</v>
      </c>
      <c r="L546" s="335">
        <v>42643</v>
      </c>
      <c r="M546" s="63">
        <f t="shared" si="18"/>
        <v>52.142857142857146</v>
      </c>
      <c r="N546" s="565" t="s">
        <v>5816</v>
      </c>
      <c r="O546" s="598">
        <v>1</v>
      </c>
    </row>
    <row r="547" spans="1:15" ht="285">
      <c r="A547" s="1466"/>
      <c r="B547" s="1466"/>
      <c r="C547" s="1361"/>
      <c r="D547" s="1361"/>
      <c r="E547" s="1361"/>
      <c r="F547" s="1361"/>
      <c r="G547" s="1749"/>
      <c r="H547" s="327" t="s">
        <v>5817</v>
      </c>
      <c r="I547" s="328" t="s">
        <v>5818</v>
      </c>
      <c r="J547" s="217">
        <v>1</v>
      </c>
      <c r="K547" s="335">
        <v>42370</v>
      </c>
      <c r="L547" s="335">
        <v>42735</v>
      </c>
      <c r="M547" s="63">
        <f t="shared" si="18"/>
        <v>52.142857142857146</v>
      </c>
      <c r="N547" s="562" t="s">
        <v>5819</v>
      </c>
      <c r="O547" s="598">
        <v>0.75</v>
      </c>
    </row>
    <row r="548" spans="1:15" ht="409.5">
      <c r="A548" s="1399">
        <v>113</v>
      </c>
      <c r="B548" s="1583" t="s">
        <v>11</v>
      </c>
      <c r="C548" s="1371" t="s">
        <v>5820</v>
      </c>
      <c r="D548" s="1371" t="s">
        <v>2853</v>
      </c>
      <c r="E548" s="1373" t="s">
        <v>5821</v>
      </c>
      <c r="F548" s="1373" t="s">
        <v>5822</v>
      </c>
      <c r="G548" s="1741" t="s">
        <v>5823</v>
      </c>
      <c r="H548" s="327" t="s">
        <v>5824</v>
      </c>
      <c r="I548" s="328" t="s">
        <v>5825</v>
      </c>
      <c r="J548" s="217">
        <v>8</v>
      </c>
      <c r="K548" s="218">
        <v>42032</v>
      </c>
      <c r="L548" s="218">
        <v>42124</v>
      </c>
      <c r="M548" s="322">
        <f t="shared" si="18"/>
        <v>13.142857142857142</v>
      </c>
      <c r="N548" s="566" t="s">
        <v>5826</v>
      </c>
      <c r="O548" s="598">
        <v>1</v>
      </c>
    </row>
    <row r="549" spans="1:15" ht="409.5">
      <c r="A549" s="1399"/>
      <c r="B549" s="1466"/>
      <c r="C549" s="1371"/>
      <c r="D549" s="1371"/>
      <c r="E549" s="1373"/>
      <c r="F549" s="1373"/>
      <c r="G549" s="1742"/>
      <c r="H549" s="327" t="s">
        <v>5827</v>
      </c>
      <c r="I549" s="328" t="s">
        <v>5828</v>
      </c>
      <c r="J549" s="217">
        <v>1</v>
      </c>
      <c r="K549" s="218">
        <v>42217</v>
      </c>
      <c r="L549" s="337">
        <v>42582</v>
      </c>
      <c r="M549" s="322">
        <f t="shared" si="18"/>
        <v>52.142857142857146</v>
      </c>
      <c r="N549" s="565" t="s">
        <v>5829</v>
      </c>
      <c r="O549" s="598">
        <v>1</v>
      </c>
    </row>
    <row r="550" spans="1:15" ht="409.5">
      <c r="A550" s="1399">
        <v>114</v>
      </c>
      <c r="B550" s="1583" t="s">
        <v>11</v>
      </c>
      <c r="C550" s="1371" t="s">
        <v>5830</v>
      </c>
      <c r="D550" s="1371" t="s">
        <v>625</v>
      </c>
      <c r="E550" s="1371" t="s">
        <v>5831</v>
      </c>
      <c r="F550" s="1371" t="s">
        <v>5832</v>
      </c>
      <c r="G550" s="1737" t="s">
        <v>5823</v>
      </c>
      <c r="H550" s="327" t="s">
        <v>5824</v>
      </c>
      <c r="I550" s="328" t="s">
        <v>5825</v>
      </c>
      <c r="J550" s="217">
        <v>8</v>
      </c>
      <c r="K550" s="218">
        <v>42032</v>
      </c>
      <c r="L550" s="218">
        <v>42124</v>
      </c>
      <c r="M550" s="322">
        <f t="shared" si="18"/>
        <v>13.142857142857142</v>
      </c>
      <c r="N550" s="566" t="s">
        <v>5826</v>
      </c>
      <c r="O550" s="598">
        <v>1</v>
      </c>
    </row>
    <row r="551" spans="1:15" ht="409.5">
      <c r="A551" s="1399"/>
      <c r="B551" s="1466"/>
      <c r="C551" s="1371"/>
      <c r="D551" s="1371"/>
      <c r="E551" s="1371"/>
      <c r="F551" s="1371"/>
      <c r="G551" s="1738"/>
      <c r="H551" s="327" t="s">
        <v>5827</v>
      </c>
      <c r="I551" s="328" t="s">
        <v>5828</v>
      </c>
      <c r="J551" s="217">
        <v>1</v>
      </c>
      <c r="K551" s="218">
        <v>42217</v>
      </c>
      <c r="L551" s="337">
        <v>42582</v>
      </c>
      <c r="M551" s="322">
        <f t="shared" si="18"/>
        <v>52.142857142857146</v>
      </c>
      <c r="N551" s="565" t="s">
        <v>5829</v>
      </c>
      <c r="O551" s="598">
        <v>1</v>
      </c>
    </row>
    <row r="552" spans="1:15" ht="240">
      <c r="A552" s="1399">
        <v>115</v>
      </c>
      <c r="B552" s="1583" t="s">
        <v>11</v>
      </c>
      <c r="C552" s="1371" t="s">
        <v>5833</v>
      </c>
      <c r="D552" s="1371" t="s">
        <v>625</v>
      </c>
      <c r="E552" s="1371" t="s">
        <v>5834</v>
      </c>
      <c r="F552" s="1371" t="s">
        <v>5835</v>
      </c>
      <c r="G552" s="1737" t="s">
        <v>5836</v>
      </c>
      <c r="H552" s="333" t="s">
        <v>5837</v>
      </c>
      <c r="I552" s="1205" t="s">
        <v>5838</v>
      </c>
      <c r="J552" s="217">
        <v>1</v>
      </c>
      <c r="K552" s="338">
        <v>42051</v>
      </c>
      <c r="L552" s="338">
        <v>42185</v>
      </c>
      <c r="M552" s="322">
        <f t="shared" si="18"/>
        <v>19.142857142857142</v>
      </c>
      <c r="N552" s="564" t="s">
        <v>5839</v>
      </c>
      <c r="O552" s="598">
        <v>1</v>
      </c>
    </row>
    <row r="553" spans="1:15" ht="240">
      <c r="A553" s="1399"/>
      <c r="B553" s="1466"/>
      <c r="C553" s="1371"/>
      <c r="D553" s="1371"/>
      <c r="E553" s="1371"/>
      <c r="F553" s="1371"/>
      <c r="G553" s="1738"/>
      <c r="H553" s="333" t="s">
        <v>5840</v>
      </c>
      <c r="I553" s="1205" t="s">
        <v>5841</v>
      </c>
      <c r="J553" s="217">
        <v>1</v>
      </c>
      <c r="K553" s="338">
        <v>42186</v>
      </c>
      <c r="L553" s="338">
        <v>42200</v>
      </c>
      <c r="M553" s="322">
        <f t="shared" si="18"/>
        <v>2</v>
      </c>
      <c r="N553" s="564" t="s">
        <v>5839</v>
      </c>
      <c r="O553" s="598">
        <v>1</v>
      </c>
    </row>
    <row r="554" spans="1:15" ht="213.75">
      <c r="A554" s="1583">
        <v>116</v>
      </c>
      <c r="B554" s="1583" t="s">
        <v>11</v>
      </c>
      <c r="C554" s="1739" t="s">
        <v>2224</v>
      </c>
      <c r="D554" s="1739" t="s">
        <v>545</v>
      </c>
      <c r="E554" s="1739" t="s">
        <v>2225</v>
      </c>
      <c r="F554" s="1739" t="s">
        <v>2226</v>
      </c>
      <c r="G554" s="1732" t="s">
        <v>5814</v>
      </c>
      <c r="H554" s="339" t="s">
        <v>5815</v>
      </c>
      <c r="I554" s="340" t="s">
        <v>5799</v>
      </c>
      <c r="J554" s="158">
        <v>1</v>
      </c>
      <c r="K554" s="335">
        <v>42278</v>
      </c>
      <c r="L554" s="335">
        <v>42643</v>
      </c>
      <c r="M554" s="63">
        <f t="shared" si="18"/>
        <v>52.142857142857146</v>
      </c>
      <c r="N554" s="567" t="s">
        <v>5816</v>
      </c>
      <c r="O554" s="598">
        <v>1</v>
      </c>
    </row>
    <row r="555" spans="1:15" ht="185.25">
      <c r="A555" s="1466"/>
      <c r="B555" s="1466"/>
      <c r="C555" s="1740"/>
      <c r="D555" s="1740"/>
      <c r="E555" s="1740"/>
      <c r="F555" s="1740"/>
      <c r="G555" s="1733"/>
      <c r="H555" s="339" t="s">
        <v>5817</v>
      </c>
      <c r="I555" s="341" t="s">
        <v>5818</v>
      </c>
      <c r="J555" s="158">
        <v>1</v>
      </c>
      <c r="K555" s="335">
        <v>42370</v>
      </c>
      <c r="L555" s="335">
        <v>42735</v>
      </c>
      <c r="M555" s="63">
        <f t="shared" si="18"/>
        <v>52.142857142857146</v>
      </c>
      <c r="N555" s="567" t="s">
        <v>5842</v>
      </c>
      <c r="O555" s="598">
        <v>0.75</v>
      </c>
    </row>
    <row r="556" spans="1:15" ht="409.5">
      <c r="A556" s="1199">
        <v>117</v>
      </c>
      <c r="B556" s="1199" t="s">
        <v>11</v>
      </c>
      <c r="C556" s="1181" t="s">
        <v>5843</v>
      </c>
      <c r="D556" s="1181" t="s">
        <v>1388</v>
      </c>
      <c r="E556" s="1183" t="s">
        <v>5844</v>
      </c>
      <c r="F556" s="1183" t="s">
        <v>5845</v>
      </c>
      <c r="G556" s="333" t="s">
        <v>5846</v>
      </c>
      <c r="H556" s="327" t="s">
        <v>5847</v>
      </c>
      <c r="I556" s="328" t="s">
        <v>220</v>
      </c>
      <c r="J556" s="217">
        <v>1</v>
      </c>
      <c r="K556" s="218">
        <v>42044</v>
      </c>
      <c r="L556" s="218">
        <v>42063</v>
      </c>
      <c r="M556" s="322">
        <f t="shared" si="18"/>
        <v>2.7142857142857144</v>
      </c>
      <c r="N556" s="566" t="s">
        <v>5848</v>
      </c>
      <c r="O556" s="598">
        <v>1</v>
      </c>
    </row>
    <row r="557" spans="1:15" ht="285">
      <c r="A557" s="1583">
        <v>118</v>
      </c>
      <c r="B557" s="1583" t="s">
        <v>11</v>
      </c>
      <c r="C557" s="1359" t="s">
        <v>2227</v>
      </c>
      <c r="D557" s="1359" t="s">
        <v>952</v>
      </c>
      <c r="E557" s="1359" t="s">
        <v>2228</v>
      </c>
      <c r="F557" s="1359" t="s">
        <v>2229</v>
      </c>
      <c r="G557" s="1732" t="s">
        <v>5814</v>
      </c>
      <c r="H557" s="339" t="s">
        <v>5815</v>
      </c>
      <c r="I557" s="340" t="s">
        <v>5799</v>
      </c>
      <c r="J557" s="158">
        <v>1</v>
      </c>
      <c r="K557" s="335">
        <v>42278</v>
      </c>
      <c r="L557" s="335">
        <v>42643</v>
      </c>
      <c r="M557" s="322">
        <f t="shared" si="18"/>
        <v>52.142857142857146</v>
      </c>
      <c r="N557" s="565" t="s">
        <v>5816</v>
      </c>
      <c r="O557" s="598">
        <v>1</v>
      </c>
    </row>
    <row r="558" spans="1:15" ht="285">
      <c r="A558" s="1466"/>
      <c r="B558" s="1466"/>
      <c r="C558" s="1361"/>
      <c r="D558" s="1361"/>
      <c r="E558" s="1361"/>
      <c r="F558" s="1361"/>
      <c r="G558" s="1733"/>
      <c r="H558" s="339" t="s">
        <v>5817</v>
      </c>
      <c r="I558" s="341" t="s">
        <v>5818</v>
      </c>
      <c r="J558" s="158">
        <v>1</v>
      </c>
      <c r="K558" s="335">
        <v>42370</v>
      </c>
      <c r="L558" s="335">
        <v>42735</v>
      </c>
      <c r="M558" s="322">
        <f t="shared" si="18"/>
        <v>52.142857142857146</v>
      </c>
      <c r="N558" s="565" t="s">
        <v>5842</v>
      </c>
      <c r="O558" s="598">
        <v>0.75</v>
      </c>
    </row>
    <row r="559" spans="1:15" ht="390">
      <c r="A559" s="1734">
        <v>119</v>
      </c>
      <c r="B559" s="1359" t="s">
        <v>11</v>
      </c>
      <c r="C559" s="1359" t="s">
        <v>5849</v>
      </c>
      <c r="D559" s="1362" t="s">
        <v>552</v>
      </c>
      <c r="E559" s="1649" t="s">
        <v>5850</v>
      </c>
      <c r="F559" s="1359" t="s">
        <v>5400</v>
      </c>
      <c r="G559" s="342" t="s">
        <v>5851</v>
      </c>
      <c r="H559" s="343" t="s">
        <v>5852</v>
      </c>
      <c r="I559" s="344" t="s">
        <v>5853</v>
      </c>
      <c r="J559" s="345">
        <v>1</v>
      </c>
      <c r="K559" s="218">
        <v>42217</v>
      </c>
      <c r="L559" s="337">
        <v>42582</v>
      </c>
      <c r="M559" s="346">
        <f>(+L559-K559)/7</f>
        <v>52.142857142857146</v>
      </c>
      <c r="N559" s="495" t="s">
        <v>5854</v>
      </c>
      <c r="O559" s="598">
        <v>1</v>
      </c>
    </row>
    <row r="560" spans="1:15" ht="210">
      <c r="A560" s="1735"/>
      <c r="B560" s="1360"/>
      <c r="C560" s="1360"/>
      <c r="D560" s="1363"/>
      <c r="E560" s="1651"/>
      <c r="F560" s="1360"/>
      <c r="G560" s="342" t="s">
        <v>5855</v>
      </c>
      <c r="H560" s="343" t="s">
        <v>5856</v>
      </c>
      <c r="I560" s="347" t="s">
        <v>811</v>
      </c>
      <c r="J560" s="348">
        <v>1</v>
      </c>
      <c r="K560" s="349">
        <v>42064</v>
      </c>
      <c r="L560" s="349">
        <v>42124</v>
      </c>
      <c r="M560" s="346">
        <f>(+L560-K560)/7</f>
        <v>8.5714285714285712</v>
      </c>
      <c r="N560" s="568" t="s">
        <v>5857</v>
      </c>
      <c r="O560" s="598">
        <v>1</v>
      </c>
    </row>
    <row r="561" spans="1:15" ht="375">
      <c r="A561" s="1736"/>
      <c r="B561" s="1361"/>
      <c r="C561" s="1361"/>
      <c r="D561" s="1364"/>
      <c r="E561" s="1650"/>
      <c r="F561" s="1361"/>
      <c r="G561" s="342" t="s">
        <v>5858</v>
      </c>
      <c r="H561" s="343" t="s">
        <v>5859</v>
      </c>
      <c r="I561" s="350" t="s">
        <v>5860</v>
      </c>
      <c r="J561" s="351">
        <v>1</v>
      </c>
      <c r="K561" s="352">
        <v>42064</v>
      </c>
      <c r="L561" s="352">
        <v>42277</v>
      </c>
      <c r="M561" s="346">
        <f>(+L561-K561)/7</f>
        <v>30.428571428571427</v>
      </c>
      <c r="N561" s="569" t="s">
        <v>5861</v>
      </c>
      <c r="O561" s="598">
        <v>1</v>
      </c>
    </row>
    <row r="562" spans="1:15" ht="15.75">
      <c r="A562" s="1731" t="s">
        <v>23</v>
      </c>
      <c r="B562" s="1731"/>
      <c r="C562" s="1731"/>
      <c r="D562" s="1731"/>
      <c r="E562" s="1731"/>
      <c r="F562" s="1731"/>
      <c r="G562" s="1731"/>
      <c r="H562" s="86"/>
      <c r="I562" s="86"/>
      <c r="J562" s="353"/>
      <c r="K562" s="354"/>
      <c r="L562" s="354"/>
      <c r="M562" s="355"/>
      <c r="N562" s="133"/>
      <c r="O562" s="39"/>
    </row>
    <row r="563" spans="1:15" ht="409.5">
      <c r="A563" s="1726">
        <v>120</v>
      </c>
      <c r="B563" s="1727" t="s">
        <v>11</v>
      </c>
      <c r="C563" s="1628" t="s">
        <v>5862</v>
      </c>
      <c r="D563" s="1726" t="s">
        <v>2762</v>
      </c>
      <c r="E563" s="1724" t="s">
        <v>2763</v>
      </c>
      <c r="F563" s="1724" t="s">
        <v>2764</v>
      </c>
      <c r="G563" s="1719" t="s">
        <v>5863</v>
      </c>
      <c r="H563" s="1244" t="s">
        <v>5864</v>
      </c>
      <c r="I563" s="1257" t="s">
        <v>5865</v>
      </c>
      <c r="J563" s="64">
        <v>2</v>
      </c>
      <c r="K563" s="356">
        <v>42826</v>
      </c>
      <c r="L563" s="356">
        <v>43190</v>
      </c>
      <c r="M563" s="63">
        <f>(+L563-K563)/7</f>
        <v>52</v>
      </c>
      <c r="N563" s="489" t="s">
        <v>5866</v>
      </c>
      <c r="O563" s="598">
        <v>0</v>
      </c>
    </row>
    <row r="564" spans="1:15" ht="409.5">
      <c r="A564" s="1726"/>
      <c r="B564" s="1729"/>
      <c r="C564" s="1628"/>
      <c r="D564" s="1726"/>
      <c r="E564" s="1724"/>
      <c r="F564" s="1724"/>
      <c r="G564" s="1719"/>
      <c r="H564" s="1244" t="s">
        <v>5867</v>
      </c>
      <c r="I564" s="1244" t="s">
        <v>5865</v>
      </c>
      <c r="J564" s="64">
        <v>2</v>
      </c>
      <c r="K564" s="356">
        <v>42461</v>
      </c>
      <c r="L564" s="356">
        <v>42825</v>
      </c>
      <c r="M564" s="63">
        <f t="shared" ref="M564:M620" si="19">(+L564-K564)/7</f>
        <v>52</v>
      </c>
      <c r="N564" s="489" t="s">
        <v>5868</v>
      </c>
      <c r="O564" s="598">
        <v>0</v>
      </c>
    </row>
    <row r="565" spans="1:15" ht="409.5">
      <c r="A565" s="1726">
        <v>121</v>
      </c>
      <c r="B565" s="1727" t="s">
        <v>11</v>
      </c>
      <c r="C565" s="1628" t="s">
        <v>5869</v>
      </c>
      <c r="D565" s="1726" t="s">
        <v>599</v>
      </c>
      <c r="E565" s="1724" t="s">
        <v>2770</v>
      </c>
      <c r="F565" s="1724" t="s">
        <v>2771</v>
      </c>
      <c r="G565" s="1719" t="s">
        <v>5870</v>
      </c>
      <c r="H565" s="1244" t="s">
        <v>5871</v>
      </c>
      <c r="I565" s="1244" t="s">
        <v>5872</v>
      </c>
      <c r="J565" s="64">
        <v>2</v>
      </c>
      <c r="K565" s="356">
        <v>42461</v>
      </c>
      <c r="L565" s="356">
        <v>42825</v>
      </c>
      <c r="M565" s="63">
        <f t="shared" si="19"/>
        <v>52</v>
      </c>
      <c r="N565" s="489" t="s">
        <v>5873</v>
      </c>
      <c r="O565" s="598">
        <v>0</v>
      </c>
    </row>
    <row r="566" spans="1:15" ht="315">
      <c r="A566" s="1726"/>
      <c r="B566" s="1729"/>
      <c r="C566" s="1628"/>
      <c r="D566" s="1726"/>
      <c r="E566" s="1724"/>
      <c r="F566" s="1724"/>
      <c r="G566" s="1719"/>
      <c r="H566" s="1244" t="s">
        <v>5874</v>
      </c>
      <c r="I566" s="1244" t="s">
        <v>5875</v>
      </c>
      <c r="J566" s="64">
        <v>1</v>
      </c>
      <c r="K566" s="356">
        <v>42826</v>
      </c>
      <c r="L566" s="356">
        <v>42916</v>
      </c>
      <c r="M566" s="63">
        <f t="shared" si="19"/>
        <v>12.857142857142858</v>
      </c>
      <c r="N566" s="489" t="s">
        <v>5866</v>
      </c>
      <c r="O566" s="598">
        <v>0</v>
      </c>
    </row>
    <row r="567" spans="1:15" ht="409.5">
      <c r="A567" s="1297">
        <v>122</v>
      </c>
      <c r="B567" s="1297" t="s">
        <v>11</v>
      </c>
      <c r="C567" s="1279" t="s">
        <v>5876</v>
      </c>
      <c r="D567" s="1297" t="s">
        <v>599</v>
      </c>
      <c r="E567" s="1296" t="s">
        <v>5877</v>
      </c>
      <c r="F567" s="1296" t="s">
        <v>2780</v>
      </c>
      <c r="G567" s="1310" t="s">
        <v>5878</v>
      </c>
      <c r="H567" s="326" t="s">
        <v>5879</v>
      </c>
      <c r="I567" s="324" t="s">
        <v>5880</v>
      </c>
      <c r="J567" s="64">
        <v>1</v>
      </c>
      <c r="K567" s="325">
        <v>42005</v>
      </c>
      <c r="L567" s="325">
        <v>42094</v>
      </c>
      <c r="M567" s="63">
        <f t="shared" si="19"/>
        <v>12.714285714285714</v>
      </c>
      <c r="N567" s="562" t="s">
        <v>5881</v>
      </c>
      <c r="O567" s="598">
        <v>1</v>
      </c>
    </row>
    <row r="568" spans="1:15" ht="409.5">
      <c r="A568" s="1279">
        <v>123</v>
      </c>
      <c r="B568" s="1279" t="s">
        <v>11</v>
      </c>
      <c r="C568" s="1279" t="s">
        <v>5882</v>
      </c>
      <c r="D568" s="1279" t="s">
        <v>537</v>
      </c>
      <c r="E568" s="1296" t="s">
        <v>5883</v>
      </c>
      <c r="F568" s="1296" t="s">
        <v>5884</v>
      </c>
      <c r="G568" s="1295" t="s">
        <v>5885</v>
      </c>
      <c r="H568" s="1295" t="s">
        <v>5886</v>
      </c>
      <c r="I568" s="1257" t="s">
        <v>3460</v>
      </c>
      <c r="J568" s="64">
        <v>2</v>
      </c>
      <c r="K568" s="356">
        <v>42095</v>
      </c>
      <c r="L568" s="356">
        <v>42460</v>
      </c>
      <c r="M568" s="63">
        <f t="shared" si="19"/>
        <v>52.142857142857146</v>
      </c>
      <c r="N568" s="489" t="s">
        <v>5887</v>
      </c>
      <c r="O568" s="598">
        <v>0</v>
      </c>
    </row>
    <row r="569" spans="1:15" ht="409.5">
      <c r="A569" s="1628">
        <v>124</v>
      </c>
      <c r="B569" s="1720" t="s">
        <v>11</v>
      </c>
      <c r="C569" s="1628" t="s">
        <v>5888</v>
      </c>
      <c r="D569" s="1726" t="s">
        <v>599</v>
      </c>
      <c r="E569" s="1730" t="s">
        <v>2789</v>
      </c>
      <c r="F569" s="1730" t="s">
        <v>2790</v>
      </c>
      <c r="G569" s="1719" t="s">
        <v>5889</v>
      </c>
      <c r="H569" s="1244" t="s">
        <v>5890</v>
      </c>
      <c r="I569" s="1257" t="s">
        <v>5865</v>
      </c>
      <c r="J569" s="64">
        <v>2</v>
      </c>
      <c r="K569" s="356">
        <v>42826</v>
      </c>
      <c r="L569" s="356">
        <v>43160</v>
      </c>
      <c r="M569" s="63">
        <f t="shared" si="19"/>
        <v>47.714285714285715</v>
      </c>
      <c r="N569" s="489" t="s">
        <v>5891</v>
      </c>
      <c r="O569" s="598">
        <v>0</v>
      </c>
    </row>
    <row r="570" spans="1:15" ht="409.5">
      <c r="A570" s="1628"/>
      <c r="B570" s="1722"/>
      <c r="C570" s="1628"/>
      <c r="D570" s="1726"/>
      <c r="E570" s="1730"/>
      <c r="F570" s="1730"/>
      <c r="G570" s="1719"/>
      <c r="H570" s="1244" t="s">
        <v>5892</v>
      </c>
      <c r="I570" s="1244" t="s">
        <v>5893</v>
      </c>
      <c r="J570" s="64">
        <v>2</v>
      </c>
      <c r="K570" s="356">
        <v>42461</v>
      </c>
      <c r="L570" s="356">
        <v>42825</v>
      </c>
      <c r="M570" s="63">
        <f t="shared" si="19"/>
        <v>52</v>
      </c>
      <c r="N570" s="489" t="s">
        <v>5866</v>
      </c>
      <c r="O570" s="598">
        <v>0</v>
      </c>
    </row>
    <row r="571" spans="1:15" ht="180">
      <c r="A571" s="1628">
        <v>125</v>
      </c>
      <c r="B571" s="1720" t="s">
        <v>11</v>
      </c>
      <c r="C571" s="1628" t="s">
        <v>5894</v>
      </c>
      <c r="D571" s="1628" t="s">
        <v>2792</v>
      </c>
      <c r="E571" s="1724" t="s">
        <v>5895</v>
      </c>
      <c r="F571" s="1724" t="s">
        <v>2794</v>
      </c>
      <c r="G571" s="1719" t="s">
        <v>5896</v>
      </c>
      <c r="H571" s="326" t="s">
        <v>5897</v>
      </c>
      <c r="I571" s="324" t="s">
        <v>5898</v>
      </c>
      <c r="J571" s="64">
        <v>1</v>
      </c>
      <c r="K571" s="325">
        <v>42064</v>
      </c>
      <c r="L571" s="325">
        <v>42185</v>
      </c>
      <c r="M571" s="63">
        <f t="shared" si="19"/>
        <v>17.285714285714285</v>
      </c>
      <c r="N571" s="562" t="s">
        <v>5899</v>
      </c>
      <c r="O571" s="598">
        <v>1</v>
      </c>
    </row>
    <row r="572" spans="1:15" ht="210">
      <c r="A572" s="1628"/>
      <c r="B572" s="1722"/>
      <c r="C572" s="1628"/>
      <c r="D572" s="1628"/>
      <c r="E572" s="1724"/>
      <c r="F572" s="1724"/>
      <c r="G572" s="1719"/>
      <c r="H572" s="326" t="s">
        <v>5900</v>
      </c>
      <c r="I572" s="324" t="s">
        <v>5901</v>
      </c>
      <c r="J572" s="64">
        <v>1</v>
      </c>
      <c r="K572" s="325">
        <v>42186</v>
      </c>
      <c r="L572" s="325">
        <v>42369</v>
      </c>
      <c r="M572" s="63">
        <f t="shared" si="19"/>
        <v>26.142857142857142</v>
      </c>
      <c r="N572" s="562" t="s">
        <v>5902</v>
      </c>
      <c r="O572" s="598">
        <v>1</v>
      </c>
    </row>
    <row r="573" spans="1:15" ht="409.5">
      <c r="A573" s="1279">
        <v>126</v>
      </c>
      <c r="B573" s="1279" t="s">
        <v>11</v>
      </c>
      <c r="C573" s="1279" t="s">
        <v>5903</v>
      </c>
      <c r="D573" s="1297" t="s">
        <v>585</v>
      </c>
      <c r="E573" s="1296" t="s">
        <v>2799</v>
      </c>
      <c r="F573" s="1296" t="s">
        <v>2800</v>
      </c>
      <c r="G573" s="1295" t="s">
        <v>2801</v>
      </c>
      <c r="H573" s="1244" t="s">
        <v>2802</v>
      </c>
      <c r="I573" s="1257" t="s">
        <v>2803</v>
      </c>
      <c r="J573" s="357">
        <v>1</v>
      </c>
      <c r="K573" s="356">
        <v>42005</v>
      </c>
      <c r="L573" s="356">
        <v>42216</v>
      </c>
      <c r="M573" s="63">
        <f t="shared" si="19"/>
        <v>30.142857142857142</v>
      </c>
      <c r="N573" s="489" t="s">
        <v>5904</v>
      </c>
      <c r="O573" s="598">
        <v>1</v>
      </c>
    </row>
    <row r="574" spans="1:15" ht="180">
      <c r="A574" s="1726">
        <v>127</v>
      </c>
      <c r="B574" s="1727" t="s">
        <v>11</v>
      </c>
      <c r="C574" s="1628" t="s">
        <v>5905</v>
      </c>
      <c r="D574" s="1726" t="s">
        <v>599</v>
      </c>
      <c r="E574" s="1724" t="s">
        <v>2806</v>
      </c>
      <c r="F574" s="1724" t="s">
        <v>2807</v>
      </c>
      <c r="G574" s="1719" t="s">
        <v>5906</v>
      </c>
      <c r="H574" s="326" t="s">
        <v>5791</v>
      </c>
      <c r="I574" s="324" t="s">
        <v>5792</v>
      </c>
      <c r="J574" s="64">
        <v>1</v>
      </c>
      <c r="K574" s="325">
        <v>42064</v>
      </c>
      <c r="L574" s="325">
        <v>42185</v>
      </c>
      <c r="M574" s="63">
        <f t="shared" si="19"/>
        <v>17.285714285714285</v>
      </c>
      <c r="N574" s="562" t="s">
        <v>5907</v>
      </c>
      <c r="O574" s="598">
        <v>1</v>
      </c>
    </row>
    <row r="575" spans="1:15" ht="225">
      <c r="A575" s="1726"/>
      <c r="B575" s="1728"/>
      <c r="C575" s="1628"/>
      <c r="D575" s="1726"/>
      <c r="E575" s="1724"/>
      <c r="F575" s="1724"/>
      <c r="G575" s="1719"/>
      <c r="H575" s="326" t="s">
        <v>5908</v>
      </c>
      <c r="I575" s="324" t="s">
        <v>5909</v>
      </c>
      <c r="J575" s="64">
        <v>1</v>
      </c>
      <c r="K575" s="325">
        <v>42186</v>
      </c>
      <c r="L575" s="325">
        <v>42338</v>
      </c>
      <c r="M575" s="63">
        <f t="shared" si="19"/>
        <v>21.714285714285715</v>
      </c>
      <c r="N575" s="562" t="s">
        <v>5910</v>
      </c>
      <c r="O575" s="598">
        <v>1</v>
      </c>
    </row>
    <row r="576" spans="1:15" ht="180">
      <c r="A576" s="1726"/>
      <c r="B576" s="1728"/>
      <c r="C576" s="1628"/>
      <c r="D576" s="1726"/>
      <c r="E576" s="1724"/>
      <c r="F576" s="1724"/>
      <c r="G576" s="1719" t="s">
        <v>5911</v>
      </c>
      <c r="H576" s="326" t="s">
        <v>5897</v>
      </c>
      <c r="I576" s="324" t="s">
        <v>5898</v>
      </c>
      <c r="J576" s="64">
        <v>1</v>
      </c>
      <c r="K576" s="325">
        <v>42064</v>
      </c>
      <c r="L576" s="325">
        <v>42185</v>
      </c>
      <c r="M576" s="63">
        <f t="shared" si="19"/>
        <v>17.285714285714285</v>
      </c>
      <c r="N576" s="562" t="s">
        <v>5899</v>
      </c>
      <c r="O576" s="598">
        <v>1</v>
      </c>
    </row>
    <row r="577" spans="1:15" ht="225">
      <c r="A577" s="1726"/>
      <c r="B577" s="1729"/>
      <c r="C577" s="1628"/>
      <c r="D577" s="1726"/>
      <c r="E577" s="1724"/>
      <c r="F577" s="1724"/>
      <c r="G577" s="1719"/>
      <c r="H577" s="326" t="s">
        <v>5900</v>
      </c>
      <c r="I577" s="324" t="s">
        <v>5901</v>
      </c>
      <c r="J577" s="64">
        <v>1</v>
      </c>
      <c r="K577" s="325">
        <v>42186</v>
      </c>
      <c r="L577" s="325">
        <v>42369</v>
      </c>
      <c r="M577" s="63">
        <f t="shared" si="19"/>
        <v>26.142857142857142</v>
      </c>
      <c r="N577" s="562" t="s">
        <v>5910</v>
      </c>
      <c r="O577" s="598">
        <v>1</v>
      </c>
    </row>
    <row r="578" spans="1:15" ht="180">
      <c r="A578" s="1628">
        <v>128</v>
      </c>
      <c r="B578" s="1720" t="s">
        <v>11</v>
      </c>
      <c r="C578" s="1628" t="s">
        <v>5912</v>
      </c>
      <c r="D578" s="1726" t="s">
        <v>599</v>
      </c>
      <c r="E578" s="1724" t="s">
        <v>2817</v>
      </c>
      <c r="F578" s="1724" t="s">
        <v>2818</v>
      </c>
      <c r="G578" s="1719" t="s">
        <v>5913</v>
      </c>
      <c r="H578" s="326" t="s">
        <v>5791</v>
      </c>
      <c r="I578" s="324" t="s">
        <v>5792</v>
      </c>
      <c r="J578" s="64">
        <v>1</v>
      </c>
      <c r="K578" s="325">
        <v>42064</v>
      </c>
      <c r="L578" s="325">
        <v>42185</v>
      </c>
      <c r="M578" s="63">
        <f t="shared" si="19"/>
        <v>17.285714285714285</v>
      </c>
      <c r="N578" s="562" t="s">
        <v>5907</v>
      </c>
      <c r="O578" s="598">
        <v>1</v>
      </c>
    </row>
    <row r="579" spans="1:15" ht="210">
      <c r="A579" s="1628"/>
      <c r="B579" s="1722"/>
      <c r="C579" s="1628"/>
      <c r="D579" s="1726"/>
      <c r="E579" s="1724"/>
      <c r="F579" s="1724"/>
      <c r="G579" s="1719"/>
      <c r="H579" s="326" t="s">
        <v>5908</v>
      </c>
      <c r="I579" s="324" t="s">
        <v>5909</v>
      </c>
      <c r="J579" s="64">
        <v>1</v>
      </c>
      <c r="K579" s="325">
        <v>42186</v>
      </c>
      <c r="L579" s="325">
        <v>42338</v>
      </c>
      <c r="M579" s="63">
        <f t="shared" si="19"/>
        <v>21.714285714285715</v>
      </c>
      <c r="N579" s="562" t="s">
        <v>5914</v>
      </c>
      <c r="O579" s="598">
        <v>1</v>
      </c>
    </row>
    <row r="580" spans="1:15" ht="180">
      <c r="A580" s="1628">
        <v>129</v>
      </c>
      <c r="B580" s="1720" t="s">
        <v>11</v>
      </c>
      <c r="C580" s="1628" t="s">
        <v>5915</v>
      </c>
      <c r="D580" s="1726" t="s">
        <v>599</v>
      </c>
      <c r="E580" s="1724" t="s">
        <v>2821</v>
      </c>
      <c r="F580" s="1724" t="s">
        <v>2822</v>
      </c>
      <c r="G580" s="1719" t="s">
        <v>5913</v>
      </c>
      <c r="H580" s="326" t="s">
        <v>5791</v>
      </c>
      <c r="I580" s="324" t="s">
        <v>5792</v>
      </c>
      <c r="J580" s="64">
        <v>1</v>
      </c>
      <c r="K580" s="325">
        <v>42064</v>
      </c>
      <c r="L580" s="325">
        <v>42185</v>
      </c>
      <c r="M580" s="63">
        <f t="shared" si="19"/>
        <v>17.285714285714285</v>
      </c>
      <c r="N580" s="562" t="s">
        <v>5907</v>
      </c>
      <c r="O580" s="598">
        <v>1</v>
      </c>
    </row>
    <row r="581" spans="1:15" ht="210">
      <c r="A581" s="1628"/>
      <c r="B581" s="1722"/>
      <c r="C581" s="1628"/>
      <c r="D581" s="1726"/>
      <c r="E581" s="1724"/>
      <c r="F581" s="1724"/>
      <c r="G581" s="1719"/>
      <c r="H581" s="326" t="s">
        <v>5908</v>
      </c>
      <c r="I581" s="324" t="s">
        <v>5909</v>
      </c>
      <c r="J581" s="64">
        <v>1</v>
      </c>
      <c r="K581" s="325">
        <v>42186</v>
      </c>
      <c r="L581" s="325">
        <v>42338</v>
      </c>
      <c r="M581" s="63">
        <f t="shared" si="19"/>
        <v>21.714285714285715</v>
      </c>
      <c r="N581" s="562" t="s">
        <v>5914</v>
      </c>
      <c r="O581" s="598">
        <v>1</v>
      </c>
    </row>
    <row r="582" spans="1:15" ht="180">
      <c r="A582" s="1628">
        <v>130</v>
      </c>
      <c r="B582" s="1720" t="s">
        <v>11</v>
      </c>
      <c r="C582" s="1628" t="s">
        <v>5916</v>
      </c>
      <c r="D582" s="1726" t="s">
        <v>599</v>
      </c>
      <c r="E582" s="1724" t="s">
        <v>2826</v>
      </c>
      <c r="F582" s="1724" t="s">
        <v>2827</v>
      </c>
      <c r="G582" s="1719" t="s">
        <v>5913</v>
      </c>
      <c r="H582" s="326" t="s">
        <v>5791</v>
      </c>
      <c r="I582" s="324" t="s">
        <v>5792</v>
      </c>
      <c r="J582" s="64">
        <v>1</v>
      </c>
      <c r="K582" s="325">
        <v>42064</v>
      </c>
      <c r="L582" s="325">
        <v>42185</v>
      </c>
      <c r="M582" s="63">
        <f t="shared" si="19"/>
        <v>17.285714285714285</v>
      </c>
      <c r="N582" s="562" t="s">
        <v>5907</v>
      </c>
      <c r="O582" s="598">
        <v>1</v>
      </c>
    </row>
    <row r="583" spans="1:15" ht="210">
      <c r="A583" s="1628"/>
      <c r="B583" s="1722"/>
      <c r="C583" s="1628"/>
      <c r="D583" s="1726"/>
      <c r="E583" s="1724"/>
      <c r="F583" s="1724"/>
      <c r="G583" s="1719"/>
      <c r="H583" s="326" t="s">
        <v>5908</v>
      </c>
      <c r="I583" s="324" t="s">
        <v>5909</v>
      </c>
      <c r="J583" s="64">
        <v>1</v>
      </c>
      <c r="K583" s="325">
        <v>42186</v>
      </c>
      <c r="L583" s="325">
        <v>42338</v>
      </c>
      <c r="M583" s="63">
        <f t="shared" si="19"/>
        <v>21.714285714285715</v>
      </c>
      <c r="N583" s="562" t="s">
        <v>5917</v>
      </c>
      <c r="O583" s="598">
        <v>1</v>
      </c>
    </row>
    <row r="584" spans="1:15" ht="255">
      <c r="A584" s="1628">
        <v>131</v>
      </c>
      <c r="B584" s="1720" t="s">
        <v>11</v>
      </c>
      <c r="C584" s="1628" t="s">
        <v>5918</v>
      </c>
      <c r="D584" s="1628" t="s">
        <v>2928</v>
      </c>
      <c r="E584" s="1724" t="s">
        <v>5919</v>
      </c>
      <c r="F584" s="1724" t="s">
        <v>5920</v>
      </c>
      <c r="G584" s="1719" t="s">
        <v>5921</v>
      </c>
      <c r="H584" s="1295" t="s">
        <v>5922</v>
      </c>
      <c r="I584" s="60" t="s">
        <v>220</v>
      </c>
      <c r="J584" s="64">
        <v>1</v>
      </c>
      <c r="K584" s="356">
        <v>42036</v>
      </c>
      <c r="L584" s="356">
        <v>42094</v>
      </c>
      <c r="M584" s="63">
        <f t="shared" si="19"/>
        <v>8.2857142857142865</v>
      </c>
      <c r="N584" s="570" t="s">
        <v>5923</v>
      </c>
      <c r="O584" s="598">
        <v>1</v>
      </c>
    </row>
    <row r="585" spans="1:15" ht="225">
      <c r="A585" s="1628"/>
      <c r="B585" s="1722"/>
      <c r="C585" s="1628"/>
      <c r="D585" s="1628"/>
      <c r="E585" s="1724"/>
      <c r="F585" s="1724"/>
      <c r="G585" s="1719"/>
      <c r="H585" s="1295" t="s">
        <v>5924</v>
      </c>
      <c r="I585" s="1257" t="s">
        <v>5925</v>
      </c>
      <c r="J585" s="359">
        <v>1</v>
      </c>
      <c r="K585" s="356">
        <v>42095</v>
      </c>
      <c r="L585" s="356">
        <v>42216</v>
      </c>
      <c r="M585" s="63">
        <f t="shared" si="19"/>
        <v>17.285714285714285</v>
      </c>
      <c r="N585" s="570" t="s">
        <v>5926</v>
      </c>
      <c r="O585" s="598">
        <v>1</v>
      </c>
    </row>
    <row r="586" spans="1:15" ht="409.5">
      <c r="A586" s="1279">
        <v>132</v>
      </c>
      <c r="B586" s="1279" t="s">
        <v>11</v>
      </c>
      <c r="C586" s="1279" t="s">
        <v>2830</v>
      </c>
      <c r="D586" s="1279" t="s">
        <v>2831</v>
      </c>
      <c r="E586" s="1296" t="s">
        <v>2832</v>
      </c>
      <c r="F586" s="1296" t="s">
        <v>2833</v>
      </c>
      <c r="G586" s="1295" t="s">
        <v>2834</v>
      </c>
      <c r="H586" s="1295" t="s">
        <v>2835</v>
      </c>
      <c r="I586" s="1257" t="s">
        <v>2836</v>
      </c>
      <c r="J586" s="64">
        <v>500</v>
      </c>
      <c r="K586" s="356">
        <v>42005</v>
      </c>
      <c r="L586" s="356">
        <v>42155</v>
      </c>
      <c r="M586" s="63">
        <f t="shared" si="19"/>
        <v>21.428571428571427</v>
      </c>
      <c r="N586" s="571" t="s">
        <v>5927</v>
      </c>
      <c r="O586" s="598">
        <v>1</v>
      </c>
    </row>
    <row r="587" spans="1:15" ht="240">
      <c r="A587" s="1628">
        <v>133</v>
      </c>
      <c r="B587" s="1720" t="s">
        <v>11</v>
      </c>
      <c r="C587" s="1628" t="s">
        <v>2838</v>
      </c>
      <c r="D587" s="1628" t="s">
        <v>585</v>
      </c>
      <c r="E587" s="1724" t="s">
        <v>2839</v>
      </c>
      <c r="F587" s="1724" t="s">
        <v>2840</v>
      </c>
      <c r="G587" s="1295" t="s">
        <v>2841</v>
      </c>
      <c r="H587" s="1295" t="s">
        <v>2842</v>
      </c>
      <c r="I587" s="1257" t="s">
        <v>220</v>
      </c>
      <c r="J587" s="64">
        <v>1</v>
      </c>
      <c r="K587" s="356">
        <v>42036</v>
      </c>
      <c r="L587" s="356">
        <v>42185</v>
      </c>
      <c r="M587" s="63">
        <f t="shared" si="19"/>
        <v>21.285714285714285</v>
      </c>
      <c r="N587" s="572" t="s">
        <v>5928</v>
      </c>
      <c r="O587" s="598">
        <v>1</v>
      </c>
    </row>
    <row r="588" spans="1:15" ht="240">
      <c r="A588" s="1628"/>
      <c r="B588" s="1721"/>
      <c r="C588" s="1628"/>
      <c r="D588" s="1628"/>
      <c r="E588" s="1724"/>
      <c r="F588" s="1724"/>
      <c r="G588" s="1295" t="s">
        <v>2844</v>
      </c>
      <c r="H588" s="1295" t="s">
        <v>2845</v>
      </c>
      <c r="I588" s="1257" t="s">
        <v>2846</v>
      </c>
      <c r="J588" s="64">
        <v>1</v>
      </c>
      <c r="K588" s="356">
        <v>42401</v>
      </c>
      <c r="L588" s="356">
        <v>42735</v>
      </c>
      <c r="M588" s="63">
        <f t="shared" si="19"/>
        <v>47.714285714285715</v>
      </c>
      <c r="N588" s="572" t="s">
        <v>5929</v>
      </c>
      <c r="O588" s="598">
        <v>1</v>
      </c>
    </row>
    <row r="589" spans="1:15" ht="255">
      <c r="A589" s="1628"/>
      <c r="B589" s="1722"/>
      <c r="C589" s="1628"/>
      <c r="D589" s="1628"/>
      <c r="E589" s="1724"/>
      <c r="F589" s="1724"/>
      <c r="G589" s="1295" t="s">
        <v>2848</v>
      </c>
      <c r="H589" s="1295" t="s">
        <v>2849</v>
      </c>
      <c r="I589" s="1257" t="s">
        <v>2850</v>
      </c>
      <c r="J589" s="64">
        <v>12</v>
      </c>
      <c r="K589" s="356">
        <v>42156</v>
      </c>
      <c r="L589" s="356">
        <v>42428</v>
      </c>
      <c r="M589" s="63">
        <f t="shared" si="19"/>
        <v>38.857142857142854</v>
      </c>
      <c r="N589" s="573" t="s">
        <v>5930</v>
      </c>
      <c r="O589" s="598">
        <v>1</v>
      </c>
    </row>
    <row r="590" spans="1:15" ht="180">
      <c r="A590" s="1628">
        <v>134</v>
      </c>
      <c r="B590" s="1720" t="s">
        <v>11</v>
      </c>
      <c r="C590" s="1628" t="s">
        <v>2852</v>
      </c>
      <c r="D590" s="1628" t="s">
        <v>2853</v>
      </c>
      <c r="E590" s="1724" t="s">
        <v>2854</v>
      </c>
      <c r="F590" s="1724" t="s">
        <v>2855</v>
      </c>
      <c r="G590" s="1719" t="s">
        <v>5789</v>
      </c>
      <c r="H590" s="326" t="s">
        <v>2252</v>
      </c>
      <c r="I590" s="324" t="s">
        <v>2253</v>
      </c>
      <c r="J590" s="64">
        <v>1</v>
      </c>
      <c r="K590" s="325">
        <v>42064</v>
      </c>
      <c r="L590" s="325">
        <v>42185</v>
      </c>
      <c r="M590" s="63">
        <f t="shared" si="19"/>
        <v>17.285714285714285</v>
      </c>
      <c r="N590" s="574" t="s">
        <v>5931</v>
      </c>
      <c r="O590" s="598">
        <v>1</v>
      </c>
    </row>
    <row r="591" spans="1:15" ht="195">
      <c r="A591" s="1628"/>
      <c r="B591" s="1721"/>
      <c r="C591" s="1628"/>
      <c r="D591" s="1628"/>
      <c r="E591" s="1724"/>
      <c r="F591" s="1724"/>
      <c r="G591" s="1719"/>
      <c r="H591" s="326" t="s">
        <v>5791</v>
      </c>
      <c r="I591" s="324" t="s">
        <v>5792</v>
      </c>
      <c r="J591" s="64">
        <v>1</v>
      </c>
      <c r="K591" s="325">
        <v>42186</v>
      </c>
      <c r="L591" s="325">
        <v>42490</v>
      </c>
      <c r="M591" s="63">
        <f t="shared" si="19"/>
        <v>43.428571428571431</v>
      </c>
      <c r="N591" s="574" t="s">
        <v>5932</v>
      </c>
      <c r="O591" s="598">
        <v>1</v>
      </c>
    </row>
    <row r="592" spans="1:15" ht="240">
      <c r="A592" s="1628"/>
      <c r="B592" s="1721"/>
      <c r="C592" s="1628"/>
      <c r="D592" s="1628"/>
      <c r="E592" s="1724"/>
      <c r="F592" s="1724"/>
      <c r="G592" s="1719"/>
      <c r="H592" s="326" t="s">
        <v>5794</v>
      </c>
      <c r="I592" s="324" t="s">
        <v>5909</v>
      </c>
      <c r="J592" s="64">
        <v>1</v>
      </c>
      <c r="K592" s="325">
        <v>42491</v>
      </c>
      <c r="L592" s="325">
        <v>42613</v>
      </c>
      <c r="M592" s="63">
        <f t="shared" si="19"/>
        <v>17.428571428571427</v>
      </c>
      <c r="N592" s="574" t="s">
        <v>5933</v>
      </c>
      <c r="O592" s="598">
        <v>1</v>
      </c>
    </row>
    <row r="593" spans="1:15" ht="180">
      <c r="A593" s="1628"/>
      <c r="B593" s="1721"/>
      <c r="C593" s="1628"/>
      <c r="D593" s="1628"/>
      <c r="E593" s="1724"/>
      <c r="F593" s="1724"/>
      <c r="G593" s="1725" t="s">
        <v>5934</v>
      </c>
      <c r="H593" s="336" t="s">
        <v>5935</v>
      </c>
      <c r="I593" s="328" t="s">
        <v>5799</v>
      </c>
      <c r="J593" s="64">
        <v>1</v>
      </c>
      <c r="K593" s="218">
        <v>42064</v>
      </c>
      <c r="L593" s="218">
        <v>42185</v>
      </c>
      <c r="M593" s="63">
        <f t="shared" si="19"/>
        <v>17.285714285714285</v>
      </c>
      <c r="N593" s="575" t="s">
        <v>5907</v>
      </c>
      <c r="O593" s="598">
        <v>1</v>
      </c>
    </row>
    <row r="594" spans="1:15" ht="315">
      <c r="A594" s="1628"/>
      <c r="B594" s="1721"/>
      <c r="C594" s="1628"/>
      <c r="D594" s="1628"/>
      <c r="E594" s="1724"/>
      <c r="F594" s="1724"/>
      <c r="G594" s="1725"/>
      <c r="H594" s="336" t="s">
        <v>5936</v>
      </c>
      <c r="I594" s="328" t="s">
        <v>5802</v>
      </c>
      <c r="J594" s="64">
        <v>1</v>
      </c>
      <c r="K594" s="361">
        <v>42552</v>
      </c>
      <c r="L594" s="362">
        <v>42855</v>
      </c>
      <c r="M594" s="63">
        <f t="shared" si="19"/>
        <v>43.285714285714285</v>
      </c>
      <c r="N594" s="575" t="s">
        <v>5937</v>
      </c>
      <c r="O594" s="598">
        <v>0.8</v>
      </c>
    </row>
    <row r="595" spans="1:15" ht="180">
      <c r="A595" s="1628"/>
      <c r="B595" s="1721"/>
      <c r="C595" s="1628"/>
      <c r="D595" s="1628"/>
      <c r="E595" s="1724"/>
      <c r="F595" s="1724"/>
      <c r="G595" s="1719" t="s">
        <v>5804</v>
      </c>
      <c r="H595" s="326" t="s">
        <v>5805</v>
      </c>
      <c r="I595" s="324" t="s">
        <v>5799</v>
      </c>
      <c r="J595" s="331">
        <v>1</v>
      </c>
      <c r="K595" s="332">
        <v>42064</v>
      </c>
      <c r="L595" s="332">
        <v>42338</v>
      </c>
      <c r="M595" s="63">
        <f t="shared" si="19"/>
        <v>39.142857142857146</v>
      </c>
      <c r="N595" s="575" t="s">
        <v>5907</v>
      </c>
      <c r="O595" s="598">
        <v>1</v>
      </c>
    </row>
    <row r="596" spans="1:15" ht="330">
      <c r="A596" s="1628"/>
      <c r="B596" s="1722"/>
      <c r="C596" s="1628"/>
      <c r="D596" s="1628"/>
      <c r="E596" s="1724"/>
      <c r="F596" s="1724"/>
      <c r="G596" s="1719"/>
      <c r="H596" s="326" t="s">
        <v>5938</v>
      </c>
      <c r="I596" s="324" t="s">
        <v>5802</v>
      </c>
      <c r="J596" s="331">
        <v>1</v>
      </c>
      <c r="K596" s="361">
        <v>42552</v>
      </c>
      <c r="L596" s="362">
        <v>42855</v>
      </c>
      <c r="M596" s="63">
        <f t="shared" si="19"/>
        <v>43.285714285714285</v>
      </c>
      <c r="N596" s="574" t="s">
        <v>5939</v>
      </c>
      <c r="O596" s="598">
        <v>1</v>
      </c>
    </row>
    <row r="597" spans="1:15" ht="180">
      <c r="A597" s="1628">
        <v>135</v>
      </c>
      <c r="B597" s="1720" t="s">
        <v>11</v>
      </c>
      <c r="C597" s="1628" t="s">
        <v>2859</v>
      </c>
      <c r="D597" s="1628" t="s">
        <v>2860</v>
      </c>
      <c r="E597" s="1724" t="s">
        <v>2861</v>
      </c>
      <c r="F597" s="1724" t="s">
        <v>2862</v>
      </c>
      <c r="G597" s="1719" t="s">
        <v>5940</v>
      </c>
      <c r="H597" s="326" t="s">
        <v>5897</v>
      </c>
      <c r="I597" s="324" t="s">
        <v>5898</v>
      </c>
      <c r="J597" s="64">
        <v>1</v>
      </c>
      <c r="K597" s="325">
        <v>42064</v>
      </c>
      <c r="L597" s="325">
        <v>42185</v>
      </c>
      <c r="M597" s="63">
        <f t="shared" si="19"/>
        <v>17.285714285714285</v>
      </c>
      <c r="N597" s="574" t="s">
        <v>5899</v>
      </c>
      <c r="O597" s="598">
        <v>1</v>
      </c>
    </row>
    <row r="598" spans="1:15" ht="210">
      <c r="A598" s="1628"/>
      <c r="B598" s="1722"/>
      <c r="C598" s="1628"/>
      <c r="D598" s="1628"/>
      <c r="E598" s="1724"/>
      <c r="F598" s="1724"/>
      <c r="G598" s="1719"/>
      <c r="H598" s="326" t="s">
        <v>5900</v>
      </c>
      <c r="I598" s="324" t="s">
        <v>5901</v>
      </c>
      <c r="J598" s="64">
        <v>1</v>
      </c>
      <c r="K598" s="325">
        <v>42186</v>
      </c>
      <c r="L598" s="325">
        <v>42368</v>
      </c>
      <c r="M598" s="63">
        <f t="shared" si="19"/>
        <v>26</v>
      </c>
      <c r="N598" s="574" t="s">
        <v>5931</v>
      </c>
      <c r="O598" s="598">
        <v>1</v>
      </c>
    </row>
    <row r="599" spans="1:15" ht="409.5">
      <c r="A599" s="1279">
        <v>136</v>
      </c>
      <c r="B599" s="1279" t="s">
        <v>11</v>
      </c>
      <c r="C599" s="1279" t="s">
        <v>2863</v>
      </c>
      <c r="D599" s="1279" t="s">
        <v>599</v>
      </c>
      <c r="E599" s="1296" t="s">
        <v>2864</v>
      </c>
      <c r="F599" s="1296" t="s">
        <v>2865</v>
      </c>
      <c r="G599" s="1295" t="s">
        <v>5941</v>
      </c>
      <c r="H599" s="1295" t="s">
        <v>5942</v>
      </c>
      <c r="I599" s="1257" t="s">
        <v>5943</v>
      </c>
      <c r="J599" s="359">
        <v>2</v>
      </c>
      <c r="K599" s="363">
        <v>42826</v>
      </c>
      <c r="L599" s="363">
        <v>43190</v>
      </c>
      <c r="M599" s="63">
        <f t="shared" si="19"/>
        <v>52</v>
      </c>
      <c r="N599" s="572" t="s">
        <v>5944</v>
      </c>
      <c r="O599" s="598">
        <v>0</v>
      </c>
    </row>
    <row r="600" spans="1:15" ht="409.5">
      <c r="A600" s="1279">
        <v>137</v>
      </c>
      <c r="B600" s="1279" t="s">
        <v>11</v>
      </c>
      <c r="C600" s="1279" t="s">
        <v>2868</v>
      </c>
      <c r="D600" s="1279" t="s">
        <v>599</v>
      </c>
      <c r="E600" s="1296" t="s">
        <v>2869</v>
      </c>
      <c r="F600" s="1296" t="s">
        <v>2870</v>
      </c>
      <c r="G600" s="1310" t="s">
        <v>5878</v>
      </c>
      <c r="H600" s="326" t="s">
        <v>5879</v>
      </c>
      <c r="I600" s="324" t="s">
        <v>5880</v>
      </c>
      <c r="J600" s="331">
        <v>1</v>
      </c>
      <c r="K600" s="325">
        <v>42005</v>
      </c>
      <c r="L600" s="325">
        <v>42216</v>
      </c>
      <c r="M600" s="63">
        <f t="shared" si="19"/>
        <v>30.142857142857142</v>
      </c>
      <c r="N600" s="562" t="s">
        <v>5881</v>
      </c>
      <c r="O600" s="598">
        <v>1</v>
      </c>
    </row>
    <row r="601" spans="1:15" ht="409.5">
      <c r="A601" s="1279">
        <v>138</v>
      </c>
      <c r="B601" s="1279" t="s">
        <v>11</v>
      </c>
      <c r="C601" s="1279" t="s">
        <v>2874</v>
      </c>
      <c r="D601" s="1279" t="s">
        <v>2762</v>
      </c>
      <c r="E601" s="1296" t="s">
        <v>2875</v>
      </c>
      <c r="F601" s="1296" t="s">
        <v>2876</v>
      </c>
      <c r="G601" s="360" t="s">
        <v>2877</v>
      </c>
      <c r="H601" s="360" t="s">
        <v>5945</v>
      </c>
      <c r="I601" s="358" t="s">
        <v>2879</v>
      </c>
      <c r="J601" s="364">
        <v>34</v>
      </c>
      <c r="K601" s="365">
        <v>42551</v>
      </c>
      <c r="L601" s="365">
        <v>42735</v>
      </c>
      <c r="M601" s="63">
        <f t="shared" si="19"/>
        <v>26.285714285714285</v>
      </c>
      <c r="N601" s="571" t="s">
        <v>5946</v>
      </c>
      <c r="O601" s="598">
        <v>1</v>
      </c>
    </row>
    <row r="602" spans="1:15" ht="409.5">
      <c r="A602" s="1279">
        <v>139</v>
      </c>
      <c r="B602" s="1279" t="s">
        <v>11</v>
      </c>
      <c r="C602" s="1279" t="s">
        <v>2881</v>
      </c>
      <c r="D602" s="1279" t="s">
        <v>2762</v>
      </c>
      <c r="E602" s="1296" t="s">
        <v>2882</v>
      </c>
      <c r="F602" s="1296" t="s">
        <v>2883</v>
      </c>
      <c r="G602" s="1295" t="s">
        <v>2884</v>
      </c>
      <c r="H602" s="1295" t="s">
        <v>2885</v>
      </c>
      <c r="I602" s="1257" t="s">
        <v>2886</v>
      </c>
      <c r="J602" s="359">
        <v>40</v>
      </c>
      <c r="K602" s="356">
        <v>42005</v>
      </c>
      <c r="L602" s="356">
        <v>42124</v>
      </c>
      <c r="M602" s="63">
        <f t="shared" si="19"/>
        <v>17</v>
      </c>
      <c r="N602" s="571" t="s">
        <v>5947</v>
      </c>
      <c r="O602" s="598">
        <v>1</v>
      </c>
    </row>
    <row r="603" spans="1:15" ht="409.5">
      <c r="A603" s="1279">
        <v>140</v>
      </c>
      <c r="B603" s="1279" t="s">
        <v>11</v>
      </c>
      <c r="C603" s="1279" t="s">
        <v>2888</v>
      </c>
      <c r="D603" s="1279" t="s">
        <v>599</v>
      </c>
      <c r="E603" s="1296" t="s">
        <v>2889</v>
      </c>
      <c r="F603" s="1296" t="s">
        <v>2890</v>
      </c>
      <c r="G603" s="1295" t="s">
        <v>5948</v>
      </c>
      <c r="H603" s="1295" t="s">
        <v>5949</v>
      </c>
      <c r="I603" s="1257" t="s">
        <v>5950</v>
      </c>
      <c r="J603" s="359">
        <v>1</v>
      </c>
      <c r="K603" s="356">
        <v>42005</v>
      </c>
      <c r="L603" s="356">
        <v>42094</v>
      </c>
      <c r="M603" s="63">
        <f t="shared" si="19"/>
        <v>12.714285714285714</v>
      </c>
      <c r="N603" s="571" t="s">
        <v>5951</v>
      </c>
      <c r="O603" s="598">
        <v>1</v>
      </c>
    </row>
    <row r="604" spans="1:15" ht="409.5">
      <c r="A604" s="1279">
        <v>141</v>
      </c>
      <c r="B604" s="1279" t="s">
        <v>11</v>
      </c>
      <c r="C604" s="1279" t="s">
        <v>2893</v>
      </c>
      <c r="D604" s="1279" t="s">
        <v>599</v>
      </c>
      <c r="E604" s="1296" t="s">
        <v>2894</v>
      </c>
      <c r="F604" s="1296" t="s">
        <v>2895</v>
      </c>
      <c r="G604" s="1295" t="s">
        <v>5952</v>
      </c>
      <c r="H604" s="1295" t="s">
        <v>2835</v>
      </c>
      <c r="I604" s="1257" t="s">
        <v>5953</v>
      </c>
      <c r="J604" s="64">
        <v>500</v>
      </c>
      <c r="K604" s="356">
        <v>42005</v>
      </c>
      <c r="L604" s="356">
        <v>42154</v>
      </c>
      <c r="M604" s="63">
        <f t="shared" si="19"/>
        <v>21.285714285714285</v>
      </c>
      <c r="N604" s="571" t="s">
        <v>5954</v>
      </c>
      <c r="O604" s="598">
        <v>1</v>
      </c>
    </row>
    <row r="605" spans="1:15" ht="270">
      <c r="A605" s="1628">
        <v>142</v>
      </c>
      <c r="B605" s="1720" t="s">
        <v>11</v>
      </c>
      <c r="C605" s="1628" t="s">
        <v>2900</v>
      </c>
      <c r="D605" s="1628" t="s">
        <v>585</v>
      </c>
      <c r="E605" s="1724" t="s">
        <v>2901</v>
      </c>
      <c r="F605" s="1724" t="s">
        <v>2902</v>
      </c>
      <c r="G605" s="1719" t="s">
        <v>5955</v>
      </c>
      <c r="H605" s="336" t="s">
        <v>5956</v>
      </c>
      <c r="I605" s="328" t="s">
        <v>5957</v>
      </c>
      <c r="J605" s="64">
        <v>1</v>
      </c>
      <c r="K605" s="218">
        <v>42166</v>
      </c>
      <c r="L605" s="218">
        <v>42286</v>
      </c>
      <c r="M605" s="63">
        <f t="shared" si="19"/>
        <v>17.142857142857142</v>
      </c>
      <c r="N605" s="574" t="s">
        <v>5958</v>
      </c>
      <c r="O605" s="598">
        <v>1</v>
      </c>
    </row>
    <row r="606" spans="1:15" ht="90">
      <c r="A606" s="1628"/>
      <c r="B606" s="1721"/>
      <c r="C606" s="1628"/>
      <c r="D606" s="1628"/>
      <c r="E606" s="1724"/>
      <c r="F606" s="1724"/>
      <c r="G606" s="1719"/>
      <c r="H606" s="336" t="s">
        <v>5959</v>
      </c>
      <c r="I606" s="328" t="s">
        <v>5960</v>
      </c>
      <c r="J606" s="64">
        <v>1</v>
      </c>
      <c r="K606" s="218">
        <v>42289</v>
      </c>
      <c r="L606" s="218">
        <v>42411</v>
      </c>
      <c r="M606" s="63">
        <f t="shared" si="19"/>
        <v>17.428571428571427</v>
      </c>
      <c r="N606" s="574" t="s">
        <v>5961</v>
      </c>
      <c r="O606" s="598">
        <v>1</v>
      </c>
    </row>
    <row r="607" spans="1:15" ht="270">
      <c r="A607" s="1628"/>
      <c r="B607" s="1721"/>
      <c r="C607" s="1628"/>
      <c r="D607" s="1628"/>
      <c r="E607" s="1724"/>
      <c r="F607" s="1724"/>
      <c r="G607" s="1719"/>
      <c r="H607" s="336" t="s">
        <v>5962</v>
      </c>
      <c r="I607" s="328" t="s">
        <v>5957</v>
      </c>
      <c r="J607" s="64">
        <v>1</v>
      </c>
      <c r="K607" s="218">
        <v>42297</v>
      </c>
      <c r="L607" s="218">
        <v>42367</v>
      </c>
      <c r="M607" s="63">
        <f t="shared" si="19"/>
        <v>10</v>
      </c>
      <c r="N607" s="574" t="s">
        <v>5958</v>
      </c>
      <c r="O607" s="598">
        <v>1</v>
      </c>
    </row>
    <row r="608" spans="1:15" ht="180">
      <c r="A608" s="1628"/>
      <c r="B608" s="1721"/>
      <c r="C608" s="1628"/>
      <c r="D608" s="1628"/>
      <c r="E608" s="1724"/>
      <c r="F608" s="1724"/>
      <c r="G608" s="1719"/>
      <c r="H608" s="336" t="s">
        <v>5963</v>
      </c>
      <c r="I608" s="328" t="s">
        <v>5960</v>
      </c>
      <c r="J608" s="64">
        <v>1</v>
      </c>
      <c r="K608" s="218">
        <v>42305</v>
      </c>
      <c r="L608" s="335">
        <v>42643</v>
      </c>
      <c r="M608" s="63">
        <f t="shared" si="19"/>
        <v>48.285714285714285</v>
      </c>
      <c r="N608" s="576" t="s">
        <v>5964</v>
      </c>
      <c r="O608" s="598">
        <v>1</v>
      </c>
    </row>
    <row r="609" spans="1:15" ht="285">
      <c r="A609" s="1628"/>
      <c r="B609" s="1722"/>
      <c r="C609" s="1628"/>
      <c r="D609" s="1628"/>
      <c r="E609" s="1724"/>
      <c r="F609" s="1724"/>
      <c r="G609" s="1719"/>
      <c r="H609" s="336" t="s">
        <v>5965</v>
      </c>
      <c r="I609" s="328" t="s">
        <v>5966</v>
      </c>
      <c r="J609" s="64">
        <v>1</v>
      </c>
      <c r="K609" s="218">
        <v>42447</v>
      </c>
      <c r="L609" s="335">
        <v>42704</v>
      </c>
      <c r="M609" s="63">
        <f t="shared" si="19"/>
        <v>36.714285714285715</v>
      </c>
      <c r="N609" s="576" t="s">
        <v>5967</v>
      </c>
      <c r="O609" s="598">
        <v>1</v>
      </c>
    </row>
    <row r="610" spans="1:15" ht="409.5">
      <c r="A610" s="1279">
        <v>143</v>
      </c>
      <c r="B610" s="1279" t="s">
        <v>11</v>
      </c>
      <c r="C610" s="1279" t="s">
        <v>2903</v>
      </c>
      <c r="D610" s="1279" t="s">
        <v>625</v>
      </c>
      <c r="E610" s="1296" t="s">
        <v>2904</v>
      </c>
      <c r="F610" s="1296" t="s">
        <v>2905</v>
      </c>
      <c r="G610" s="1295" t="s">
        <v>5968</v>
      </c>
      <c r="H610" s="1295" t="s">
        <v>5969</v>
      </c>
      <c r="I610" s="1257" t="s">
        <v>5970</v>
      </c>
      <c r="J610" s="64">
        <v>1</v>
      </c>
      <c r="K610" s="356">
        <v>42005</v>
      </c>
      <c r="L610" s="356">
        <v>42094</v>
      </c>
      <c r="M610" s="63">
        <f t="shared" si="19"/>
        <v>12.714285714285714</v>
      </c>
      <c r="N610" s="571" t="s">
        <v>5971</v>
      </c>
      <c r="O610" s="598">
        <v>1</v>
      </c>
    </row>
    <row r="611" spans="1:15" ht="409.5">
      <c r="A611" s="1279">
        <v>144</v>
      </c>
      <c r="B611" s="1279" t="s">
        <v>11</v>
      </c>
      <c r="C611" s="1279" t="s">
        <v>2909</v>
      </c>
      <c r="D611" s="1279" t="s">
        <v>625</v>
      </c>
      <c r="E611" s="1296" t="s">
        <v>2910</v>
      </c>
      <c r="F611" s="1296" t="s">
        <v>2911</v>
      </c>
      <c r="G611" s="366" t="s">
        <v>5972</v>
      </c>
      <c r="H611" s="366" t="s">
        <v>5973</v>
      </c>
      <c r="I611" s="1257" t="s">
        <v>5974</v>
      </c>
      <c r="J611" s="359">
        <v>2</v>
      </c>
      <c r="K611" s="356">
        <v>42036</v>
      </c>
      <c r="L611" s="356">
        <v>42369</v>
      </c>
      <c r="M611" s="63">
        <f t="shared" si="19"/>
        <v>47.571428571428569</v>
      </c>
      <c r="N611" s="571" t="s">
        <v>5975</v>
      </c>
      <c r="O611" s="598">
        <v>1</v>
      </c>
    </row>
    <row r="612" spans="1:15" ht="409.5">
      <c r="A612" s="1279">
        <v>145</v>
      </c>
      <c r="B612" s="1279" t="s">
        <v>11</v>
      </c>
      <c r="C612" s="1279" t="s">
        <v>2915</v>
      </c>
      <c r="D612" s="1279" t="s">
        <v>2417</v>
      </c>
      <c r="E612" s="1296" t="s">
        <v>2916</v>
      </c>
      <c r="F612" s="1296" t="s">
        <v>2917</v>
      </c>
      <c r="G612" s="1295" t="s">
        <v>2918</v>
      </c>
      <c r="H612" s="1295" t="s">
        <v>2919</v>
      </c>
      <c r="I612" s="1257" t="s">
        <v>220</v>
      </c>
      <c r="J612" s="359">
        <v>1</v>
      </c>
      <c r="K612" s="367">
        <v>42036</v>
      </c>
      <c r="L612" s="367">
        <v>42185</v>
      </c>
      <c r="M612" s="63">
        <f t="shared" si="19"/>
        <v>21.285714285714285</v>
      </c>
      <c r="N612" s="571" t="s">
        <v>5976</v>
      </c>
      <c r="O612" s="598">
        <v>1</v>
      </c>
    </row>
    <row r="613" spans="1:15" ht="120">
      <c r="A613" s="1628">
        <v>146</v>
      </c>
      <c r="B613" s="1720" t="s">
        <v>11</v>
      </c>
      <c r="C613" s="1628" t="s">
        <v>2921</v>
      </c>
      <c r="D613" s="1628" t="s">
        <v>545</v>
      </c>
      <c r="E613" s="1723" t="s">
        <v>5977</v>
      </c>
      <c r="F613" s="1628" t="s">
        <v>2923</v>
      </c>
      <c r="G613" s="1712" t="s">
        <v>5978</v>
      </c>
      <c r="H613" s="368" t="s">
        <v>5979</v>
      </c>
      <c r="I613" s="368" t="s">
        <v>2253</v>
      </c>
      <c r="J613" s="369">
        <v>1</v>
      </c>
      <c r="K613" s="370">
        <v>42005</v>
      </c>
      <c r="L613" s="370">
        <v>42216</v>
      </c>
      <c r="M613" s="371">
        <f t="shared" si="19"/>
        <v>30.142857142857142</v>
      </c>
      <c r="N613" s="577" t="s">
        <v>5980</v>
      </c>
      <c r="O613" s="598">
        <v>1</v>
      </c>
    </row>
    <row r="614" spans="1:15" ht="180">
      <c r="A614" s="1628"/>
      <c r="B614" s="1721"/>
      <c r="C614" s="1628"/>
      <c r="D614" s="1628"/>
      <c r="E614" s="1723"/>
      <c r="F614" s="1628"/>
      <c r="G614" s="1713"/>
      <c r="H614" s="372" t="s">
        <v>5798</v>
      </c>
      <c r="I614" s="372" t="s">
        <v>5960</v>
      </c>
      <c r="J614" s="369">
        <v>1</v>
      </c>
      <c r="K614" s="261">
        <v>42064</v>
      </c>
      <c r="L614" s="261">
        <v>42308</v>
      </c>
      <c r="M614" s="371">
        <f t="shared" si="19"/>
        <v>34.857142857142854</v>
      </c>
      <c r="N614" s="577" t="s">
        <v>5907</v>
      </c>
      <c r="O614" s="598">
        <v>1</v>
      </c>
    </row>
    <row r="615" spans="1:15" ht="210">
      <c r="A615" s="1628"/>
      <c r="B615" s="1722"/>
      <c r="C615" s="1628"/>
      <c r="D615" s="1628"/>
      <c r="E615" s="1723"/>
      <c r="F615" s="1628"/>
      <c r="G615" s="1713"/>
      <c r="H615" s="368" t="s">
        <v>5981</v>
      </c>
      <c r="I615" s="368" t="s">
        <v>5802</v>
      </c>
      <c r="J615" s="369">
        <v>1</v>
      </c>
      <c r="K615" s="370">
        <v>42278</v>
      </c>
      <c r="L615" s="370">
        <v>42369</v>
      </c>
      <c r="M615" s="371">
        <f t="shared" si="19"/>
        <v>13</v>
      </c>
      <c r="N615" s="577" t="s">
        <v>5931</v>
      </c>
      <c r="O615" s="598">
        <v>1</v>
      </c>
    </row>
    <row r="616" spans="1:15" ht="120">
      <c r="A616" s="1371">
        <v>147</v>
      </c>
      <c r="B616" s="1359" t="s">
        <v>11</v>
      </c>
      <c r="C616" s="1371" t="s">
        <v>2927</v>
      </c>
      <c r="D616" s="1379" t="s">
        <v>2928</v>
      </c>
      <c r="E616" s="1715" t="s">
        <v>2929</v>
      </c>
      <c r="F616" s="1716" t="s">
        <v>2930</v>
      </c>
      <c r="G616" s="1712" t="s">
        <v>5978</v>
      </c>
      <c r="H616" s="373" t="s">
        <v>5979</v>
      </c>
      <c r="I616" s="373" t="s">
        <v>2253</v>
      </c>
      <c r="J616" s="331">
        <v>1</v>
      </c>
      <c r="K616" s="374">
        <v>42005</v>
      </c>
      <c r="L616" s="374">
        <v>42216</v>
      </c>
      <c r="M616" s="63">
        <f t="shared" si="19"/>
        <v>30.142857142857142</v>
      </c>
      <c r="N616" s="574" t="s">
        <v>5980</v>
      </c>
      <c r="O616" s="598">
        <v>1</v>
      </c>
    </row>
    <row r="617" spans="1:15" ht="180">
      <c r="A617" s="1371"/>
      <c r="B617" s="1360"/>
      <c r="C617" s="1371"/>
      <c r="D617" s="1379"/>
      <c r="E617" s="1715"/>
      <c r="F617" s="1717"/>
      <c r="G617" s="1713"/>
      <c r="H617" s="375" t="s">
        <v>5935</v>
      </c>
      <c r="I617" s="373" t="s">
        <v>5960</v>
      </c>
      <c r="J617" s="376">
        <v>1</v>
      </c>
      <c r="K617" s="370">
        <v>42064</v>
      </c>
      <c r="L617" s="325">
        <v>42308</v>
      </c>
      <c r="M617" s="63">
        <f t="shared" si="19"/>
        <v>34.857142857142854</v>
      </c>
      <c r="N617" s="578" t="s">
        <v>5899</v>
      </c>
      <c r="O617" s="598">
        <v>1</v>
      </c>
    </row>
    <row r="618" spans="1:15" ht="210">
      <c r="A618" s="1371"/>
      <c r="B618" s="1361"/>
      <c r="C618" s="1371"/>
      <c r="D618" s="1379"/>
      <c r="E618" s="1715"/>
      <c r="F618" s="1718"/>
      <c r="G618" s="1714"/>
      <c r="H618" s="328" t="s">
        <v>5981</v>
      </c>
      <c r="I618" s="377" t="s">
        <v>5802</v>
      </c>
      <c r="J618" s="378">
        <v>1</v>
      </c>
      <c r="K618" s="325">
        <v>42278</v>
      </c>
      <c r="L618" s="325">
        <v>42369</v>
      </c>
      <c r="M618" s="371">
        <f t="shared" si="19"/>
        <v>13</v>
      </c>
      <c r="N618" s="578" t="s">
        <v>5982</v>
      </c>
      <c r="O618" s="598">
        <v>1</v>
      </c>
    </row>
    <row r="619" spans="1:15" ht="180">
      <c r="A619" s="1371">
        <v>148</v>
      </c>
      <c r="B619" s="1359" t="s">
        <v>11</v>
      </c>
      <c r="C619" s="1371" t="s">
        <v>2934</v>
      </c>
      <c r="D619" s="1379" t="s">
        <v>636</v>
      </c>
      <c r="E619" s="1373" t="s">
        <v>2935</v>
      </c>
      <c r="F619" s="1373" t="s">
        <v>2936</v>
      </c>
      <c r="G619" s="1713" t="s">
        <v>5983</v>
      </c>
      <c r="H619" s="379" t="s">
        <v>5805</v>
      </c>
      <c r="I619" s="379" t="s">
        <v>5799</v>
      </c>
      <c r="J619" s="380">
        <v>1</v>
      </c>
      <c r="K619" s="381">
        <v>42064</v>
      </c>
      <c r="L619" s="381">
        <v>42338</v>
      </c>
      <c r="M619" s="63">
        <f t="shared" si="19"/>
        <v>39.142857142857146</v>
      </c>
      <c r="N619" s="579" t="s">
        <v>5907</v>
      </c>
      <c r="O619" s="598">
        <v>1</v>
      </c>
    </row>
    <row r="620" spans="1:15" ht="330">
      <c r="A620" s="1371"/>
      <c r="B620" s="1361"/>
      <c r="C620" s="1371"/>
      <c r="D620" s="1379"/>
      <c r="E620" s="1373"/>
      <c r="F620" s="1373"/>
      <c r="G620" s="1714"/>
      <c r="H620" s="326" t="s">
        <v>5938</v>
      </c>
      <c r="I620" s="324" t="s">
        <v>5802</v>
      </c>
      <c r="J620" s="331">
        <v>1</v>
      </c>
      <c r="K620" s="361">
        <v>42552</v>
      </c>
      <c r="L620" s="362">
        <v>42855</v>
      </c>
      <c r="M620" s="63">
        <f t="shared" si="19"/>
        <v>43.285714285714285</v>
      </c>
      <c r="N620" s="574" t="s">
        <v>5984</v>
      </c>
      <c r="O620" s="598">
        <v>1</v>
      </c>
    </row>
    <row r="621" spans="1:15" ht="409.5">
      <c r="A621" s="1281">
        <v>149</v>
      </c>
      <c r="B621" s="1281" t="s">
        <v>11</v>
      </c>
      <c r="C621" s="1281" t="s">
        <v>2941</v>
      </c>
      <c r="D621" s="1281" t="s">
        <v>599</v>
      </c>
      <c r="E621" s="1281" t="s">
        <v>2942</v>
      </c>
      <c r="F621" s="1281" t="s">
        <v>2943</v>
      </c>
      <c r="G621" s="382" t="s">
        <v>5985</v>
      </c>
      <c r="H621" s="1281" t="s">
        <v>5986</v>
      </c>
      <c r="I621" s="1281" t="s">
        <v>5987</v>
      </c>
      <c r="J621" s="383">
        <v>1</v>
      </c>
      <c r="K621" s="384">
        <v>42675</v>
      </c>
      <c r="L621" s="384">
        <v>43039</v>
      </c>
      <c r="M621" s="262">
        <f>(+L621-K621)/7</f>
        <v>52</v>
      </c>
      <c r="N621" s="498" t="s">
        <v>5988</v>
      </c>
      <c r="O621" s="598">
        <v>0</v>
      </c>
    </row>
    <row r="622" spans="1:15" ht="409.5">
      <c r="A622" s="1281">
        <v>150</v>
      </c>
      <c r="B622" s="385" t="s">
        <v>11</v>
      </c>
      <c r="C622" s="385" t="s">
        <v>2945</v>
      </c>
      <c r="D622" s="1183" t="s">
        <v>599</v>
      </c>
      <c r="E622" s="1183" t="s">
        <v>2946</v>
      </c>
      <c r="F622" s="1183" t="s">
        <v>2947</v>
      </c>
      <c r="G622" s="386" t="s">
        <v>5985</v>
      </c>
      <c r="H622" s="1281" t="s">
        <v>5986</v>
      </c>
      <c r="I622" s="1281" t="s">
        <v>5987</v>
      </c>
      <c r="J622" s="383">
        <v>1</v>
      </c>
      <c r="K622" s="387">
        <v>42826</v>
      </c>
      <c r="L622" s="387">
        <v>43190</v>
      </c>
      <c r="M622" s="262">
        <f>(+L622-K622)/7</f>
        <v>52</v>
      </c>
      <c r="N622" s="385" t="s">
        <v>5989</v>
      </c>
      <c r="O622" s="598">
        <v>0</v>
      </c>
    </row>
    <row r="623" spans="1:15" ht="409.5">
      <c r="A623" s="1281">
        <v>151</v>
      </c>
      <c r="B623" s="385" t="s">
        <v>11</v>
      </c>
      <c r="C623" s="385" t="s">
        <v>2949</v>
      </c>
      <c r="D623" s="1183" t="s">
        <v>599</v>
      </c>
      <c r="E623" s="1183" t="s">
        <v>2950</v>
      </c>
      <c r="F623" s="1183" t="s">
        <v>2951</v>
      </c>
      <c r="G623" s="386" t="s">
        <v>5985</v>
      </c>
      <c r="H623" s="1281" t="s">
        <v>5986</v>
      </c>
      <c r="I623" s="1281" t="s">
        <v>5987</v>
      </c>
      <c r="J623" s="383">
        <v>1</v>
      </c>
      <c r="K623" s="384">
        <v>42675</v>
      </c>
      <c r="L623" s="384">
        <v>43039</v>
      </c>
      <c r="M623" s="262">
        <f>(+L623-K623)/7</f>
        <v>52</v>
      </c>
      <c r="N623" s="385" t="s">
        <v>5989</v>
      </c>
      <c r="O623" s="598">
        <v>0</v>
      </c>
    </row>
    <row r="624" spans="1:15" ht="409.6" thickBot="1">
      <c r="A624" s="1183">
        <v>152</v>
      </c>
      <c r="B624" s="1183" t="s">
        <v>11</v>
      </c>
      <c r="C624" s="1183" t="s">
        <v>2952</v>
      </c>
      <c r="D624" s="1183" t="s">
        <v>599</v>
      </c>
      <c r="E624" s="1183" t="s">
        <v>2953</v>
      </c>
      <c r="F624" s="1183" t="s">
        <v>2954</v>
      </c>
      <c r="G624" s="1183" t="s">
        <v>2955</v>
      </c>
      <c r="H624" s="1183" t="s">
        <v>5990</v>
      </c>
      <c r="I624" s="1183" t="s">
        <v>5987</v>
      </c>
      <c r="J624" s="388">
        <v>1</v>
      </c>
      <c r="K624" s="384">
        <v>42675</v>
      </c>
      <c r="L624" s="384">
        <v>43039</v>
      </c>
      <c r="M624" s="90">
        <f>(+L624-K624)/7</f>
        <v>52</v>
      </c>
      <c r="N624" s="498" t="s">
        <v>5991</v>
      </c>
      <c r="O624" s="598">
        <v>0</v>
      </c>
    </row>
    <row r="625" spans="1:15" ht="390">
      <c r="A625" s="1692">
        <v>153</v>
      </c>
      <c r="B625" s="1695" t="s">
        <v>11</v>
      </c>
      <c r="C625" s="1691" t="s">
        <v>5992</v>
      </c>
      <c r="D625" s="1691" t="s">
        <v>585</v>
      </c>
      <c r="E625" s="1700" t="s">
        <v>5993</v>
      </c>
      <c r="F625" s="1705" t="s">
        <v>5994</v>
      </c>
      <c r="G625" s="389" t="s">
        <v>5995</v>
      </c>
      <c r="H625" s="389" t="s">
        <v>5996</v>
      </c>
      <c r="I625" s="390" t="s">
        <v>542</v>
      </c>
      <c r="J625" s="391">
        <v>6</v>
      </c>
      <c r="K625" s="392">
        <v>42643</v>
      </c>
      <c r="L625" s="392">
        <v>43008</v>
      </c>
      <c r="M625" s="393">
        <f>(+L625-K625)/7</f>
        <v>52.142857142857146</v>
      </c>
      <c r="N625" s="580" t="s">
        <v>5997</v>
      </c>
      <c r="O625" s="598">
        <v>0</v>
      </c>
    </row>
    <row r="626" spans="1:15" ht="409.5">
      <c r="A626" s="1693"/>
      <c r="B626" s="1660"/>
      <c r="C626" s="1673"/>
      <c r="D626" s="1673"/>
      <c r="E626" s="1701"/>
      <c r="F626" s="1711"/>
      <c r="G626" s="116" t="s">
        <v>5998</v>
      </c>
      <c r="H626" s="394" t="s">
        <v>5999</v>
      </c>
      <c r="I626" s="1292" t="s">
        <v>6000</v>
      </c>
      <c r="J626" s="106">
        <v>1</v>
      </c>
      <c r="K626" s="109">
        <v>42552</v>
      </c>
      <c r="L626" s="335">
        <v>42735</v>
      </c>
      <c r="M626" s="108">
        <v>26</v>
      </c>
      <c r="N626" s="533" t="s">
        <v>6001</v>
      </c>
      <c r="O626" s="598">
        <v>1</v>
      </c>
    </row>
    <row r="627" spans="1:15" ht="409.6" thickBot="1">
      <c r="A627" s="1694"/>
      <c r="B627" s="1696"/>
      <c r="C627" s="1697"/>
      <c r="D627" s="1697"/>
      <c r="E627" s="1702"/>
      <c r="F627" s="1706"/>
      <c r="G627" s="395" t="s">
        <v>6002</v>
      </c>
      <c r="H627" s="395" t="s">
        <v>6003</v>
      </c>
      <c r="I627" s="395" t="s">
        <v>6004</v>
      </c>
      <c r="J627" s="396">
        <v>4</v>
      </c>
      <c r="K627" s="397">
        <v>42552</v>
      </c>
      <c r="L627" s="397">
        <v>42885</v>
      </c>
      <c r="M627" s="398">
        <f>(+L627-K627)/7</f>
        <v>47.571428571428569</v>
      </c>
      <c r="N627" s="581" t="s">
        <v>6005</v>
      </c>
      <c r="O627" s="598">
        <v>0</v>
      </c>
    </row>
    <row r="628" spans="1:15" ht="195">
      <c r="A628" s="1692">
        <v>154</v>
      </c>
      <c r="B628" s="1695" t="s">
        <v>11</v>
      </c>
      <c r="C628" s="1691" t="s">
        <v>2961</v>
      </c>
      <c r="D628" s="1691" t="s">
        <v>2962</v>
      </c>
      <c r="E628" s="1700" t="s">
        <v>6006</v>
      </c>
      <c r="F628" s="1705" t="s">
        <v>2964</v>
      </c>
      <c r="G628" s="1705" t="s">
        <v>6007</v>
      </c>
      <c r="H628" s="1290" t="s">
        <v>2215</v>
      </c>
      <c r="I628" s="399" t="s">
        <v>6008</v>
      </c>
      <c r="J628" s="400">
        <v>1</v>
      </c>
      <c r="K628" s="401">
        <v>42566</v>
      </c>
      <c r="L628" s="401">
        <v>42643</v>
      </c>
      <c r="M628" s="393">
        <f>(+L628-K628)/7</f>
        <v>11</v>
      </c>
      <c r="N628" s="582" t="s">
        <v>6009</v>
      </c>
      <c r="O628" s="598">
        <v>1</v>
      </c>
    </row>
    <row r="629" spans="1:15" ht="409.5">
      <c r="A629" s="1693"/>
      <c r="B629" s="1660"/>
      <c r="C629" s="1673"/>
      <c r="D629" s="1673"/>
      <c r="E629" s="1701"/>
      <c r="F629" s="1711"/>
      <c r="G629" s="1711"/>
      <c r="H629" s="1292" t="s">
        <v>6010</v>
      </c>
      <c r="I629" s="1292" t="s">
        <v>6000</v>
      </c>
      <c r="J629" s="106">
        <v>1</v>
      </c>
      <c r="K629" s="109">
        <v>42644</v>
      </c>
      <c r="L629" s="109">
        <v>42735</v>
      </c>
      <c r="M629" s="108">
        <v>13</v>
      </c>
      <c r="N629" s="501" t="s">
        <v>6011</v>
      </c>
      <c r="O629" s="598">
        <v>1</v>
      </c>
    </row>
    <row r="630" spans="1:15" ht="409.5">
      <c r="A630" s="1693"/>
      <c r="B630" s="1660"/>
      <c r="C630" s="1673"/>
      <c r="D630" s="1673"/>
      <c r="E630" s="1701"/>
      <c r="F630" s="1711"/>
      <c r="G630" s="116" t="s">
        <v>6012</v>
      </c>
      <c r="H630" s="402" t="s">
        <v>6013</v>
      </c>
      <c r="I630" s="205" t="s">
        <v>6014</v>
      </c>
      <c r="J630" s="207">
        <v>1</v>
      </c>
      <c r="K630" s="361">
        <v>42552</v>
      </c>
      <c r="L630" s="361">
        <v>42794</v>
      </c>
      <c r="M630" s="108">
        <f>(+L630-K630)/7</f>
        <v>34.571428571428569</v>
      </c>
      <c r="N630" s="533" t="s">
        <v>6015</v>
      </c>
      <c r="O630" s="598">
        <v>0</v>
      </c>
    </row>
    <row r="631" spans="1:15" ht="409.5">
      <c r="A631" s="1693"/>
      <c r="B631" s="1661"/>
      <c r="C631" s="1673"/>
      <c r="D631" s="1673"/>
      <c r="E631" s="1701"/>
      <c r="F631" s="1711"/>
      <c r="G631" s="402" t="s">
        <v>6016</v>
      </c>
      <c r="H631" s="1289" t="s">
        <v>6017</v>
      </c>
      <c r="I631" s="403" t="s">
        <v>6018</v>
      </c>
      <c r="J631" s="404">
        <v>1</v>
      </c>
      <c r="K631" s="405">
        <v>42552</v>
      </c>
      <c r="L631" s="405">
        <v>42794</v>
      </c>
      <c r="M631" s="108">
        <f t="shared" ref="M631:M641" si="20">(+L631-K631)/7</f>
        <v>34.571428571428569</v>
      </c>
      <c r="N631" s="533" t="s">
        <v>6019</v>
      </c>
      <c r="O631" s="598">
        <v>0</v>
      </c>
    </row>
    <row r="632" spans="1:15" ht="195">
      <c r="A632" s="1673">
        <v>155</v>
      </c>
      <c r="B632" s="1659" t="s">
        <v>11</v>
      </c>
      <c r="C632" s="1673" t="s">
        <v>2966</v>
      </c>
      <c r="D632" s="1673" t="s">
        <v>569</v>
      </c>
      <c r="E632" s="1701" t="s">
        <v>6020</v>
      </c>
      <c r="F632" s="1701" t="s">
        <v>2968</v>
      </c>
      <c r="G632" s="1707" t="s">
        <v>6007</v>
      </c>
      <c r="H632" s="1707" t="s">
        <v>6021</v>
      </c>
      <c r="I632" s="406" t="s">
        <v>6008</v>
      </c>
      <c r="J632" s="400">
        <v>1</v>
      </c>
      <c r="K632" s="107">
        <v>42566</v>
      </c>
      <c r="L632" s="107">
        <v>42643</v>
      </c>
      <c r="M632" s="108">
        <f>(+L632-K632)/7</f>
        <v>11</v>
      </c>
      <c r="N632" s="501" t="s">
        <v>6009</v>
      </c>
      <c r="O632" s="598">
        <v>1</v>
      </c>
    </row>
    <row r="633" spans="1:15" ht="120">
      <c r="A633" s="1673"/>
      <c r="B633" s="1660"/>
      <c r="C633" s="1673"/>
      <c r="D633" s="1673"/>
      <c r="E633" s="1701"/>
      <c r="F633" s="1701"/>
      <c r="G633" s="1707"/>
      <c r="H633" s="1707"/>
      <c r="I633" s="121" t="s">
        <v>6022</v>
      </c>
      <c r="J633" s="106">
        <v>7</v>
      </c>
      <c r="K633" s="109">
        <v>42644</v>
      </c>
      <c r="L633" s="109">
        <v>42735</v>
      </c>
      <c r="M633" s="108">
        <f>(+L633-K633)/7</f>
        <v>13</v>
      </c>
      <c r="N633" s="501" t="s">
        <v>6023</v>
      </c>
      <c r="O633" s="598">
        <v>1</v>
      </c>
    </row>
    <row r="634" spans="1:15" ht="409.5">
      <c r="A634" s="1673"/>
      <c r="B634" s="1661"/>
      <c r="C634" s="1673"/>
      <c r="D634" s="1673"/>
      <c r="E634" s="1701"/>
      <c r="F634" s="1701"/>
      <c r="G634" s="116" t="s">
        <v>6012</v>
      </c>
      <c r="H634" s="402" t="s">
        <v>6013</v>
      </c>
      <c r="I634" s="1291" t="s">
        <v>6014</v>
      </c>
      <c r="J634" s="407">
        <v>1</v>
      </c>
      <c r="K634" s="361">
        <v>42552</v>
      </c>
      <c r="L634" s="361">
        <v>42794</v>
      </c>
      <c r="M634" s="108">
        <f t="shared" si="20"/>
        <v>34.571428571428569</v>
      </c>
      <c r="N634" s="501" t="s">
        <v>6024</v>
      </c>
      <c r="O634" s="598">
        <v>0</v>
      </c>
    </row>
    <row r="635" spans="1:15" ht="409.5">
      <c r="A635" s="1708">
        <v>156</v>
      </c>
      <c r="B635" s="1659" t="s">
        <v>11</v>
      </c>
      <c r="C635" s="1661" t="s">
        <v>2969</v>
      </c>
      <c r="D635" s="1709" t="s">
        <v>740</v>
      </c>
      <c r="E635" s="1710" t="s">
        <v>6025</v>
      </c>
      <c r="F635" s="1663" t="s">
        <v>2971</v>
      </c>
      <c r="G635" s="1306" t="s">
        <v>6026</v>
      </c>
      <c r="H635" s="394" t="s">
        <v>5999</v>
      </c>
      <c r="I635" s="1189" t="s">
        <v>6000</v>
      </c>
      <c r="J635" s="279">
        <v>1</v>
      </c>
      <c r="K635" s="179">
        <v>42536</v>
      </c>
      <c r="L635" s="335">
        <v>42735</v>
      </c>
      <c r="M635" s="408">
        <f t="shared" si="20"/>
        <v>28.428571428571427</v>
      </c>
      <c r="N635" s="583" t="s">
        <v>6001</v>
      </c>
      <c r="O635" s="598">
        <v>1</v>
      </c>
    </row>
    <row r="636" spans="1:15" ht="409.6" thickBot="1">
      <c r="A636" s="1693"/>
      <c r="B636" s="1696"/>
      <c r="C636" s="1673"/>
      <c r="D636" s="1674"/>
      <c r="E636" s="1701"/>
      <c r="F636" s="1711"/>
      <c r="G636" s="402" t="s">
        <v>6027</v>
      </c>
      <c r="H636" s="1188" t="s">
        <v>6028</v>
      </c>
      <c r="I636" s="403" t="s">
        <v>6018</v>
      </c>
      <c r="J636" s="282">
        <v>1</v>
      </c>
      <c r="K636" s="405">
        <v>42552</v>
      </c>
      <c r="L636" s="405">
        <v>42794</v>
      </c>
      <c r="M636" s="108">
        <f t="shared" si="20"/>
        <v>34.571428571428569</v>
      </c>
      <c r="N636" s="533" t="s">
        <v>6019</v>
      </c>
      <c r="O636" s="598">
        <v>0</v>
      </c>
    </row>
    <row r="637" spans="1:15" ht="409.5">
      <c r="A637" s="1692">
        <v>157</v>
      </c>
      <c r="B637" s="1695" t="s">
        <v>11</v>
      </c>
      <c r="C637" s="1691" t="s">
        <v>6029</v>
      </c>
      <c r="D637" s="1698" t="s">
        <v>724</v>
      </c>
      <c r="E637" s="1700" t="s">
        <v>6030</v>
      </c>
      <c r="F637" s="1705" t="s">
        <v>6031</v>
      </c>
      <c r="G637" s="409" t="s">
        <v>6032</v>
      </c>
      <c r="H637" s="389" t="s">
        <v>6033</v>
      </c>
      <c r="I637" s="410" t="s">
        <v>607</v>
      </c>
      <c r="J637" s="391">
        <v>12</v>
      </c>
      <c r="K637" s="392">
        <v>42566</v>
      </c>
      <c r="L637" s="392">
        <v>42930</v>
      </c>
      <c r="M637" s="393">
        <f t="shared" si="20"/>
        <v>52</v>
      </c>
      <c r="N637" s="580" t="s">
        <v>6011</v>
      </c>
      <c r="O637" s="598">
        <v>0.41666666666666669</v>
      </c>
    </row>
    <row r="638" spans="1:15" ht="409.6" thickBot="1">
      <c r="A638" s="1694"/>
      <c r="B638" s="1696"/>
      <c r="C638" s="1697"/>
      <c r="D638" s="1699"/>
      <c r="E638" s="1702"/>
      <c r="F638" s="1706"/>
      <c r="G638" s="395" t="s">
        <v>6034</v>
      </c>
      <c r="H638" s="395" t="s">
        <v>6035</v>
      </c>
      <c r="I638" s="1288" t="s">
        <v>6036</v>
      </c>
      <c r="J638" s="411">
        <v>1</v>
      </c>
      <c r="K638" s="397">
        <v>42644</v>
      </c>
      <c r="L638" s="397">
        <v>42653</v>
      </c>
      <c r="M638" s="398">
        <f t="shared" si="20"/>
        <v>1.2857142857142858</v>
      </c>
      <c r="N638" s="581" t="s">
        <v>6037</v>
      </c>
      <c r="O638" s="598">
        <v>1</v>
      </c>
    </row>
    <row r="639" spans="1:15" ht="195">
      <c r="A639" s="1692">
        <v>158</v>
      </c>
      <c r="B639" s="1695" t="s">
        <v>11</v>
      </c>
      <c r="C639" s="1691" t="s">
        <v>2974</v>
      </c>
      <c r="D639" s="1698" t="s">
        <v>585</v>
      </c>
      <c r="E639" s="1700" t="s">
        <v>6038</v>
      </c>
      <c r="F639" s="1691" t="s">
        <v>2976</v>
      </c>
      <c r="G639" s="1691" t="s">
        <v>6007</v>
      </c>
      <c r="H639" s="1290" t="s">
        <v>2215</v>
      </c>
      <c r="I639" s="399" t="s">
        <v>6039</v>
      </c>
      <c r="J639" s="399">
        <v>1</v>
      </c>
      <c r="K639" s="401">
        <v>42566</v>
      </c>
      <c r="L639" s="401">
        <v>42643</v>
      </c>
      <c r="M639" s="393">
        <f t="shared" si="20"/>
        <v>11</v>
      </c>
      <c r="N639" s="580" t="s">
        <v>6009</v>
      </c>
      <c r="O639" s="598">
        <v>1</v>
      </c>
    </row>
    <row r="640" spans="1:15" ht="409.5">
      <c r="A640" s="1693"/>
      <c r="B640" s="1660"/>
      <c r="C640" s="1673"/>
      <c r="D640" s="1674"/>
      <c r="E640" s="1701"/>
      <c r="F640" s="1673"/>
      <c r="G640" s="1673"/>
      <c r="H640" s="1292" t="s">
        <v>6040</v>
      </c>
      <c r="I640" s="1292" t="s">
        <v>6000</v>
      </c>
      <c r="J640" s="412">
        <v>1</v>
      </c>
      <c r="K640" s="109">
        <v>42644</v>
      </c>
      <c r="L640" s="109">
        <v>42735</v>
      </c>
      <c r="M640" s="108">
        <f t="shared" si="20"/>
        <v>13</v>
      </c>
      <c r="N640" s="501" t="s">
        <v>6023</v>
      </c>
      <c r="O640" s="598">
        <v>1</v>
      </c>
    </row>
    <row r="641" spans="1:15" ht="409.6" thickBot="1">
      <c r="A641" s="1694"/>
      <c r="B641" s="1696"/>
      <c r="C641" s="1697"/>
      <c r="D641" s="1699"/>
      <c r="E641" s="1702"/>
      <c r="F641" s="1697"/>
      <c r="G641" s="413" t="s">
        <v>6012</v>
      </c>
      <c r="H641" s="395" t="s">
        <v>6013</v>
      </c>
      <c r="I641" s="414" t="s">
        <v>6014</v>
      </c>
      <c r="J641" s="396">
        <v>1</v>
      </c>
      <c r="K641" s="361">
        <v>42583</v>
      </c>
      <c r="L641" s="361">
        <v>42794</v>
      </c>
      <c r="M641" s="398">
        <f t="shared" si="20"/>
        <v>30.142857142857142</v>
      </c>
      <c r="N641" s="581" t="s">
        <v>6041</v>
      </c>
      <c r="O641" s="598">
        <v>0</v>
      </c>
    </row>
    <row r="642" spans="1:15" ht="195">
      <c r="A642" s="1692">
        <v>159</v>
      </c>
      <c r="B642" s="1695" t="s">
        <v>11</v>
      </c>
      <c r="C642" s="1691" t="s">
        <v>6042</v>
      </c>
      <c r="D642" s="1698" t="s">
        <v>1443</v>
      </c>
      <c r="E642" s="1700" t="s">
        <v>6043</v>
      </c>
      <c r="F642" s="1691" t="s">
        <v>6044</v>
      </c>
      <c r="G642" s="389" t="s">
        <v>6045</v>
      </c>
      <c r="H642" s="389" t="s">
        <v>6046</v>
      </c>
      <c r="I642" s="1287" t="s">
        <v>107</v>
      </c>
      <c r="J642" s="391">
        <v>1</v>
      </c>
      <c r="K642" s="392">
        <v>42552</v>
      </c>
      <c r="L642" s="392">
        <v>42584</v>
      </c>
      <c r="M642" s="393">
        <v>4</v>
      </c>
      <c r="N642" s="580" t="s">
        <v>6037</v>
      </c>
      <c r="O642" s="598">
        <v>1</v>
      </c>
    </row>
    <row r="643" spans="1:15" ht="409.5">
      <c r="A643" s="1693"/>
      <c r="B643" s="1660"/>
      <c r="C643" s="1673"/>
      <c r="D643" s="1674"/>
      <c r="E643" s="1701"/>
      <c r="F643" s="1673"/>
      <c r="G643" s="116" t="s">
        <v>6012</v>
      </c>
      <c r="H643" s="402" t="s">
        <v>6013</v>
      </c>
      <c r="I643" s="1291" t="s">
        <v>6014</v>
      </c>
      <c r="J643" s="106">
        <v>1</v>
      </c>
      <c r="K643" s="361">
        <v>42583</v>
      </c>
      <c r="L643" s="361">
        <v>42794</v>
      </c>
      <c r="M643" s="108">
        <v>4</v>
      </c>
      <c r="N643" s="533" t="s">
        <v>6047</v>
      </c>
      <c r="O643" s="598">
        <v>1</v>
      </c>
    </row>
    <row r="644" spans="1:15" ht="180">
      <c r="A644" s="1693"/>
      <c r="B644" s="1660"/>
      <c r="C644" s="1673"/>
      <c r="D644" s="1674"/>
      <c r="E644" s="1701"/>
      <c r="F644" s="1673"/>
      <c r="G644" s="1703" t="s">
        <v>6048</v>
      </c>
      <c r="H644" s="402" t="s">
        <v>6049</v>
      </c>
      <c r="I644" s="1291" t="s">
        <v>236</v>
      </c>
      <c r="J644" s="106">
        <v>1</v>
      </c>
      <c r="K644" s="179">
        <v>42583</v>
      </c>
      <c r="L644" s="335">
        <v>42704</v>
      </c>
      <c r="M644" s="108">
        <v>8</v>
      </c>
      <c r="N644" s="533" t="s">
        <v>6050</v>
      </c>
      <c r="O644" s="598">
        <v>1</v>
      </c>
    </row>
    <row r="645" spans="1:15" ht="150.75" thickBot="1">
      <c r="A645" s="1694"/>
      <c r="B645" s="1696"/>
      <c r="C645" s="1697"/>
      <c r="D645" s="1699"/>
      <c r="E645" s="1702"/>
      <c r="F645" s="1697"/>
      <c r="G645" s="1704"/>
      <c r="H645" s="395" t="s">
        <v>6051</v>
      </c>
      <c r="I645" s="414" t="s">
        <v>607</v>
      </c>
      <c r="J645" s="396">
        <v>1</v>
      </c>
      <c r="K645" s="179">
        <v>42644</v>
      </c>
      <c r="L645" s="335">
        <v>42704</v>
      </c>
      <c r="M645" s="398">
        <v>13</v>
      </c>
      <c r="N645" s="584" t="s">
        <v>6050</v>
      </c>
      <c r="O645" s="598">
        <v>1</v>
      </c>
    </row>
    <row r="646" spans="1:15" ht="409.5">
      <c r="A646" s="415">
        <v>160</v>
      </c>
      <c r="B646" s="415" t="s">
        <v>11</v>
      </c>
      <c r="C646" s="416" t="s">
        <v>2977</v>
      </c>
      <c r="D646" s="417" t="s">
        <v>188</v>
      </c>
      <c r="E646" s="418" t="s">
        <v>2978</v>
      </c>
      <c r="F646" s="416" t="s">
        <v>2979</v>
      </c>
      <c r="G646" s="1286" t="s">
        <v>2980</v>
      </c>
      <c r="H646" s="419" t="s">
        <v>2981</v>
      </c>
      <c r="I646" s="420" t="s">
        <v>2982</v>
      </c>
      <c r="J646" s="421">
        <v>1</v>
      </c>
      <c r="K646" s="422">
        <v>42736</v>
      </c>
      <c r="L646" s="422">
        <v>42824</v>
      </c>
      <c r="M646" s="423">
        <v>13</v>
      </c>
      <c r="N646" s="424" t="s">
        <v>2983</v>
      </c>
      <c r="O646" s="598">
        <v>0</v>
      </c>
    </row>
    <row r="647" spans="1:15" ht="240">
      <c r="A647" s="1684">
        <v>161</v>
      </c>
      <c r="B647" s="1686" t="s">
        <v>11</v>
      </c>
      <c r="C647" s="1684" t="s">
        <v>2984</v>
      </c>
      <c r="D647" s="1689" t="s">
        <v>545</v>
      </c>
      <c r="E647" s="1690" t="s">
        <v>6052</v>
      </c>
      <c r="F647" s="1684" t="s">
        <v>2986</v>
      </c>
      <c r="G647" s="1684" t="s">
        <v>3190</v>
      </c>
      <c r="H647" s="425" t="s">
        <v>3191</v>
      </c>
      <c r="I647" s="426" t="s">
        <v>3192</v>
      </c>
      <c r="J647" s="427">
        <v>1</v>
      </c>
      <c r="K647" s="428">
        <v>42689</v>
      </c>
      <c r="L647" s="428">
        <v>42719</v>
      </c>
      <c r="M647" s="429">
        <f>(+L647-K647)/7</f>
        <v>4.2857142857142856</v>
      </c>
      <c r="N647" s="585" t="s">
        <v>6053</v>
      </c>
      <c r="O647" s="598">
        <v>1</v>
      </c>
    </row>
    <row r="648" spans="1:15" ht="409.5">
      <c r="A648" s="1684"/>
      <c r="B648" s="1687"/>
      <c r="C648" s="1684"/>
      <c r="D648" s="1689"/>
      <c r="E648" s="1690"/>
      <c r="F648" s="1684"/>
      <c r="G648" s="1684"/>
      <c r="H648" s="430" t="s">
        <v>3194</v>
      </c>
      <c r="I648" s="426" t="s">
        <v>3195</v>
      </c>
      <c r="J648" s="427">
        <v>1</v>
      </c>
      <c r="K648" s="428">
        <v>42736</v>
      </c>
      <c r="L648" s="428">
        <v>42794</v>
      </c>
      <c r="M648" s="429">
        <v>8</v>
      </c>
      <c r="N648" s="585" t="s">
        <v>6054</v>
      </c>
      <c r="O648" s="598">
        <v>0</v>
      </c>
    </row>
    <row r="649" spans="1:15" ht="409.5">
      <c r="A649" s="1684"/>
      <c r="B649" s="1688"/>
      <c r="C649" s="1684"/>
      <c r="D649" s="1689"/>
      <c r="E649" s="1690"/>
      <c r="F649" s="1684"/>
      <c r="G649" s="1684"/>
      <c r="H649" s="425" t="s">
        <v>3196</v>
      </c>
      <c r="I649" s="425" t="s">
        <v>3197</v>
      </c>
      <c r="J649" s="427">
        <v>2</v>
      </c>
      <c r="K649" s="431">
        <v>42794</v>
      </c>
      <c r="L649" s="431">
        <v>42856</v>
      </c>
      <c r="M649" s="432">
        <v>9</v>
      </c>
      <c r="N649" s="585" t="s">
        <v>6055</v>
      </c>
      <c r="O649" s="598">
        <v>0</v>
      </c>
    </row>
    <row r="650" spans="1:15" ht="15.75">
      <c r="A650" s="1685" t="s">
        <v>6056</v>
      </c>
      <c r="B650" s="1685"/>
      <c r="C650" s="1685"/>
      <c r="D650" s="1685"/>
      <c r="E650" s="1685"/>
      <c r="F650" s="1685"/>
      <c r="G650" s="1685"/>
      <c r="H650" s="1181"/>
      <c r="I650" s="1181"/>
      <c r="J650" s="91"/>
      <c r="K650" s="89"/>
      <c r="L650" s="89"/>
      <c r="M650" s="1181"/>
      <c r="N650" s="133"/>
      <c r="O650" s="39"/>
    </row>
    <row r="651" spans="1:15" ht="409.5">
      <c r="A651" s="1293">
        <v>162</v>
      </c>
      <c r="B651" s="1293" t="s">
        <v>11</v>
      </c>
      <c r="C651" s="1293" t="s">
        <v>6057</v>
      </c>
      <c r="D651" s="1181" t="s">
        <v>135</v>
      </c>
      <c r="E651" s="1181" t="s">
        <v>6058</v>
      </c>
      <c r="F651" s="1181" t="s">
        <v>6059</v>
      </c>
      <c r="G651" s="1310" t="s">
        <v>6060</v>
      </c>
      <c r="H651" s="1282" t="s">
        <v>6061</v>
      </c>
      <c r="I651" s="1282" t="s">
        <v>6062</v>
      </c>
      <c r="J651" s="217">
        <v>1</v>
      </c>
      <c r="K651" s="218">
        <v>42005</v>
      </c>
      <c r="L651" s="218">
        <v>42277</v>
      </c>
      <c r="M651" s="63">
        <f>(+L651-K651)/7</f>
        <v>38.857142857142854</v>
      </c>
      <c r="N651" s="1299" t="s">
        <v>6063</v>
      </c>
      <c r="O651" s="598">
        <v>1</v>
      </c>
    </row>
    <row r="652" spans="1:15" ht="409.5">
      <c r="A652" s="1181">
        <v>163</v>
      </c>
      <c r="B652" s="1181" t="s">
        <v>11</v>
      </c>
      <c r="C652" s="1293" t="s">
        <v>6064</v>
      </c>
      <c r="D652" s="1293" t="s">
        <v>1329</v>
      </c>
      <c r="E652" s="1181" t="s">
        <v>6065</v>
      </c>
      <c r="F652" s="1293" t="s">
        <v>6066</v>
      </c>
      <c r="G652" s="1205" t="s">
        <v>6067</v>
      </c>
      <c r="H652" s="231" t="s">
        <v>6068</v>
      </c>
      <c r="I652" s="433" t="s">
        <v>6069</v>
      </c>
      <c r="J652" s="232">
        <v>1</v>
      </c>
      <c r="K652" s="218">
        <v>42005</v>
      </c>
      <c r="L652" s="218">
        <v>42277</v>
      </c>
      <c r="M652" s="63">
        <f t="shared" ref="M652:M664" si="21">(+L652-K652)/7</f>
        <v>38.857142857142854</v>
      </c>
      <c r="N652" s="586" t="s">
        <v>6070</v>
      </c>
      <c r="O652" s="598">
        <v>1</v>
      </c>
    </row>
    <row r="653" spans="1:15" ht="409.5">
      <c r="A653" s="1184">
        <v>164</v>
      </c>
      <c r="B653" s="1184" t="s">
        <v>11</v>
      </c>
      <c r="C653" s="1283" t="s">
        <v>6071</v>
      </c>
      <c r="D653" s="1199" t="s">
        <v>3605</v>
      </c>
      <c r="E653" s="1255" t="s">
        <v>6072</v>
      </c>
      <c r="F653" s="1183" t="s">
        <v>3607</v>
      </c>
      <c r="G653" s="231" t="s">
        <v>6073</v>
      </c>
      <c r="H653" s="1282" t="s">
        <v>6074</v>
      </c>
      <c r="I653" s="1282" t="s">
        <v>6075</v>
      </c>
      <c r="J653" s="434">
        <v>1</v>
      </c>
      <c r="K653" s="435">
        <v>42370</v>
      </c>
      <c r="L653" s="435">
        <v>42734</v>
      </c>
      <c r="M653" s="63">
        <f t="shared" si="21"/>
        <v>52</v>
      </c>
      <c r="N653" s="1307" t="s">
        <v>6076</v>
      </c>
      <c r="O653" s="598">
        <v>0.99</v>
      </c>
    </row>
    <row r="654" spans="1:15" ht="300">
      <c r="A654" s="1371">
        <v>165</v>
      </c>
      <c r="B654" s="1359" t="s">
        <v>11</v>
      </c>
      <c r="C654" s="1371" t="s">
        <v>6077</v>
      </c>
      <c r="D654" s="1371" t="s">
        <v>1353</v>
      </c>
      <c r="E654" s="1371" t="s">
        <v>6078</v>
      </c>
      <c r="F654" s="1371" t="s">
        <v>6079</v>
      </c>
      <c r="G654" s="1282" t="s">
        <v>6080</v>
      </c>
      <c r="H654" s="1282" t="s">
        <v>6081</v>
      </c>
      <c r="I654" s="1282" t="s">
        <v>6082</v>
      </c>
      <c r="J654" s="217">
        <v>1</v>
      </c>
      <c r="K654" s="218">
        <v>41863</v>
      </c>
      <c r="L654" s="218">
        <v>42004</v>
      </c>
      <c r="M654" s="63">
        <f t="shared" si="21"/>
        <v>20.142857142857142</v>
      </c>
      <c r="N654" s="1299" t="s">
        <v>6083</v>
      </c>
      <c r="O654" s="598">
        <v>1</v>
      </c>
    </row>
    <row r="655" spans="1:15" ht="409.5">
      <c r="A655" s="1371"/>
      <c r="B655" s="1360"/>
      <c r="C655" s="1371"/>
      <c r="D655" s="1371"/>
      <c r="E655" s="1371"/>
      <c r="F655" s="1371"/>
      <c r="G655" s="1282" t="s">
        <v>6084</v>
      </c>
      <c r="H655" s="1282" t="s">
        <v>6085</v>
      </c>
      <c r="I655" s="1282" t="s">
        <v>2045</v>
      </c>
      <c r="J655" s="217">
        <v>1</v>
      </c>
      <c r="K655" s="218">
        <v>41863</v>
      </c>
      <c r="L655" s="218">
        <v>42124</v>
      </c>
      <c r="M655" s="63">
        <f t="shared" si="21"/>
        <v>37.285714285714285</v>
      </c>
      <c r="N655" s="1299" t="s">
        <v>6086</v>
      </c>
      <c r="O655" s="598">
        <v>1</v>
      </c>
    </row>
    <row r="656" spans="1:15" ht="409.5">
      <c r="A656" s="1371"/>
      <c r="B656" s="1361"/>
      <c r="C656" s="1371"/>
      <c r="D656" s="1371"/>
      <c r="E656" s="1371"/>
      <c r="F656" s="1371"/>
      <c r="G656" s="1282" t="s">
        <v>6087</v>
      </c>
      <c r="H656" s="1282" t="s">
        <v>6088</v>
      </c>
      <c r="I656" s="1282" t="s">
        <v>6089</v>
      </c>
      <c r="J656" s="217">
        <v>1</v>
      </c>
      <c r="K656" s="436">
        <v>42095</v>
      </c>
      <c r="L656" s="437">
        <v>42460</v>
      </c>
      <c r="M656" s="63">
        <f t="shared" si="21"/>
        <v>52.142857142857146</v>
      </c>
      <c r="N656" s="1299" t="s">
        <v>6090</v>
      </c>
      <c r="O656" s="598">
        <v>1</v>
      </c>
    </row>
    <row r="657" spans="1:15" ht="409.5">
      <c r="A657" s="1371">
        <v>166</v>
      </c>
      <c r="B657" s="1359" t="s">
        <v>11</v>
      </c>
      <c r="C657" s="1371" t="s">
        <v>6091</v>
      </c>
      <c r="D657" s="1371" t="s">
        <v>1353</v>
      </c>
      <c r="E657" s="1371" t="s">
        <v>6092</v>
      </c>
      <c r="F657" s="1371" t="s">
        <v>6093</v>
      </c>
      <c r="G657" s="231" t="s">
        <v>6094</v>
      </c>
      <c r="H657" s="231" t="s">
        <v>6095</v>
      </c>
      <c r="I657" s="231" t="s">
        <v>6096</v>
      </c>
      <c r="J657" s="82">
        <v>1</v>
      </c>
      <c r="K657" s="234">
        <v>41863</v>
      </c>
      <c r="L657" s="234">
        <v>42185</v>
      </c>
      <c r="M657" s="63">
        <f t="shared" si="21"/>
        <v>46</v>
      </c>
      <c r="N657" s="1299" t="s">
        <v>6086</v>
      </c>
      <c r="O657" s="598">
        <v>1</v>
      </c>
    </row>
    <row r="658" spans="1:15" ht="409.5">
      <c r="A658" s="1371"/>
      <c r="B658" s="1361"/>
      <c r="C658" s="1371"/>
      <c r="D658" s="1371"/>
      <c r="E658" s="1371"/>
      <c r="F658" s="1371"/>
      <c r="G658" s="231" t="s">
        <v>6097</v>
      </c>
      <c r="H658" s="231" t="s">
        <v>6098</v>
      </c>
      <c r="I658" s="231" t="s">
        <v>6099</v>
      </c>
      <c r="J658" s="217">
        <v>2</v>
      </c>
      <c r="K658" s="234">
        <v>41863</v>
      </c>
      <c r="L658" s="234">
        <v>42185</v>
      </c>
      <c r="M658" s="63">
        <f t="shared" si="21"/>
        <v>46</v>
      </c>
      <c r="N658" s="1299" t="s">
        <v>6100</v>
      </c>
      <c r="O658" s="598">
        <v>1</v>
      </c>
    </row>
    <row r="659" spans="1:15" ht="409.5">
      <c r="A659" s="1649">
        <v>167</v>
      </c>
      <c r="B659" s="1359" t="s">
        <v>11</v>
      </c>
      <c r="C659" s="1649" t="s">
        <v>3626</v>
      </c>
      <c r="D659" s="1649" t="s">
        <v>3605</v>
      </c>
      <c r="E659" s="1649" t="s">
        <v>3627</v>
      </c>
      <c r="F659" s="1649" t="s">
        <v>3628</v>
      </c>
      <c r="G659" s="1183" t="s">
        <v>6101</v>
      </c>
      <c r="H659" s="1183" t="s">
        <v>6102</v>
      </c>
      <c r="I659" s="1183" t="s">
        <v>6103</v>
      </c>
      <c r="J659" s="1304">
        <v>4</v>
      </c>
      <c r="K659" s="438">
        <v>42268</v>
      </c>
      <c r="L659" s="438">
        <v>42338</v>
      </c>
      <c r="M659" s="90">
        <f t="shared" si="21"/>
        <v>10</v>
      </c>
      <c r="N659" s="587" t="s">
        <v>6104</v>
      </c>
      <c r="O659" s="598">
        <v>1</v>
      </c>
    </row>
    <row r="660" spans="1:15" ht="409.5">
      <c r="A660" s="1651"/>
      <c r="B660" s="1360"/>
      <c r="C660" s="1651"/>
      <c r="D660" s="1651"/>
      <c r="E660" s="1651"/>
      <c r="F660" s="1651"/>
      <c r="G660" s="1183" t="s">
        <v>6105</v>
      </c>
      <c r="H660" s="1183" t="s">
        <v>6106</v>
      </c>
      <c r="I660" s="1183" t="s">
        <v>6107</v>
      </c>
      <c r="J660" s="1304">
        <v>2</v>
      </c>
      <c r="K660" s="438">
        <v>42278</v>
      </c>
      <c r="L660" s="438">
        <v>42369</v>
      </c>
      <c r="M660" s="90">
        <f t="shared" si="21"/>
        <v>13</v>
      </c>
      <c r="N660" s="498" t="s">
        <v>6108</v>
      </c>
      <c r="O660" s="598">
        <v>1</v>
      </c>
    </row>
    <row r="661" spans="1:15" ht="409.5">
      <c r="A661" s="1651"/>
      <c r="B661" s="1360"/>
      <c r="C661" s="1651"/>
      <c r="D661" s="1651"/>
      <c r="E661" s="1651"/>
      <c r="F661" s="1651"/>
      <c r="G661" s="1281" t="s">
        <v>6109</v>
      </c>
      <c r="H661" s="1183" t="s">
        <v>6110</v>
      </c>
      <c r="I661" s="1183" t="s">
        <v>3197</v>
      </c>
      <c r="J661" s="1304">
        <v>4</v>
      </c>
      <c r="K661" s="438">
        <v>42278</v>
      </c>
      <c r="L661" s="438">
        <v>42613</v>
      </c>
      <c r="M661" s="90">
        <f t="shared" si="21"/>
        <v>47.857142857142854</v>
      </c>
      <c r="N661" s="498" t="s">
        <v>6111</v>
      </c>
      <c r="O661" s="598">
        <v>1</v>
      </c>
    </row>
    <row r="662" spans="1:15" ht="270">
      <c r="A662" s="1651"/>
      <c r="B662" s="1360"/>
      <c r="C662" s="1651"/>
      <c r="D662" s="1651"/>
      <c r="E662" s="1651"/>
      <c r="F662" s="1651"/>
      <c r="G662" s="1183" t="s">
        <v>6112</v>
      </c>
      <c r="H662" s="1183" t="s">
        <v>6113</v>
      </c>
      <c r="I662" s="1183" t="s">
        <v>1091</v>
      </c>
      <c r="J662" s="1304">
        <v>2</v>
      </c>
      <c r="K662" s="438">
        <v>42278</v>
      </c>
      <c r="L662" s="438">
        <v>42613</v>
      </c>
      <c r="M662" s="90">
        <f t="shared" si="21"/>
        <v>47.857142857142854</v>
      </c>
      <c r="N662" s="498" t="s">
        <v>6114</v>
      </c>
      <c r="O662" s="598">
        <v>1</v>
      </c>
    </row>
    <row r="663" spans="1:15" ht="409.5">
      <c r="A663" s="1651"/>
      <c r="B663" s="1360"/>
      <c r="C663" s="1651"/>
      <c r="D663" s="1651"/>
      <c r="E663" s="1651"/>
      <c r="F663" s="1651"/>
      <c r="G663" s="1183" t="s">
        <v>6115</v>
      </c>
      <c r="H663" s="1183" t="s">
        <v>6116</v>
      </c>
      <c r="I663" s="1183" t="s">
        <v>6117</v>
      </c>
      <c r="J663" s="1304">
        <v>13</v>
      </c>
      <c r="K663" s="438">
        <v>42250</v>
      </c>
      <c r="L663" s="438">
        <v>42307</v>
      </c>
      <c r="M663" s="90">
        <f t="shared" si="21"/>
        <v>8.1428571428571423</v>
      </c>
      <c r="N663" s="498" t="s">
        <v>6118</v>
      </c>
      <c r="O663" s="598">
        <v>1</v>
      </c>
    </row>
    <row r="664" spans="1:15" ht="409.5">
      <c r="A664" s="1650"/>
      <c r="B664" s="1361"/>
      <c r="C664" s="1650"/>
      <c r="D664" s="1650"/>
      <c r="E664" s="1650"/>
      <c r="F664" s="1650"/>
      <c r="G664" s="1183" t="s">
        <v>6119</v>
      </c>
      <c r="H664" s="1183" t="s">
        <v>6120</v>
      </c>
      <c r="I664" s="1183" t="s">
        <v>6121</v>
      </c>
      <c r="J664" s="1304">
        <v>4</v>
      </c>
      <c r="K664" s="438">
        <v>42250</v>
      </c>
      <c r="L664" s="438">
        <v>42613</v>
      </c>
      <c r="M664" s="90">
        <f t="shared" si="21"/>
        <v>51.857142857142854</v>
      </c>
      <c r="N664" s="498" t="s">
        <v>6118</v>
      </c>
      <c r="O664" s="598">
        <v>1</v>
      </c>
    </row>
    <row r="665" spans="1:15" ht="15.75">
      <c r="A665" s="1681" t="s">
        <v>6122</v>
      </c>
      <c r="B665" s="1682"/>
      <c r="C665" s="1682"/>
      <c r="D665" s="1682"/>
      <c r="E665" s="1682"/>
      <c r="F665" s="1682"/>
      <c r="G665" s="1683"/>
      <c r="H665" s="1181"/>
      <c r="I665" s="1181"/>
      <c r="J665" s="1178"/>
      <c r="K665" s="89"/>
      <c r="L665" s="89"/>
      <c r="M665" s="91"/>
      <c r="N665" s="133"/>
      <c r="O665" s="39"/>
    </row>
    <row r="666" spans="1:15" ht="409.5">
      <c r="A666" s="1181">
        <v>168</v>
      </c>
      <c r="B666" s="1181" t="s">
        <v>11</v>
      </c>
      <c r="C666" s="1181" t="s">
        <v>6123</v>
      </c>
      <c r="D666" s="1181" t="s">
        <v>6124</v>
      </c>
      <c r="E666" s="1183" t="s">
        <v>6125</v>
      </c>
      <c r="F666" s="1255" t="s">
        <v>6126</v>
      </c>
      <c r="G666" s="1255" t="s">
        <v>6127</v>
      </c>
      <c r="H666" s="1255" t="s">
        <v>6128</v>
      </c>
      <c r="I666" s="1208" t="s">
        <v>6129</v>
      </c>
      <c r="J666" s="97">
        <v>1</v>
      </c>
      <c r="K666" s="222">
        <v>42064</v>
      </c>
      <c r="L666" s="89">
        <v>42369</v>
      </c>
      <c r="M666" s="90">
        <f t="shared" ref="M666:M683" si="22">(+L666-K666)/7</f>
        <v>43.571428571428569</v>
      </c>
      <c r="N666" s="495" t="s">
        <v>6130</v>
      </c>
      <c r="O666" s="598">
        <v>1</v>
      </c>
    </row>
    <row r="667" spans="1:15" ht="180">
      <c r="A667" s="1359">
        <v>169</v>
      </c>
      <c r="B667" s="1359" t="s">
        <v>11</v>
      </c>
      <c r="C667" s="1359" t="s">
        <v>6131</v>
      </c>
      <c r="D667" s="1359" t="s">
        <v>585</v>
      </c>
      <c r="E667" s="1649" t="s">
        <v>6132</v>
      </c>
      <c r="F667" s="1359" t="s">
        <v>6133</v>
      </c>
      <c r="G667" s="1389" t="s">
        <v>6134</v>
      </c>
      <c r="H667" s="1208" t="s">
        <v>6135</v>
      </c>
      <c r="I667" s="1208" t="s">
        <v>6136</v>
      </c>
      <c r="J667" s="97">
        <v>1</v>
      </c>
      <c r="K667" s="222">
        <v>42069</v>
      </c>
      <c r="L667" s="89">
        <v>42185</v>
      </c>
      <c r="M667" s="90">
        <f t="shared" si="22"/>
        <v>16.571428571428573</v>
      </c>
      <c r="N667" s="495" t="s">
        <v>6130</v>
      </c>
      <c r="O667" s="598">
        <v>1</v>
      </c>
    </row>
    <row r="668" spans="1:15" ht="225">
      <c r="A668" s="1361"/>
      <c r="B668" s="1361"/>
      <c r="C668" s="1361"/>
      <c r="D668" s="1361"/>
      <c r="E668" s="1650"/>
      <c r="F668" s="1361"/>
      <c r="G668" s="1391"/>
      <c r="H668" s="1208" t="s">
        <v>6137</v>
      </c>
      <c r="I668" s="1208" t="s">
        <v>6138</v>
      </c>
      <c r="J668" s="97">
        <v>10</v>
      </c>
      <c r="K668" s="222">
        <v>42186</v>
      </c>
      <c r="L668" s="89">
        <v>42369</v>
      </c>
      <c r="M668" s="90">
        <f t="shared" si="22"/>
        <v>26.142857142857142</v>
      </c>
      <c r="N668" s="495" t="s">
        <v>6130</v>
      </c>
      <c r="O668" s="598">
        <v>1</v>
      </c>
    </row>
    <row r="669" spans="1:15" ht="345">
      <c r="A669" s="1359">
        <v>170</v>
      </c>
      <c r="B669" s="1359" t="s">
        <v>11</v>
      </c>
      <c r="C669" s="1359" t="s">
        <v>4196</v>
      </c>
      <c r="D669" s="1359" t="s">
        <v>552</v>
      </c>
      <c r="E669" s="1649" t="s">
        <v>4197</v>
      </c>
      <c r="F669" s="1359" t="s">
        <v>4198</v>
      </c>
      <c r="G669" s="1359" t="s">
        <v>5121</v>
      </c>
      <c r="H669" s="1294" t="s">
        <v>6139</v>
      </c>
      <c r="I669" s="1294" t="s">
        <v>5128</v>
      </c>
      <c r="J669" s="439">
        <v>2</v>
      </c>
      <c r="K669" s="440">
        <v>42036</v>
      </c>
      <c r="L669" s="441">
        <v>42185</v>
      </c>
      <c r="M669" s="442">
        <f t="shared" si="22"/>
        <v>21.285714285714285</v>
      </c>
      <c r="N669" s="588" t="s">
        <v>6140</v>
      </c>
      <c r="O669" s="598">
        <v>1</v>
      </c>
    </row>
    <row r="670" spans="1:15" ht="165">
      <c r="A670" s="1360"/>
      <c r="B670" s="1360"/>
      <c r="C670" s="1360"/>
      <c r="D670" s="1360"/>
      <c r="E670" s="1651"/>
      <c r="F670" s="1360"/>
      <c r="G670" s="1360"/>
      <c r="H670" s="1389" t="s">
        <v>6141</v>
      </c>
      <c r="I670" s="1293" t="s">
        <v>6142</v>
      </c>
      <c r="J670" s="99">
        <v>1</v>
      </c>
      <c r="K670" s="222">
        <v>42036</v>
      </c>
      <c r="L670" s="89">
        <v>42185</v>
      </c>
      <c r="M670" s="97">
        <f t="shared" si="22"/>
        <v>21.285714285714285</v>
      </c>
      <c r="N670" s="495" t="s">
        <v>6143</v>
      </c>
      <c r="O670" s="598">
        <v>1</v>
      </c>
    </row>
    <row r="671" spans="1:15" ht="120">
      <c r="A671" s="1360"/>
      <c r="B671" s="1360"/>
      <c r="C671" s="1360"/>
      <c r="D671" s="1360"/>
      <c r="E671" s="1651"/>
      <c r="F671" s="1360"/>
      <c r="G671" s="1360"/>
      <c r="H671" s="1391"/>
      <c r="I671" s="1294" t="s">
        <v>6144</v>
      </c>
      <c r="J671" s="99">
        <v>1</v>
      </c>
      <c r="K671" s="222">
        <v>42186</v>
      </c>
      <c r="L671" s="89">
        <v>42369</v>
      </c>
      <c r="M671" s="97">
        <f t="shared" si="22"/>
        <v>26.142857142857142</v>
      </c>
      <c r="N671" s="495" t="s">
        <v>6130</v>
      </c>
      <c r="O671" s="598">
        <v>1</v>
      </c>
    </row>
    <row r="672" spans="1:15" ht="409.5">
      <c r="A672" s="1361"/>
      <c r="B672" s="1361"/>
      <c r="C672" s="1361"/>
      <c r="D672" s="1361"/>
      <c r="E672" s="1650"/>
      <c r="F672" s="1361"/>
      <c r="G672" s="1361"/>
      <c r="H672" s="1293" t="s">
        <v>6145</v>
      </c>
      <c r="I672" s="388" t="s">
        <v>6146</v>
      </c>
      <c r="J672" s="388">
        <v>1</v>
      </c>
      <c r="K672" s="222">
        <v>42036</v>
      </c>
      <c r="L672" s="89">
        <v>42185</v>
      </c>
      <c r="M672" s="97">
        <f t="shared" si="22"/>
        <v>21.285714285714285</v>
      </c>
      <c r="N672" s="495" t="s">
        <v>6147</v>
      </c>
      <c r="O672" s="598">
        <v>1</v>
      </c>
    </row>
    <row r="673" spans="1:15" ht="375">
      <c r="A673" s="1673">
        <v>171</v>
      </c>
      <c r="B673" s="1659" t="s">
        <v>11</v>
      </c>
      <c r="C673" s="1673" t="s">
        <v>6148</v>
      </c>
      <c r="D673" s="1674" t="s">
        <v>625</v>
      </c>
      <c r="E673" s="1675" t="s">
        <v>6149</v>
      </c>
      <c r="F673" s="1659" t="s">
        <v>6150</v>
      </c>
      <c r="G673" s="1659" t="s">
        <v>6151</v>
      </c>
      <c r="H673" s="1291" t="s">
        <v>6152</v>
      </c>
      <c r="I673" s="121" t="s">
        <v>6153</v>
      </c>
      <c r="J673" s="407">
        <v>1</v>
      </c>
      <c r="K673" s="109">
        <v>42583</v>
      </c>
      <c r="L673" s="109">
        <v>42766</v>
      </c>
      <c r="M673" s="113">
        <f t="shared" si="22"/>
        <v>26.142857142857142</v>
      </c>
      <c r="N673" s="501" t="s">
        <v>6154</v>
      </c>
      <c r="O673" s="598">
        <v>1</v>
      </c>
    </row>
    <row r="674" spans="1:15" ht="409.5">
      <c r="A674" s="1673"/>
      <c r="B674" s="1660"/>
      <c r="C674" s="1673"/>
      <c r="D674" s="1674"/>
      <c r="E674" s="1676"/>
      <c r="F674" s="1660"/>
      <c r="G674" s="1661"/>
      <c r="H674" s="121" t="s">
        <v>6155</v>
      </c>
      <c r="I674" s="121" t="s">
        <v>6156</v>
      </c>
      <c r="J674" s="407">
        <v>1</v>
      </c>
      <c r="K674" s="109">
        <v>42552</v>
      </c>
      <c r="L674" s="109">
        <v>42613</v>
      </c>
      <c r="M674" s="108">
        <f t="shared" si="22"/>
        <v>8.7142857142857135</v>
      </c>
      <c r="N674" s="501" t="s">
        <v>6157</v>
      </c>
      <c r="O674" s="598">
        <v>1</v>
      </c>
    </row>
    <row r="675" spans="1:15" ht="409.5">
      <c r="A675" s="1673"/>
      <c r="B675" s="1660"/>
      <c r="C675" s="1673"/>
      <c r="D675" s="1674"/>
      <c r="E675" s="1676"/>
      <c r="F675" s="1660"/>
      <c r="G675" s="1678" t="s">
        <v>6158</v>
      </c>
      <c r="H675" s="1291" t="s">
        <v>6159</v>
      </c>
      <c r="I675" s="121" t="s">
        <v>6160</v>
      </c>
      <c r="J675" s="407">
        <v>1</v>
      </c>
      <c r="K675" s="109">
        <v>42552</v>
      </c>
      <c r="L675" s="109">
        <v>42566</v>
      </c>
      <c r="M675" s="108">
        <f t="shared" si="22"/>
        <v>2</v>
      </c>
      <c r="N675" s="501" t="s">
        <v>6161</v>
      </c>
      <c r="O675" s="598">
        <v>1</v>
      </c>
    </row>
    <row r="676" spans="1:15" ht="405">
      <c r="A676" s="1673"/>
      <c r="B676" s="1660"/>
      <c r="C676" s="1673"/>
      <c r="D676" s="1674"/>
      <c r="E676" s="1676"/>
      <c r="F676" s="1660"/>
      <c r="G676" s="1679"/>
      <c r="H676" s="1291" t="s">
        <v>6162</v>
      </c>
      <c r="I676" s="121" t="s">
        <v>236</v>
      </c>
      <c r="J676" s="407">
        <v>1</v>
      </c>
      <c r="K676" s="109">
        <v>42567</v>
      </c>
      <c r="L676" s="109">
        <v>42612</v>
      </c>
      <c r="M676" s="108">
        <f t="shared" si="22"/>
        <v>6.4285714285714288</v>
      </c>
      <c r="N676" s="501" t="s">
        <v>6163</v>
      </c>
      <c r="O676" s="598">
        <v>1</v>
      </c>
    </row>
    <row r="677" spans="1:15" ht="345">
      <c r="A677" s="1673"/>
      <c r="B677" s="1660"/>
      <c r="C677" s="1673"/>
      <c r="D677" s="1674"/>
      <c r="E677" s="1676"/>
      <c r="F677" s="1660"/>
      <c r="G677" s="1680"/>
      <c r="H677" s="1291" t="s">
        <v>6164</v>
      </c>
      <c r="I677" s="121" t="s">
        <v>162</v>
      </c>
      <c r="J677" s="115">
        <v>1</v>
      </c>
      <c r="K677" s="109">
        <v>42614</v>
      </c>
      <c r="L677" s="109">
        <v>42643</v>
      </c>
      <c r="M677" s="108">
        <f t="shared" si="22"/>
        <v>4.1428571428571432</v>
      </c>
      <c r="N677" s="501" t="s">
        <v>6161</v>
      </c>
      <c r="O677" s="598">
        <v>1</v>
      </c>
    </row>
    <row r="678" spans="1:15" ht="409.5">
      <c r="A678" s="1673"/>
      <c r="B678" s="1660"/>
      <c r="C678" s="1673"/>
      <c r="D678" s="1674"/>
      <c r="E678" s="1676"/>
      <c r="F678" s="1660"/>
      <c r="G678" s="1659" t="s">
        <v>6165</v>
      </c>
      <c r="H678" s="1292" t="s">
        <v>6166</v>
      </c>
      <c r="I678" s="1292" t="s">
        <v>140</v>
      </c>
      <c r="J678" s="1285">
        <v>1</v>
      </c>
      <c r="K678" s="109">
        <v>42552</v>
      </c>
      <c r="L678" s="109">
        <v>42673</v>
      </c>
      <c r="M678" s="113">
        <f t="shared" si="22"/>
        <v>17.285714285714285</v>
      </c>
      <c r="N678" s="501" t="s">
        <v>6167</v>
      </c>
      <c r="O678" s="598">
        <v>1</v>
      </c>
    </row>
    <row r="679" spans="1:15" ht="375">
      <c r="A679" s="1673"/>
      <c r="B679" s="1660"/>
      <c r="C679" s="1673"/>
      <c r="D679" s="1674"/>
      <c r="E679" s="1676"/>
      <c r="F679" s="1660"/>
      <c r="G679" s="1660"/>
      <c r="H679" s="1292" t="s">
        <v>6168</v>
      </c>
      <c r="I679" s="1292" t="s">
        <v>143</v>
      </c>
      <c r="J679" s="1285">
        <v>1</v>
      </c>
      <c r="K679" s="109">
        <v>42675</v>
      </c>
      <c r="L679" s="109">
        <v>42765</v>
      </c>
      <c r="M679" s="113">
        <f t="shared" si="22"/>
        <v>12.857142857142858</v>
      </c>
      <c r="N679" s="501" t="s">
        <v>6169</v>
      </c>
      <c r="O679" s="598">
        <v>0</v>
      </c>
    </row>
    <row r="680" spans="1:15" ht="409.5">
      <c r="A680" s="1673"/>
      <c r="B680" s="1660"/>
      <c r="C680" s="1673"/>
      <c r="D680" s="1674"/>
      <c r="E680" s="1676"/>
      <c r="F680" s="1660"/>
      <c r="G680" s="1660"/>
      <c r="H680" s="1292" t="s">
        <v>145</v>
      </c>
      <c r="I680" s="1292" t="s">
        <v>143</v>
      </c>
      <c r="J680" s="1285">
        <v>1</v>
      </c>
      <c r="K680" s="109">
        <v>42675</v>
      </c>
      <c r="L680" s="109">
        <v>42765</v>
      </c>
      <c r="M680" s="113">
        <f t="shared" si="22"/>
        <v>12.857142857142858</v>
      </c>
      <c r="N680" s="501" t="s">
        <v>6170</v>
      </c>
      <c r="O680" s="598">
        <v>0</v>
      </c>
    </row>
    <row r="681" spans="1:15" ht="240">
      <c r="A681" s="1673"/>
      <c r="B681" s="1660"/>
      <c r="C681" s="1673"/>
      <c r="D681" s="1674"/>
      <c r="E681" s="1676"/>
      <c r="F681" s="1660"/>
      <c r="G681" s="1660"/>
      <c r="H681" s="1292" t="s">
        <v>147</v>
      </c>
      <c r="I681" s="1292" t="s">
        <v>148</v>
      </c>
      <c r="J681" s="1285">
        <v>1</v>
      </c>
      <c r="K681" s="109">
        <v>42767</v>
      </c>
      <c r="L681" s="109">
        <v>42781</v>
      </c>
      <c r="M681" s="113">
        <f t="shared" si="22"/>
        <v>2</v>
      </c>
      <c r="N681" s="501" t="s">
        <v>6171</v>
      </c>
      <c r="O681" s="598">
        <v>0</v>
      </c>
    </row>
    <row r="682" spans="1:15" ht="315">
      <c r="A682" s="1673"/>
      <c r="B682" s="1660"/>
      <c r="C682" s="1673"/>
      <c r="D682" s="1674"/>
      <c r="E682" s="1676"/>
      <c r="F682" s="1660"/>
      <c r="G682" s="1660"/>
      <c r="H682" s="1662" t="s">
        <v>150</v>
      </c>
      <c r="I682" s="1292" t="s">
        <v>151</v>
      </c>
      <c r="J682" s="1285">
        <v>1</v>
      </c>
      <c r="K682" s="109">
        <v>42782</v>
      </c>
      <c r="L682" s="109">
        <v>42794</v>
      </c>
      <c r="M682" s="113">
        <f t="shared" si="22"/>
        <v>1.7142857142857142</v>
      </c>
      <c r="N682" s="501" t="s">
        <v>6172</v>
      </c>
      <c r="O682" s="598">
        <v>0</v>
      </c>
    </row>
    <row r="683" spans="1:15" ht="315">
      <c r="A683" s="1673"/>
      <c r="B683" s="1661"/>
      <c r="C683" s="1673"/>
      <c r="D683" s="1674"/>
      <c r="E683" s="1677"/>
      <c r="F683" s="1661"/>
      <c r="G683" s="1661"/>
      <c r="H683" s="1663"/>
      <c r="I683" s="1292" t="s">
        <v>153</v>
      </c>
      <c r="J683" s="1285">
        <v>1</v>
      </c>
      <c r="K683" s="109">
        <v>42795</v>
      </c>
      <c r="L683" s="109">
        <v>42855</v>
      </c>
      <c r="M683" s="113">
        <f t="shared" si="22"/>
        <v>8.5714285714285712</v>
      </c>
      <c r="N683" s="501" t="s">
        <v>6173</v>
      </c>
      <c r="O683" s="598">
        <v>0</v>
      </c>
    </row>
    <row r="684" spans="1:15" ht="15.75">
      <c r="A684" s="1664" t="s">
        <v>27</v>
      </c>
      <c r="B684" s="1665"/>
      <c r="C684" s="1665"/>
      <c r="D684" s="1665"/>
      <c r="E684" s="1665"/>
      <c r="F684" s="1665"/>
      <c r="G684" s="1665"/>
      <c r="H684" s="1665"/>
      <c r="I684" s="1665"/>
      <c r="J684" s="1665"/>
      <c r="K684" s="1665"/>
      <c r="L684" s="1665"/>
      <c r="M684" s="1666"/>
      <c r="N684" s="133"/>
      <c r="O684" s="39"/>
    </row>
    <row r="685" spans="1:15" ht="409.5">
      <c r="A685" s="1667">
        <v>172</v>
      </c>
      <c r="B685" s="1667" t="s">
        <v>11</v>
      </c>
      <c r="C685" s="1670" t="s">
        <v>4346</v>
      </c>
      <c r="D685" s="1667" t="s">
        <v>4347</v>
      </c>
      <c r="E685" s="1667" t="s">
        <v>6174</v>
      </c>
      <c r="F685" s="1667" t="s">
        <v>4349</v>
      </c>
      <c r="G685" s="1671" t="s">
        <v>4350</v>
      </c>
      <c r="H685" s="1283" t="s">
        <v>4351</v>
      </c>
      <c r="I685" s="1255" t="s">
        <v>4352</v>
      </c>
      <c r="J685" s="443">
        <v>4</v>
      </c>
      <c r="K685" s="87">
        <v>42217</v>
      </c>
      <c r="L685" s="87">
        <v>42369</v>
      </c>
      <c r="M685" s="63">
        <f t="shared" ref="M685:M715" si="23">(+L685-K685)/7</f>
        <v>21.714285714285715</v>
      </c>
      <c r="N685" s="589" t="s">
        <v>4353</v>
      </c>
      <c r="O685" s="598">
        <v>1</v>
      </c>
    </row>
    <row r="686" spans="1:15" ht="409.5">
      <c r="A686" s="1668"/>
      <c r="B686" s="1668"/>
      <c r="C686" s="1670"/>
      <c r="D686" s="1668"/>
      <c r="E686" s="1668"/>
      <c r="F686" s="1668"/>
      <c r="G686" s="1672"/>
      <c r="H686" s="444" t="s">
        <v>6175</v>
      </c>
      <c r="I686" s="445" t="s">
        <v>6176</v>
      </c>
      <c r="J686" s="446">
        <v>7</v>
      </c>
      <c r="K686" s="87">
        <v>42370</v>
      </c>
      <c r="L686" s="87">
        <v>42735</v>
      </c>
      <c r="M686" s="63">
        <f t="shared" si="23"/>
        <v>52.142857142857146</v>
      </c>
      <c r="N686" s="589" t="s">
        <v>6177</v>
      </c>
      <c r="O686" s="598">
        <v>1</v>
      </c>
    </row>
    <row r="687" spans="1:15" ht="409.5">
      <c r="A687" s="1669"/>
      <c r="B687" s="1669"/>
      <c r="C687" s="1670"/>
      <c r="D687" s="1669"/>
      <c r="E687" s="1669"/>
      <c r="F687" s="1669"/>
      <c r="G687" s="1672"/>
      <c r="H687" s="447" t="s">
        <v>6178</v>
      </c>
      <c r="I687" s="448" t="s">
        <v>6179</v>
      </c>
      <c r="J687" s="449">
        <v>3</v>
      </c>
      <c r="K687" s="87">
        <v>42736</v>
      </c>
      <c r="L687" s="87">
        <v>43100</v>
      </c>
      <c r="M687" s="63">
        <f t="shared" si="23"/>
        <v>52</v>
      </c>
      <c r="N687" s="589" t="s">
        <v>6180</v>
      </c>
      <c r="O687" s="598">
        <v>0</v>
      </c>
    </row>
    <row r="688" spans="1:15" ht="345">
      <c r="A688" s="1362">
        <v>173</v>
      </c>
      <c r="B688" s="1362" t="s">
        <v>11</v>
      </c>
      <c r="C688" s="1359" t="s">
        <v>6181</v>
      </c>
      <c r="D688" s="1359" t="s">
        <v>1863</v>
      </c>
      <c r="E688" s="1359" t="s">
        <v>6182</v>
      </c>
      <c r="F688" s="1359" t="s">
        <v>6183</v>
      </c>
      <c r="G688" s="1413" t="s">
        <v>6184</v>
      </c>
      <c r="H688" s="1208" t="s">
        <v>6185</v>
      </c>
      <c r="I688" s="1208" t="s">
        <v>6186</v>
      </c>
      <c r="J688" s="63">
        <v>1</v>
      </c>
      <c r="K688" s="87">
        <v>42034</v>
      </c>
      <c r="L688" s="450">
        <v>42124</v>
      </c>
      <c r="M688" s="63">
        <f t="shared" si="23"/>
        <v>12.857142857142858</v>
      </c>
      <c r="N688" s="1284" t="s">
        <v>6187</v>
      </c>
      <c r="O688" s="598">
        <v>1</v>
      </c>
    </row>
    <row r="689" spans="1:15" ht="270">
      <c r="A689" s="1363"/>
      <c r="B689" s="1363"/>
      <c r="C689" s="1360"/>
      <c r="D689" s="1360"/>
      <c r="E689" s="1360"/>
      <c r="F689" s="1360"/>
      <c r="G689" s="1653"/>
      <c r="H689" s="1208" t="s">
        <v>6188</v>
      </c>
      <c r="I689" s="1208" t="s">
        <v>6189</v>
      </c>
      <c r="J689" s="63">
        <v>1</v>
      </c>
      <c r="K689" s="87">
        <v>42248</v>
      </c>
      <c r="L689" s="450">
        <v>42369</v>
      </c>
      <c r="M689" s="63">
        <f t="shared" si="23"/>
        <v>17.285714285714285</v>
      </c>
      <c r="N689" s="1654" t="s">
        <v>6190</v>
      </c>
      <c r="O689" s="598">
        <v>1</v>
      </c>
    </row>
    <row r="690" spans="1:15" ht="270">
      <c r="A690" s="1363"/>
      <c r="B690" s="1364"/>
      <c r="C690" s="1360"/>
      <c r="D690" s="1360"/>
      <c r="E690" s="1360"/>
      <c r="F690" s="1360"/>
      <c r="G690" s="1653"/>
      <c r="H690" s="1208" t="s">
        <v>6191</v>
      </c>
      <c r="I690" s="1208" t="s">
        <v>6192</v>
      </c>
      <c r="J690" s="63">
        <v>1</v>
      </c>
      <c r="K690" s="87">
        <v>42370</v>
      </c>
      <c r="L690" s="450">
        <v>42400</v>
      </c>
      <c r="M690" s="63">
        <f t="shared" si="23"/>
        <v>4.2857142857142856</v>
      </c>
      <c r="N690" s="1655"/>
      <c r="O690" s="598">
        <v>1</v>
      </c>
    </row>
    <row r="691" spans="1:15" ht="360">
      <c r="A691" s="1362">
        <v>174</v>
      </c>
      <c r="B691" s="1362" t="s">
        <v>11</v>
      </c>
      <c r="C691" s="1359" t="s">
        <v>6193</v>
      </c>
      <c r="D691" s="1359" t="s">
        <v>6194</v>
      </c>
      <c r="E691" s="1359" t="s">
        <v>6195</v>
      </c>
      <c r="F691" s="1359" t="s">
        <v>6196</v>
      </c>
      <c r="G691" s="1656" t="s">
        <v>6197</v>
      </c>
      <c r="H691" s="1282" t="s">
        <v>6198</v>
      </c>
      <c r="I691" s="1282" t="s">
        <v>6199</v>
      </c>
      <c r="J691" s="232">
        <v>1</v>
      </c>
      <c r="K691" s="218">
        <v>42068</v>
      </c>
      <c r="L691" s="218">
        <v>42215</v>
      </c>
      <c r="M691" s="63">
        <f t="shared" si="23"/>
        <v>21</v>
      </c>
      <c r="N691" s="586" t="s">
        <v>6200</v>
      </c>
      <c r="O691" s="598">
        <v>1</v>
      </c>
    </row>
    <row r="692" spans="1:15" ht="225.75" thickBot="1">
      <c r="A692" s="1363"/>
      <c r="B692" s="1363"/>
      <c r="C692" s="1360"/>
      <c r="D692" s="1360"/>
      <c r="E692" s="1360"/>
      <c r="F692" s="1360"/>
      <c r="G692" s="1657"/>
      <c r="H692" s="1282" t="s">
        <v>6201</v>
      </c>
      <c r="I692" s="1282" t="s">
        <v>6202</v>
      </c>
      <c r="J692" s="451">
        <v>1</v>
      </c>
      <c r="K692" s="218">
        <v>42217</v>
      </c>
      <c r="L692" s="218">
        <v>42247</v>
      </c>
      <c r="M692" s="63">
        <f t="shared" si="23"/>
        <v>4.2857142857142856</v>
      </c>
      <c r="N692" s="586" t="s">
        <v>6203</v>
      </c>
      <c r="O692" s="598">
        <v>1</v>
      </c>
    </row>
    <row r="693" spans="1:15" ht="409.5">
      <c r="A693" s="1363"/>
      <c r="B693" s="1363"/>
      <c r="C693" s="1360"/>
      <c r="D693" s="1360"/>
      <c r="E693" s="1360"/>
      <c r="F693" s="1360"/>
      <c r="G693" s="1657"/>
      <c r="H693" s="452" t="s">
        <v>6204</v>
      </c>
      <c r="I693" s="453" t="s">
        <v>6205</v>
      </c>
      <c r="J693" s="454">
        <v>2</v>
      </c>
      <c r="K693" s="455">
        <v>42614</v>
      </c>
      <c r="L693" s="455">
        <v>42766</v>
      </c>
      <c r="M693" s="63">
        <f t="shared" si="23"/>
        <v>21.714285714285715</v>
      </c>
      <c r="N693" s="590" t="s">
        <v>6206</v>
      </c>
      <c r="O693" s="598">
        <v>1</v>
      </c>
    </row>
    <row r="694" spans="1:15" ht="409.6" thickBot="1">
      <c r="A694" s="1364"/>
      <c r="B694" s="1364"/>
      <c r="C694" s="1361"/>
      <c r="D694" s="1361"/>
      <c r="E694" s="1361"/>
      <c r="F694" s="1361"/>
      <c r="G694" s="1658"/>
      <c r="H694" s="456" t="s">
        <v>6207</v>
      </c>
      <c r="I694" s="457" t="s">
        <v>6208</v>
      </c>
      <c r="J694" s="458">
        <v>1</v>
      </c>
      <c r="K694" s="459">
        <v>42614</v>
      </c>
      <c r="L694" s="459">
        <v>42766</v>
      </c>
      <c r="M694" s="63">
        <f t="shared" si="23"/>
        <v>21.714285714285715</v>
      </c>
      <c r="N694" s="591" t="s">
        <v>6209</v>
      </c>
      <c r="O694" s="598">
        <v>0</v>
      </c>
    </row>
    <row r="695" spans="1:15" ht="409.5">
      <c r="A695" s="1379">
        <v>175</v>
      </c>
      <c r="B695" s="1362" t="s">
        <v>11</v>
      </c>
      <c r="C695" s="1371" t="s">
        <v>6210</v>
      </c>
      <c r="D695" s="1371" t="s">
        <v>6211</v>
      </c>
      <c r="E695" s="1371" t="s">
        <v>6212</v>
      </c>
      <c r="F695" s="1373" t="s">
        <v>6213</v>
      </c>
      <c r="G695" s="1652" t="s">
        <v>6214</v>
      </c>
      <c r="H695" s="1208" t="s">
        <v>6215</v>
      </c>
      <c r="I695" s="1208" t="s">
        <v>6216</v>
      </c>
      <c r="J695" s="460">
        <v>1</v>
      </c>
      <c r="K695" s="218">
        <v>42361</v>
      </c>
      <c r="L695" s="218">
        <v>42704</v>
      </c>
      <c r="M695" s="63">
        <f t="shared" si="23"/>
        <v>49</v>
      </c>
      <c r="N695" s="1307" t="s">
        <v>6217</v>
      </c>
      <c r="O695" s="598">
        <v>1</v>
      </c>
    </row>
    <row r="696" spans="1:15" ht="361.5">
      <c r="A696" s="1379"/>
      <c r="B696" s="1363"/>
      <c r="C696" s="1371"/>
      <c r="D696" s="1371"/>
      <c r="E696" s="1371"/>
      <c r="F696" s="1373"/>
      <c r="G696" s="1652"/>
      <c r="H696" s="1208" t="s">
        <v>6218</v>
      </c>
      <c r="I696" s="1208" t="s">
        <v>6219</v>
      </c>
      <c r="J696" s="460">
        <v>1</v>
      </c>
      <c r="K696" s="218">
        <v>42705</v>
      </c>
      <c r="L696" s="218">
        <v>43039</v>
      </c>
      <c r="M696" s="63">
        <f t="shared" si="23"/>
        <v>47.714285714285715</v>
      </c>
      <c r="N696" s="1307" t="s">
        <v>6217</v>
      </c>
      <c r="O696" s="598">
        <v>0</v>
      </c>
    </row>
    <row r="697" spans="1:15" ht="181.5">
      <c r="A697" s="1379"/>
      <c r="B697" s="1363"/>
      <c r="C697" s="1371"/>
      <c r="D697" s="1371"/>
      <c r="E697" s="1371"/>
      <c r="F697" s="1373"/>
      <c r="G697" s="1652"/>
      <c r="H697" s="1208" t="s">
        <v>6220</v>
      </c>
      <c r="I697" s="1282" t="s">
        <v>6221</v>
      </c>
      <c r="J697" s="460">
        <v>1</v>
      </c>
      <c r="K697" s="218">
        <v>43040</v>
      </c>
      <c r="L697" s="218">
        <v>43100</v>
      </c>
      <c r="M697" s="63">
        <f t="shared" si="23"/>
        <v>8.5714285714285712</v>
      </c>
      <c r="N697" s="1307" t="s">
        <v>6217</v>
      </c>
      <c r="O697" s="598">
        <v>0</v>
      </c>
    </row>
    <row r="698" spans="1:15" ht="345">
      <c r="A698" s="1379"/>
      <c r="B698" s="1363"/>
      <c r="C698" s="1371"/>
      <c r="D698" s="1371"/>
      <c r="E698" s="1371"/>
      <c r="F698" s="1373"/>
      <c r="G698" s="1282" t="s">
        <v>5690</v>
      </c>
      <c r="H698" s="1255" t="s">
        <v>5691</v>
      </c>
      <c r="I698" s="1282" t="s">
        <v>5692</v>
      </c>
      <c r="J698" s="232">
        <v>1</v>
      </c>
      <c r="K698" s="218">
        <v>42036</v>
      </c>
      <c r="L698" s="218">
        <v>42401</v>
      </c>
      <c r="M698" s="63">
        <f t="shared" si="23"/>
        <v>52.142857142857146</v>
      </c>
      <c r="N698" s="1307" t="s">
        <v>6222</v>
      </c>
      <c r="O698" s="598">
        <v>1</v>
      </c>
    </row>
    <row r="699" spans="1:15" ht="409.5">
      <c r="A699" s="1379"/>
      <c r="B699" s="1363"/>
      <c r="C699" s="1371"/>
      <c r="D699" s="1371"/>
      <c r="E699" s="1371"/>
      <c r="F699" s="1373"/>
      <c r="G699" s="1652" t="s">
        <v>5638</v>
      </c>
      <c r="H699" s="1282" t="s">
        <v>5639</v>
      </c>
      <c r="I699" s="230" t="s">
        <v>5640</v>
      </c>
      <c r="J699" s="217">
        <v>1</v>
      </c>
      <c r="K699" s="218">
        <v>42248</v>
      </c>
      <c r="L699" s="218">
        <v>42613</v>
      </c>
      <c r="M699" s="63">
        <f t="shared" si="23"/>
        <v>52.142857142857146</v>
      </c>
      <c r="N699" s="1307" t="s">
        <v>6223</v>
      </c>
      <c r="O699" s="598">
        <v>1</v>
      </c>
    </row>
    <row r="700" spans="1:15" ht="409.5">
      <c r="A700" s="1379"/>
      <c r="B700" s="1364"/>
      <c r="C700" s="1371"/>
      <c r="D700" s="1371"/>
      <c r="E700" s="1371"/>
      <c r="F700" s="1373"/>
      <c r="G700" s="1652"/>
      <c r="H700" s="1282" t="s">
        <v>5642</v>
      </c>
      <c r="I700" s="1282" t="s">
        <v>6224</v>
      </c>
      <c r="J700" s="217">
        <v>1</v>
      </c>
      <c r="K700" s="229">
        <v>42461</v>
      </c>
      <c r="L700" s="229">
        <v>42674</v>
      </c>
      <c r="M700" s="63">
        <f t="shared" si="23"/>
        <v>30.428571428571427</v>
      </c>
      <c r="N700" s="1307" t="s">
        <v>6225</v>
      </c>
      <c r="O700" s="598">
        <v>1</v>
      </c>
    </row>
    <row r="701" spans="1:15" ht="409.5">
      <c r="A701" s="1184">
        <v>176</v>
      </c>
      <c r="B701" s="1184"/>
      <c r="C701" s="1293" t="s">
        <v>6226</v>
      </c>
      <c r="D701" s="1181" t="s">
        <v>6194</v>
      </c>
      <c r="E701" s="1255" t="s">
        <v>6227</v>
      </c>
      <c r="F701" s="1255" t="s">
        <v>6228</v>
      </c>
      <c r="G701" s="1282" t="s">
        <v>6229</v>
      </c>
      <c r="H701" s="1282" t="s">
        <v>6230</v>
      </c>
      <c r="I701" s="1282" t="s">
        <v>6231</v>
      </c>
      <c r="J701" s="217">
        <v>1</v>
      </c>
      <c r="K701" s="218">
        <v>42064</v>
      </c>
      <c r="L701" s="218">
        <v>42109</v>
      </c>
      <c r="M701" s="63">
        <f t="shared" si="23"/>
        <v>6.4285714285714288</v>
      </c>
      <c r="N701" s="1299" t="s">
        <v>6232</v>
      </c>
      <c r="O701" s="598">
        <v>1</v>
      </c>
    </row>
    <row r="702" spans="1:15" ht="409.5">
      <c r="A702" s="1379">
        <v>177</v>
      </c>
      <c r="B702" s="1362" t="s">
        <v>11</v>
      </c>
      <c r="C702" s="1371" t="s">
        <v>6233</v>
      </c>
      <c r="D702" s="1371" t="s">
        <v>6234</v>
      </c>
      <c r="E702" s="1499" t="s">
        <v>6235</v>
      </c>
      <c r="F702" s="1371" t="s">
        <v>6236</v>
      </c>
      <c r="G702" s="1310" t="s">
        <v>6237</v>
      </c>
      <c r="H702" s="1310" t="s">
        <v>6238</v>
      </c>
      <c r="I702" s="1310" t="s">
        <v>6239</v>
      </c>
      <c r="J702" s="217">
        <v>1</v>
      </c>
      <c r="K702" s="218">
        <v>41821</v>
      </c>
      <c r="L702" s="218">
        <v>41850</v>
      </c>
      <c r="M702" s="63">
        <f t="shared" si="23"/>
        <v>4.1428571428571432</v>
      </c>
      <c r="N702" s="1299" t="s">
        <v>6240</v>
      </c>
      <c r="O702" s="598">
        <v>1</v>
      </c>
    </row>
    <row r="703" spans="1:15" ht="300">
      <c r="A703" s="1379"/>
      <c r="B703" s="1364"/>
      <c r="C703" s="1371"/>
      <c r="D703" s="1371"/>
      <c r="E703" s="1499"/>
      <c r="F703" s="1371"/>
      <c r="G703" s="231" t="s">
        <v>6241</v>
      </c>
      <c r="H703" s="1310" t="s">
        <v>6242</v>
      </c>
      <c r="I703" s="231" t="s">
        <v>6243</v>
      </c>
      <c r="J703" s="217">
        <v>1</v>
      </c>
      <c r="K703" s="218">
        <v>41821</v>
      </c>
      <c r="L703" s="218">
        <v>41881</v>
      </c>
      <c r="M703" s="63">
        <f t="shared" si="23"/>
        <v>8.5714285714285712</v>
      </c>
      <c r="N703" s="1299" t="s">
        <v>6240</v>
      </c>
      <c r="O703" s="598">
        <v>1</v>
      </c>
    </row>
    <row r="704" spans="1:15" ht="409.5">
      <c r="A704" s="1649">
        <v>178</v>
      </c>
      <c r="B704" s="1359" t="s">
        <v>11</v>
      </c>
      <c r="C704" s="1649" t="s">
        <v>6244</v>
      </c>
      <c r="D704" s="1649" t="s">
        <v>188</v>
      </c>
      <c r="E704" s="1649" t="s">
        <v>6245</v>
      </c>
      <c r="F704" s="1649" t="s">
        <v>6246</v>
      </c>
      <c r="G704" s="1294" t="s">
        <v>6247</v>
      </c>
      <c r="H704" s="1294" t="s">
        <v>6248</v>
      </c>
      <c r="I704" s="1294" t="s">
        <v>6249</v>
      </c>
      <c r="J704" s="1304">
        <v>1</v>
      </c>
      <c r="K704" s="87">
        <v>42278</v>
      </c>
      <c r="L704" s="87">
        <v>42643</v>
      </c>
      <c r="M704" s="90">
        <f t="shared" si="23"/>
        <v>52.142857142857146</v>
      </c>
      <c r="N704" s="592" t="s">
        <v>6250</v>
      </c>
      <c r="O704" s="598">
        <v>1</v>
      </c>
    </row>
    <row r="705" spans="1:15" ht="240">
      <c r="A705" s="1651"/>
      <c r="B705" s="1360"/>
      <c r="C705" s="1651"/>
      <c r="D705" s="1651"/>
      <c r="E705" s="1651"/>
      <c r="F705" s="1651"/>
      <c r="G705" s="1294" t="s">
        <v>6251</v>
      </c>
      <c r="H705" s="1294" t="s">
        <v>6252</v>
      </c>
      <c r="I705" s="1294" t="s">
        <v>6253</v>
      </c>
      <c r="J705" s="1305">
        <v>15</v>
      </c>
      <c r="K705" s="461">
        <v>42278</v>
      </c>
      <c r="L705" s="461">
        <v>42643</v>
      </c>
      <c r="M705" s="90">
        <f t="shared" si="23"/>
        <v>52.142857142857146</v>
      </c>
      <c r="N705" s="592" t="s">
        <v>6250</v>
      </c>
      <c r="O705" s="598">
        <v>1</v>
      </c>
    </row>
    <row r="706" spans="1:15" ht="285">
      <c r="A706" s="1651"/>
      <c r="B706" s="1360"/>
      <c r="C706" s="1651"/>
      <c r="D706" s="1651"/>
      <c r="E706" s="1651"/>
      <c r="F706" s="1651"/>
      <c r="G706" s="1649" t="s">
        <v>6254</v>
      </c>
      <c r="H706" s="1649" t="s">
        <v>6255</v>
      </c>
      <c r="I706" s="1183" t="s">
        <v>6256</v>
      </c>
      <c r="J706" s="1304">
        <v>1</v>
      </c>
      <c r="K706" s="438">
        <v>42292</v>
      </c>
      <c r="L706" s="438">
        <v>42643</v>
      </c>
      <c r="M706" s="90">
        <f t="shared" si="23"/>
        <v>50.142857142857146</v>
      </c>
      <c r="N706" s="592" t="s">
        <v>6257</v>
      </c>
      <c r="O706" s="598">
        <v>1</v>
      </c>
    </row>
    <row r="707" spans="1:15" ht="240">
      <c r="A707" s="1651"/>
      <c r="B707" s="1360"/>
      <c r="C707" s="1651"/>
      <c r="D707" s="1651"/>
      <c r="E707" s="1651"/>
      <c r="F707" s="1651"/>
      <c r="G707" s="1650"/>
      <c r="H707" s="1650"/>
      <c r="I707" s="1183" t="s">
        <v>6258</v>
      </c>
      <c r="J707" s="1304">
        <v>1</v>
      </c>
      <c r="K707" s="438">
        <v>42292</v>
      </c>
      <c r="L707" s="438">
        <v>42658</v>
      </c>
      <c r="M707" s="90">
        <f t="shared" si="23"/>
        <v>52.285714285714285</v>
      </c>
      <c r="N707" s="592" t="s">
        <v>6259</v>
      </c>
      <c r="O707" s="598">
        <v>1</v>
      </c>
    </row>
    <row r="708" spans="1:15" ht="285">
      <c r="A708" s="1651"/>
      <c r="B708" s="1360"/>
      <c r="C708" s="1651"/>
      <c r="D708" s="1651"/>
      <c r="E708" s="1651"/>
      <c r="F708" s="1651"/>
      <c r="G708" s="1649" t="s">
        <v>6260</v>
      </c>
      <c r="H708" s="1359" t="s">
        <v>6261</v>
      </c>
      <c r="I708" s="1183" t="s">
        <v>6262</v>
      </c>
      <c r="J708" s="1304">
        <v>1</v>
      </c>
      <c r="K708" s="438">
        <v>42292</v>
      </c>
      <c r="L708" s="438">
        <v>42643</v>
      </c>
      <c r="M708" s="90">
        <f t="shared" si="23"/>
        <v>50.142857142857146</v>
      </c>
      <c r="N708" s="592" t="s">
        <v>6263</v>
      </c>
      <c r="O708" s="598">
        <v>1</v>
      </c>
    </row>
    <row r="709" spans="1:15" ht="195">
      <c r="A709" s="1650"/>
      <c r="B709" s="1361"/>
      <c r="C709" s="1650"/>
      <c r="D709" s="1650"/>
      <c r="E709" s="1650"/>
      <c r="F709" s="1650"/>
      <c r="G709" s="1650"/>
      <c r="H709" s="1361"/>
      <c r="I709" s="1181" t="s">
        <v>6264</v>
      </c>
      <c r="J709" s="1304">
        <v>1</v>
      </c>
      <c r="K709" s="87">
        <v>42292</v>
      </c>
      <c r="L709" s="87">
        <v>42658</v>
      </c>
      <c r="M709" s="90">
        <f t="shared" si="23"/>
        <v>52.285714285714285</v>
      </c>
      <c r="N709" s="592" t="s">
        <v>6265</v>
      </c>
      <c r="O709" s="598">
        <v>1</v>
      </c>
    </row>
    <row r="710" spans="1:15" ht="270">
      <c r="A710" s="1371">
        <v>179</v>
      </c>
      <c r="B710" s="1359" t="s">
        <v>11</v>
      </c>
      <c r="C710" s="1371" t="s">
        <v>6266</v>
      </c>
      <c r="D710" s="1379" t="s">
        <v>1951</v>
      </c>
      <c r="E710" s="1380" t="s">
        <v>6267</v>
      </c>
      <c r="F710" s="1380" t="s">
        <v>6268</v>
      </c>
      <c r="G710" s="1212" t="s">
        <v>6269</v>
      </c>
      <c r="H710" s="1212" t="s">
        <v>6270</v>
      </c>
      <c r="I710" s="1304" t="s">
        <v>220</v>
      </c>
      <c r="J710" s="1304">
        <v>1</v>
      </c>
      <c r="K710" s="87">
        <v>42339</v>
      </c>
      <c r="L710" s="87">
        <v>42460</v>
      </c>
      <c r="M710" s="462">
        <f t="shared" si="23"/>
        <v>17.285714285714285</v>
      </c>
      <c r="N710" s="497" t="s">
        <v>6271</v>
      </c>
      <c r="O710" s="598">
        <v>1</v>
      </c>
    </row>
    <row r="711" spans="1:15" ht="409.5">
      <c r="A711" s="1371"/>
      <c r="B711" s="1361"/>
      <c r="C711" s="1371"/>
      <c r="D711" s="1379"/>
      <c r="E711" s="1380"/>
      <c r="F711" s="1380"/>
      <c r="G711" s="1294" t="s">
        <v>6272</v>
      </c>
      <c r="H711" s="1294" t="s">
        <v>6273</v>
      </c>
      <c r="I711" s="1294" t="s">
        <v>6274</v>
      </c>
      <c r="J711" s="463">
        <v>1</v>
      </c>
      <c r="K711" s="464">
        <v>42443</v>
      </c>
      <c r="L711" s="464">
        <v>42460</v>
      </c>
      <c r="M711" s="462">
        <f t="shared" si="23"/>
        <v>2.4285714285714284</v>
      </c>
      <c r="N711" s="588" t="s">
        <v>6275</v>
      </c>
      <c r="O711" s="598">
        <v>1</v>
      </c>
    </row>
    <row r="712" spans="1:15" ht="409.5">
      <c r="A712" s="1293">
        <v>180</v>
      </c>
      <c r="B712" s="1293" t="s">
        <v>11</v>
      </c>
      <c r="C712" s="1293" t="s">
        <v>6276</v>
      </c>
      <c r="D712" s="1293" t="s">
        <v>1329</v>
      </c>
      <c r="E712" s="1293" t="s">
        <v>6277</v>
      </c>
      <c r="F712" s="1293" t="s">
        <v>6278</v>
      </c>
      <c r="G712" s="1294" t="s">
        <v>6272</v>
      </c>
      <c r="H712" s="1294" t="s">
        <v>6273</v>
      </c>
      <c r="I712" s="1294" t="s">
        <v>6274</v>
      </c>
      <c r="J712" s="463">
        <v>1</v>
      </c>
      <c r="K712" s="464">
        <v>42443</v>
      </c>
      <c r="L712" s="464">
        <v>42460</v>
      </c>
      <c r="M712" s="462">
        <f t="shared" si="23"/>
        <v>2.4285714285714284</v>
      </c>
      <c r="N712" s="588" t="s">
        <v>6275</v>
      </c>
      <c r="O712" s="598">
        <v>1</v>
      </c>
    </row>
    <row r="713" spans="1:15" ht="409.5">
      <c r="A713" s="1293">
        <v>181</v>
      </c>
      <c r="B713" s="1293" t="s">
        <v>11</v>
      </c>
      <c r="C713" s="1293" t="s">
        <v>6279</v>
      </c>
      <c r="D713" s="220" t="s">
        <v>952</v>
      </c>
      <c r="E713" s="1293" t="s">
        <v>6280</v>
      </c>
      <c r="F713" s="1293" t="s">
        <v>6281</v>
      </c>
      <c r="G713" s="1293" t="s">
        <v>6272</v>
      </c>
      <c r="H713" s="1293" t="s">
        <v>6273</v>
      </c>
      <c r="I713" s="1293" t="s">
        <v>6274</v>
      </c>
      <c r="J713" s="465">
        <v>1</v>
      </c>
      <c r="K713" s="466">
        <v>42443</v>
      </c>
      <c r="L713" s="466">
        <v>42460</v>
      </c>
      <c r="M713" s="462">
        <f t="shared" si="23"/>
        <v>2.4285714285714284</v>
      </c>
      <c r="N713" s="497" t="s">
        <v>6275</v>
      </c>
      <c r="O713" s="598">
        <v>1</v>
      </c>
    </row>
    <row r="714" spans="1:15" ht="409.5">
      <c r="A714" s="1600">
        <v>182</v>
      </c>
      <c r="B714" s="1608" t="s">
        <v>11</v>
      </c>
      <c r="C714" s="1600" t="s">
        <v>4363</v>
      </c>
      <c r="D714" s="1600" t="s">
        <v>4364</v>
      </c>
      <c r="E714" s="1646" t="s">
        <v>6282</v>
      </c>
      <c r="F714" s="1602" t="s">
        <v>4366</v>
      </c>
      <c r="G714" s="1639" t="s">
        <v>4367</v>
      </c>
      <c r="H714" s="444" t="s">
        <v>6283</v>
      </c>
      <c r="I714" s="445" t="s">
        <v>6176</v>
      </c>
      <c r="J714" s="467">
        <v>7</v>
      </c>
      <c r="K714" s="291">
        <v>42370</v>
      </c>
      <c r="L714" s="291">
        <v>42735</v>
      </c>
      <c r="M714" s="468">
        <f t="shared" si="23"/>
        <v>52.142857142857146</v>
      </c>
      <c r="N714" s="593" t="s">
        <v>4369</v>
      </c>
      <c r="O714" s="598">
        <v>1</v>
      </c>
    </row>
    <row r="715" spans="1:15" ht="409.6" thickBot="1">
      <c r="A715" s="1600"/>
      <c r="B715" s="1648"/>
      <c r="C715" s="1600"/>
      <c r="D715" s="1600"/>
      <c r="E715" s="1646"/>
      <c r="F715" s="1602"/>
      <c r="G715" s="1640"/>
      <c r="H715" s="469" t="s">
        <v>6284</v>
      </c>
      <c r="I715" s="448" t="s">
        <v>6179</v>
      </c>
      <c r="J715" s="470">
        <v>8</v>
      </c>
      <c r="K715" s="291">
        <v>42736</v>
      </c>
      <c r="L715" s="291">
        <v>43100</v>
      </c>
      <c r="M715" s="468">
        <f t="shared" si="23"/>
        <v>52</v>
      </c>
      <c r="N715" s="594" t="s">
        <v>6285</v>
      </c>
      <c r="O715" s="598">
        <v>0</v>
      </c>
    </row>
    <row r="716" spans="1:15" ht="409.5">
      <c r="A716" s="1273">
        <v>183</v>
      </c>
      <c r="B716" s="1273" t="s">
        <v>11</v>
      </c>
      <c r="C716" s="1273" t="s">
        <v>6286</v>
      </c>
      <c r="D716" s="1274" t="s">
        <v>1388</v>
      </c>
      <c r="E716" s="289" t="s">
        <v>6287</v>
      </c>
      <c r="F716" s="289" t="s">
        <v>6288</v>
      </c>
      <c r="G716" s="289" t="s">
        <v>6289</v>
      </c>
      <c r="H716" s="288" t="s">
        <v>6290</v>
      </c>
      <c r="I716" s="288" t="s">
        <v>6291</v>
      </c>
      <c r="J716" s="300">
        <v>2</v>
      </c>
      <c r="K716" s="301">
        <v>42643</v>
      </c>
      <c r="L716" s="301">
        <v>42735</v>
      </c>
      <c r="M716" s="302">
        <v>13.142857142857142</v>
      </c>
      <c r="N716" s="559" t="s">
        <v>6292</v>
      </c>
      <c r="O716" s="598">
        <v>1</v>
      </c>
    </row>
    <row r="717" spans="1:15" ht="315">
      <c r="A717" s="1641">
        <v>184</v>
      </c>
      <c r="B717" s="1608" t="s">
        <v>11</v>
      </c>
      <c r="C717" s="1608" t="s">
        <v>4374</v>
      </c>
      <c r="D717" s="1608" t="s">
        <v>4364</v>
      </c>
      <c r="E717" s="1612" t="s">
        <v>6293</v>
      </c>
      <c r="F717" s="1646" t="s">
        <v>4376</v>
      </c>
      <c r="G717" s="117" t="s">
        <v>6294</v>
      </c>
      <c r="H717" s="471" t="s">
        <v>6295</v>
      </c>
      <c r="I717" s="471" t="s">
        <v>6296</v>
      </c>
      <c r="J717" s="472">
        <v>1</v>
      </c>
      <c r="K717" s="473">
        <v>42583</v>
      </c>
      <c r="L717" s="473">
        <v>42612</v>
      </c>
      <c r="M717" s="292">
        <f>(+L717-K717)/7</f>
        <v>4.1428571428571432</v>
      </c>
      <c r="N717" s="595" t="s">
        <v>6297</v>
      </c>
      <c r="O717" s="598">
        <v>1</v>
      </c>
    </row>
    <row r="718" spans="1:15" ht="390">
      <c r="A718" s="1642"/>
      <c r="B718" s="1609"/>
      <c r="C718" s="1609"/>
      <c r="D718" s="1609"/>
      <c r="E718" s="1613"/>
      <c r="F718" s="1646"/>
      <c r="G718" s="474" t="s">
        <v>6298</v>
      </c>
      <c r="H718" s="474" t="s">
        <v>6299</v>
      </c>
      <c r="I718" s="117" t="s">
        <v>6300</v>
      </c>
      <c r="J718" s="475">
        <v>1</v>
      </c>
      <c r="K718" s="476">
        <v>42614</v>
      </c>
      <c r="L718" s="476">
        <v>42643</v>
      </c>
      <c r="M718" s="292">
        <f>(+L718-K718)/7</f>
        <v>4.1428571428571432</v>
      </c>
      <c r="N718" s="595" t="s">
        <v>6301</v>
      </c>
      <c r="O718" s="598">
        <v>1</v>
      </c>
    </row>
    <row r="719" spans="1:15" ht="306">
      <c r="A719" s="1642"/>
      <c r="B719" s="1609"/>
      <c r="C719" s="1609"/>
      <c r="D719" s="1609"/>
      <c r="E719" s="1613"/>
      <c r="F719" s="1646"/>
      <c r="G719" s="474" t="s">
        <v>6302</v>
      </c>
      <c r="H719" s="474" t="s">
        <v>6303</v>
      </c>
      <c r="I719" s="117" t="s">
        <v>6304</v>
      </c>
      <c r="J719" s="475">
        <v>2</v>
      </c>
      <c r="K719" s="476">
        <v>42583</v>
      </c>
      <c r="L719" s="476">
        <v>42643</v>
      </c>
      <c r="M719" s="292">
        <f>(+L719-K719)/7</f>
        <v>8.5714285714285712</v>
      </c>
      <c r="N719" s="595" t="s">
        <v>6305</v>
      </c>
      <c r="O719" s="598">
        <v>1</v>
      </c>
    </row>
    <row r="720" spans="1:15" ht="345.75" thickBot="1">
      <c r="A720" s="1643"/>
      <c r="B720" s="1644"/>
      <c r="C720" s="1644"/>
      <c r="D720" s="1644"/>
      <c r="E720" s="1645"/>
      <c r="F720" s="1647"/>
      <c r="G720" s="477" t="s">
        <v>6306</v>
      </c>
      <c r="H720" s="477" t="s">
        <v>6307</v>
      </c>
      <c r="I720" s="478" t="s">
        <v>6308</v>
      </c>
      <c r="J720" s="479">
        <v>1</v>
      </c>
      <c r="K720" s="480">
        <v>42614</v>
      </c>
      <c r="L720" s="480">
        <v>42673</v>
      </c>
      <c r="M720" s="481">
        <f>(+L720-K720)/7</f>
        <v>8.4285714285714288</v>
      </c>
      <c r="N720" s="596" t="s">
        <v>4392</v>
      </c>
      <c r="O720" s="598">
        <v>1</v>
      </c>
    </row>
    <row r="721" spans="1:15" ht="409.5">
      <c r="A721" s="1626">
        <v>185</v>
      </c>
      <c r="B721" s="1634" t="s">
        <v>11</v>
      </c>
      <c r="C721" s="1626" t="s">
        <v>4393</v>
      </c>
      <c r="D721" s="1635" t="s">
        <v>1388</v>
      </c>
      <c r="E721" s="1637" t="s">
        <v>6309</v>
      </c>
      <c r="F721" s="1637" t="s">
        <v>4395</v>
      </c>
      <c r="G721" s="482" t="s">
        <v>4396</v>
      </c>
      <c r="H721" s="482" t="s">
        <v>4397</v>
      </c>
      <c r="I721" s="1280" t="s">
        <v>4398</v>
      </c>
      <c r="J721" s="483">
        <v>12</v>
      </c>
      <c r="K721" s="484">
        <v>42794</v>
      </c>
      <c r="L721" s="484">
        <v>43159</v>
      </c>
      <c r="M721" s="485">
        <v>44</v>
      </c>
      <c r="N721" s="597" t="s">
        <v>6310</v>
      </c>
      <c r="O721" s="598">
        <v>0</v>
      </c>
    </row>
    <row r="722" spans="1:15" ht="409.5">
      <c r="A722" s="1627"/>
      <c r="B722" s="1627"/>
      <c r="C722" s="1627"/>
      <c r="D722" s="1636"/>
      <c r="E722" s="1638"/>
      <c r="F722" s="1638"/>
      <c r="G722" s="482" t="s">
        <v>1407</v>
      </c>
      <c r="H722" s="482" t="s">
        <v>6311</v>
      </c>
      <c r="I722" s="482" t="s">
        <v>1409</v>
      </c>
      <c r="J722" s="486">
        <v>6</v>
      </c>
      <c r="K722" s="487">
        <v>42794</v>
      </c>
      <c r="L722" s="484">
        <v>43100</v>
      </c>
      <c r="M722" s="485">
        <v>44</v>
      </c>
      <c r="N722" s="597" t="s">
        <v>6312</v>
      </c>
      <c r="O722" s="598">
        <v>0</v>
      </c>
    </row>
    <row r="723" spans="1:15" ht="409.5">
      <c r="A723" s="1630">
        <v>186</v>
      </c>
      <c r="B723" s="1626" t="s">
        <v>11</v>
      </c>
      <c r="C723" s="1630" t="s">
        <v>4404</v>
      </c>
      <c r="D723" s="1631" t="s">
        <v>4405</v>
      </c>
      <c r="E723" s="1632" t="s">
        <v>6313</v>
      </c>
      <c r="F723" s="1633" t="s">
        <v>4407</v>
      </c>
      <c r="G723" s="1626" t="s">
        <v>4408</v>
      </c>
      <c r="H723" s="482" t="s">
        <v>4397</v>
      </c>
      <c r="I723" s="1280" t="s">
        <v>4409</v>
      </c>
      <c r="J723" s="483">
        <v>12</v>
      </c>
      <c r="K723" s="484">
        <v>42794</v>
      </c>
      <c r="L723" s="484">
        <v>43159</v>
      </c>
      <c r="M723" s="485">
        <v>52</v>
      </c>
      <c r="N723" s="597" t="s">
        <v>6314</v>
      </c>
      <c r="O723" s="598">
        <v>0</v>
      </c>
    </row>
    <row r="724" spans="1:15" ht="409.5">
      <c r="A724" s="1630"/>
      <c r="B724" s="1627"/>
      <c r="C724" s="1630"/>
      <c r="D724" s="1631"/>
      <c r="E724" s="1632"/>
      <c r="F724" s="1633"/>
      <c r="G724" s="1627"/>
      <c r="H724" s="482" t="s">
        <v>4411</v>
      </c>
      <c r="I724" s="482" t="s">
        <v>4412</v>
      </c>
      <c r="J724" s="1280">
        <v>3</v>
      </c>
      <c r="K724" s="484">
        <v>42855</v>
      </c>
      <c r="L724" s="484">
        <v>43100</v>
      </c>
      <c r="M724" s="485">
        <v>35</v>
      </c>
      <c r="N724" s="597" t="s">
        <v>6315</v>
      </c>
      <c r="O724" s="598">
        <v>0</v>
      </c>
    </row>
    <row r="725" spans="1:15">
      <c r="A725" s="133"/>
      <c r="B725" s="133"/>
      <c r="C725" s="133"/>
      <c r="D725" s="133"/>
      <c r="E725" s="133"/>
      <c r="F725" s="133"/>
      <c r="G725" s="133"/>
      <c r="H725" s="133"/>
      <c r="I725" s="133"/>
      <c r="J725" s="133"/>
      <c r="K725" s="133"/>
      <c r="L725" s="133"/>
      <c r="M725" s="133"/>
      <c r="N725" s="133"/>
      <c r="O725" s="606"/>
    </row>
  </sheetData>
  <protectedRanges>
    <protectedRange sqref="N548 N545 N537 N556 N550 N552:N553" name="Rango1_5_1_1_1_2"/>
    <protectedRange sqref="N560:N561" name="Rango1_5_1_1_2_2"/>
    <protectedRange sqref="N549" name="Rango1_5_1_1_1"/>
    <protectedRange sqref="N551" name="Rango1_5_1_1_1_3"/>
    <protectedRange sqref="N557:N558" name="Rango1_5_1_1_3"/>
    <protectedRange sqref="N559" name="Rango1_5_1_1_2_2_1"/>
    <protectedRange sqref="N546" name="Rango1_5_1_1_1_1_2"/>
    <protectedRange sqref="N554:N555" name="Rango1_5_1_1_1_2_2_1"/>
    <protectedRange sqref="N721:N724" name="Rango1_3_1_3"/>
  </protectedRanges>
  <mergeCells count="1058">
    <mergeCell ref="A7:M7"/>
    <mergeCell ref="A8:M8"/>
    <mergeCell ref="A9:M9"/>
    <mergeCell ref="A12:A13"/>
    <mergeCell ref="B12:B13"/>
    <mergeCell ref="C12:C13"/>
    <mergeCell ref="D12:D13"/>
    <mergeCell ref="E12:E13"/>
    <mergeCell ref="F12:F13"/>
    <mergeCell ref="G12:G13"/>
    <mergeCell ref="A1:M1"/>
    <mergeCell ref="A2:M2"/>
    <mergeCell ref="A3:M3"/>
    <mergeCell ref="A4:M4"/>
    <mergeCell ref="A5:M5"/>
    <mergeCell ref="A6:M6"/>
    <mergeCell ref="A22:A24"/>
    <mergeCell ref="B22:B24"/>
    <mergeCell ref="C22:C24"/>
    <mergeCell ref="D22:D24"/>
    <mergeCell ref="E22:E24"/>
    <mergeCell ref="F22:F24"/>
    <mergeCell ref="A19:A21"/>
    <mergeCell ref="B19:B21"/>
    <mergeCell ref="C19:C21"/>
    <mergeCell ref="D19:D21"/>
    <mergeCell ref="E19:E21"/>
    <mergeCell ref="F19:F21"/>
    <mergeCell ref="N12:N13"/>
    <mergeCell ref="A14:M14"/>
    <mergeCell ref="A15:M15"/>
    <mergeCell ref="A16:A18"/>
    <mergeCell ref="B16:B18"/>
    <mergeCell ref="C16:C18"/>
    <mergeCell ref="D16:D18"/>
    <mergeCell ref="E16:E18"/>
    <mergeCell ref="F16:F18"/>
    <mergeCell ref="H12:H13"/>
    <mergeCell ref="I12:I13"/>
    <mergeCell ref="J12:J13"/>
    <mergeCell ref="K12:K13"/>
    <mergeCell ref="L12:L13"/>
    <mergeCell ref="M12:M13"/>
    <mergeCell ref="A35:A36"/>
    <mergeCell ref="B35:B36"/>
    <mergeCell ref="C35:C36"/>
    <mergeCell ref="D35:D36"/>
    <mergeCell ref="E35:E36"/>
    <mergeCell ref="F35:F36"/>
    <mergeCell ref="A32:A34"/>
    <mergeCell ref="B32:B34"/>
    <mergeCell ref="C32:C34"/>
    <mergeCell ref="D32:D34"/>
    <mergeCell ref="E32:E34"/>
    <mergeCell ref="F32:F34"/>
    <mergeCell ref="G25:G27"/>
    <mergeCell ref="A29:A31"/>
    <mergeCell ref="B29:B31"/>
    <mergeCell ref="C29:C31"/>
    <mergeCell ref="D29:D31"/>
    <mergeCell ref="E29:E31"/>
    <mergeCell ref="F29:F31"/>
    <mergeCell ref="A25:A28"/>
    <mergeCell ref="B25:B28"/>
    <mergeCell ref="C25:C28"/>
    <mergeCell ref="D25:D28"/>
    <mergeCell ref="E25:E28"/>
    <mergeCell ref="F25:F28"/>
    <mergeCell ref="A42:A44"/>
    <mergeCell ref="B42:B44"/>
    <mergeCell ref="C42:C44"/>
    <mergeCell ref="D42:D44"/>
    <mergeCell ref="E42:E44"/>
    <mergeCell ref="F42:F44"/>
    <mergeCell ref="A40:A41"/>
    <mergeCell ref="B40:B41"/>
    <mergeCell ref="C40:C41"/>
    <mergeCell ref="D40:D41"/>
    <mergeCell ref="E40:E41"/>
    <mergeCell ref="F40:F41"/>
    <mergeCell ref="A37:A39"/>
    <mergeCell ref="B37:B39"/>
    <mergeCell ref="C37:C39"/>
    <mergeCell ref="D37:D39"/>
    <mergeCell ref="E37:E39"/>
    <mergeCell ref="F37:F39"/>
    <mergeCell ref="G69:G74"/>
    <mergeCell ref="G75:G76"/>
    <mergeCell ref="A78:A82"/>
    <mergeCell ref="B78:B82"/>
    <mergeCell ref="C78:C82"/>
    <mergeCell ref="D78:D82"/>
    <mergeCell ref="E78:E82"/>
    <mergeCell ref="F78:F82"/>
    <mergeCell ref="G78:G82"/>
    <mergeCell ref="A69:A76"/>
    <mergeCell ref="B69:B76"/>
    <mergeCell ref="C69:C76"/>
    <mergeCell ref="D69:D76"/>
    <mergeCell ref="E69:E76"/>
    <mergeCell ref="F69:F76"/>
    <mergeCell ref="G45:G56"/>
    <mergeCell ref="A57:A67"/>
    <mergeCell ref="B57:B67"/>
    <mergeCell ref="C57:C67"/>
    <mergeCell ref="D57:D67"/>
    <mergeCell ref="E57:E67"/>
    <mergeCell ref="F57:F67"/>
    <mergeCell ref="G58:G67"/>
    <mergeCell ref="A45:A56"/>
    <mergeCell ref="B45:B56"/>
    <mergeCell ref="C45:C56"/>
    <mergeCell ref="D45:D56"/>
    <mergeCell ref="E45:E56"/>
    <mergeCell ref="F45:F56"/>
    <mergeCell ref="G88:G89"/>
    <mergeCell ref="A90:A93"/>
    <mergeCell ref="B90:B93"/>
    <mergeCell ref="C90:C93"/>
    <mergeCell ref="D90:D93"/>
    <mergeCell ref="E90:E93"/>
    <mergeCell ref="F90:F93"/>
    <mergeCell ref="G90:G91"/>
    <mergeCell ref="G92:G93"/>
    <mergeCell ref="A88:A89"/>
    <mergeCell ref="B88:B89"/>
    <mergeCell ref="C88:C89"/>
    <mergeCell ref="D88:D89"/>
    <mergeCell ref="E88:E89"/>
    <mergeCell ref="F88:F89"/>
    <mergeCell ref="G83:G85"/>
    <mergeCell ref="A86:A87"/>
    <mergeCell ref="B86:B87"/>
    <mergeCell ref="C86:C87"/>
    <mergeCell ref="D86:D87"/>
    <mergeCell ref="E86:E87"/>
    <mergeCell ref="F86:F87"/>
    <mergeCell ref="G86:G87"/>
    <mergeCell ref="A83:A85"/>
    <mergeCell ref="B83:B85"/>
    <mergeCell ref="C83:C85"/>
    <mergeCell ref="D83:D85"/>
    <mergeCell ref="E83:E85"/>
    <mergeCell ref="F83:F85"/>
    <mergeCell ref="H108:H109"/>
    <mergeCell ref="G110:G113"/>
    <mergeCell ref="A114:A125"/>
    <mergeCell ref="B114:B125"/>
    <mergeCell ref="C114:C125"/>
    <mergeCell ref="D114:D125"/>
    <mergeCell ref="E114:E125"/>
    <mergeCell ref="F114:F125"/>
    <mergeCell ref="G116:G121"/>
    <mergeCell ref="H120:H121"/>
    <mergeCell ref="G94:G97"/>
    <mergeCell ref="G98:G99"/>
    <mergeCell ref="G100:G102"/>
    <mergeCell ref="A103:A113"/>
    <mergeCell ref="B103:B113"/>
    <mergeCell ref="C103:C113"/>
    <mergeCell ref="D103:D113"/>
    <mergeCell ref="E103:E113"/>
    <mergeCell ref="F103:F113"/>
    <mergeCell ref="G104:G109"/>
    <mergeCell ref="A94:A102"/>
    <mergeCell ref="B94:B102"/>
    <mergeCell ref="C94:C102"/>
    <mergeCell ref="D94:D102"/>
    <mergeCell ref="E94:E102"/>
    <mergeCell ref="F94:F102"/>
    <mergeCell ref="H132:H133"/>
    <mergeCell ref="G134:G137"/>
    <mergeCell ref="A138:A141"/>
    <mergeCell ref="B138:B141"/>
    <mergeCell ref="C138:C141"/>
    <mergeCell ref="D138:D141"/>
    <mergeCell ref="E138:E141"/>
    <mergeCell ref="F138:F141"/>
    <mergeCell ref="G138:G139"/>
    <mergeCell ref="G140:G141"/>
    <mergeCell ref="G122:G125"/>
    <mergeCell ref="A126:A137"/>
    <mergeCell ref="B126:B137"/>
    <mergeCell ref="C126:C137"/>
    <mergeCell ref="D126:D137"/>
    <mergeCell ref="E126:E137"/>
    <mergeCell ref="F126:F137"/>
    <mergeCell ref="G128:G133"/>
    <mergeCell ref="G155:G156"/>
    <mergeCell ref="G158:G163"/>
    <mergeCell ref="H162:H163"/>
    <mergeCell ref="G164:G167"/>
    <mergeCell ref="A168:A180"/>
    <mergeCell ref="B168:B180"/>
    <mergeCell ref="C168:C180"/>
    <mergeCell ref="D168:D180"/>
    <mergeCell ref="E168:E180"/>
    <mergeCell ref="F168:F180"/>
    <mergeCell ref="G142:G143"/>
    <mergeCell ref="G145:G150"/>
    <mergeCell ref="H149:H150"/>
    <mergeCell ref="G151:G154"/>
    <mergeCell ref="A155:A167"/>
    <mergeCell ref="B155:B167"/>
    <mergeCell ref="C155:C167"/>
    <mergeCell ref="D155:D167"/>
    <mergeCell ref="E155:E167"/>
    <mergeCell ref="F155:F167"/>
    <mergeCell ref="A142:A154"/>
    <mergeCell ref="B142:B154"/>
    <mergeCell ref="C142:C154"/>
    <mergeCell ref="D142:D154"/>
    <mergeCell ref="E142:E154"/>
    <mergeCell ref="F142:F154"/>
    <mergeCell ref="G181:G182"/>
    <mergeCell ref="G183:G186"/>
    <mergeCell ref="A188:A200"/>
    <mergeCell ref="B188:B200"/>
    <mergeCell ref="C188:C200"/>
    <mergeCell ref="D188:D200"/>
    <mergeCell ref="E188:E200"/>
    <mergeCell ref="F188:F200"/>
    <mergeCell ref="G188:G193"/>
    <mergeCell ref="G168:G169"/>
    <mergeCell ref="G171:G176"/>
    <mergeCell ref="H175:H176"/>
    <mergeCell ref="G177:G180"/>
    <mergeCell ref="A181:A187"/>
    <mergeCell ref="B181:B187"/>
    <mergeCell ref="C181:C187"/>
    <mergeCell ref="D181:D187"/>
    <mergeCell ref="E181:E187"/>
    <mergeCell ref="F181:F187"/>
    <mergeCell ref="H205:H206"/>
    <mergeCell ref="G207:G210"/>
    <mergeCell ref="A211:A217"/>
    <mergeCell ref="B211:B217"/>
    <mergeCell ref="C211:C217"/>
    <mergeCell ref="D211:D217"/>
    <mergeCell ref="E211:E217"/>
    <mergeCell ref="F211:F217"/>
    <mergeCell ref="G211:G217"/>
    <mergeCell ref="H192:H193"/>
    <mergeCell ref="G194:G196"/>
    <mergeCell ref="G197:G200"/>
    <mergeCell ref="A201:A210"/>
    <mergeCell ref="B201:B210"/>
    <mergeCell ref="C201:C210"/>
    <mergeCell ref="D201:D210"/>
    <mergeCell ref="E201:E210"/>
    <mergeCell ref="F201:F210"/>
    <mergeCell ref="G201:G206"/>
    <mergeCell ref="G235:G245"/>
    <mergeCell ref="A246:A247"/>
    <mergeCell ref="B246:B247"/>
    <mergeCell ref="C246:C247"/>
    <mergeCell ref="D246:D247"/>
    <mergeCell ref="E246:E247"/>
    <mergeCell ref="F246:F247"/>
    <mergeCell ref="G246:G247"/>
    <mergeCell ref="A235:A245"/>
    <mergeCell ref="B235:B245"/>
    <mergeCell ref="C235:C245"/>
    <mergeCell ref="D235:D245"/>
    <mergeCell ref="E235:E245"/>
    <mergeCell ref="F235:F245"/>
    <mergeCell ref="G219:G221"/>
    <mergeCell ref="A222:M222"/>
    <mergeCell ref="A223:A234"/>
    <mergeCell ref="B223:B234"/>
    <mergeCell ref="C223:C234"/>
    <mergeCell ref="D223:D234"/>
    <mergeCell ref="E223:E234"/>
    <mergeCell ref="F223:F234"/>
    <mergeCell ref="G223:G234"/>
    <mergeCell ref="A218:A221"/>
    <mergeCell ref="B218:B221"/>
    <mergeCell ref="C218:C221"/>
    <mergeCell ref="D218:D221"/>
    <mergeCell ref="E218:E221"/>
    <mergeCell ref="F218:F221"/>
    <mergeCell ref="G264:G270"/>
    <mergeCell ref="A271:A276"/>
    <mergeCell ref="B271:B276"/>
    <mergeCell ref="C271:C276"/>
    <mergeCell ref="D271:D276"/>
    <mergeCell ref="E271:E276"/>
    <mergeCell ref="F271:F276"/>
    <mergeCell ref="G272:G276"/>
    <mergeCell ref="A264:A270"/>
    <mergeCell ref="B264:B270"/>
    <mergeCell ref="C264:C270"/>
    <mergeCell ref="D264:D270"/>
    <mergeCell ref="E264:E270"/>
    <mergeCell ref="F264:F270"/>
    <mergeCell ref="G248:G249"/>
    <mergeCell ref="G250:G251"/>
    <mergeCell ref="A253:A263"/>
    <mergeCell ref="B253:B263"/>
    <mergeCell ref="C253:C263"/>
    <mergeCell ref="D253:D263"/>
    <mergeCell ref="E253:E263"/>
    <mergeCell ref="F253:F263"/>
    <mergeCell ref="G253:G263"/>
    <mergeCell ref="A248:A251"/>
    <mergeCell ref="B248:B251"/>
    <mergeCell ref="C248:C251"/>
    <mergeCell ref="D248:D251"/>
    <mergeCell ref="E248:E251"/>
    <mergeCell ref="F248:F251"/>
    <mergeCell ref="G285:G286"/>
    <mergeCell ref="A288:A290"/>
    <mergeCell ref="B288:B290"/>
    <mergeCell ref="C288:C290"/>
    <mergeCell ref="D288:D290"/>
    <mergeCell ref="E288:E290"/>
    <mergeCell ref="F288:F290"/>
    <mergeCell ref="G289:G290"/>
    <mergeCell ref="A285:A286"/>
    <mergeCell ref="B285:B286"/>
    <mergeCell ref="C285:C286"/>
    <mergeCell ref="D285:D286"/>
    <mergeCell ref="E285:E286"/>
    <mergeCell ref="F285:F286"/>
    <mergeCell ref="G277:G280"/>
    <mergeCell ref="A282:A284"/>
    <mergeCell ref="B282:B284"/>
    <mergeCell ref="C282:C284"/>
    <mergeCell ref="D282:D284"/>
    <mergeCell ref="E282:E284"/>
    <mergeCell ref="F282:F284"/>
    <mergeCell ref="G282:G284"/>
    <mergeCell ref="A277:A280"/>
    <mergeCell ref="B277:B280"/>
    <mergeCell ref="C277:C280"/>
    <mergeCell ref="D277:D280"/>
    <mergeCell ref="E277:E280"/>
    <mergeCell ref="F277:F280"/>
    <mergeCell ref="A295:A296"/>
    <mergeCell ref="B295:B296"/>
    <mergeCell ref="C295:C296"/>
    <mergeCell ref="D295:D296"/>
    <mergeCell ref="E295:E296"/>
    <mergeCell ref="F295:F296"/>
    <mergeCell ref="G291:G292"/>
    <mergeCell ref="A293:A294"/>
    <mergeCell ref="B293:B294"/>
    <mergeCell ref="C293:C294"/>
    <mergeCell ref="D293:D294"/>
    <mergeCell ref="E293:E294"/>
    <mergeCell ref="F293:F294"/>
    <mergeCell ref="G293:G294"/>
    <mergeCell ref="A291:A292"/>
    <mergeCell ref="B291:B292"/>
    <mergeCell ref="C291:C292"/>
    <mergeCell ref="D291:D292"/>
    <mergeCell ref="E291:E292"/>
    <mergeCell ref="F291:F292"/>
    <mergeCell ref="G307:G310"/>
    <mergeCell ref="A311:A312"/>
    <mergeCell ref="B311:B312"/>
    <mergeCell ref="C311:C312"/>
    <mergeCell ref="D311:D312"/>
    <mergeCell ref="E311:E312"/>
    <mergeCell ref="F311:F312"/>
    <mergeCell ref="G311:G312"/>
    <mergeCell ref="A307:A310"/>
    <mergeCell ref="B307:B310"/>
    <mergeCell ref="C307:C310"/>
    <mergeCell ref="D307:D310"/>
    <mergeCell ref="E307:E310"/>
    <mergeCell ref="F307:F310"/>
    <mergeCell ref="G299:G300"/>
    <mergeCell ref="A301:A306"/>
    <mergeCell ref="B301:B306"/>
    <mergeCell ref="C301:C306"/>
    <mergeCell ref="D301:D306"/>
    <mergeCell ref="E301:E306"/>
    <mergeCell ref="F301:F306"/>
    <mergeCell ref="G302:G306"/>
    <mergeCell ref="A297:A300"/>
    <mergeCell ref="B297:B300"/>
    <mergeCell ref="C297:C300"/>
    <mergeCell ref="D297:D300"/>
    <mergeCell ref="E297:E300"/>
    <mergeCell ref="F297:F300"/>
    <mergeCell ref="G322:G323"/>
    <mergeCell ref="A324:A333"/>
    <mergeCell ref="B324:B333"/>
    <mergeCell ref="C324:C333"/>
    <mergeCell ref="D324:D333"/>
    <mergeCell ref="E324:E333"/>
    <mergeCell ref="F324:F333"/>
    <mergeCell ref="G324:G333"/>
    <mergeCell ref="A322:A323"/>
    <mergeCell ref="B322:B323"/>
    <mergeCell ref="C322:C323"/>
    <mergeCell ref="D322:D323"/>
    <mergeCell ref="E322:E323"/>
    <mergeCell ref="F322:F323"/>
    <mergeCell ref="G314:G315"/>
    <mergeCell ref="A318:A321"/>
    <mergeCell ref="B318:B321"/>
    <mergeCell ref="C318:C321"/>
    <mergeCell ref="D318:D321"/>
    <mergeCell ref="E318:E321"/>
    <mergeCell ref="F318:F321"/>
    <mergeCell ref="G319:G320"/>
    <mergeCell ref="A314:A315"/>
    <mergeCell ref="B314:B315"/>
    <mergeCell ref="C314:C315"/>
    <mergeCell ref="D314:D315"/>
    <mergeCell ref="E314:E315"/>
    <mergeCell ref="F314:F315"/>
    <mergeCell ref="A358:A360"/>
    <mergeCell ref="B358:B360"/>
    <mergeCell ref="C358:C360"/>
    <mergeCell ref="D358:D360"/>
    <mergeCell ref="E358:E360"/>
    <mergeCell ref="F358:F360"/>
    <mergeCell ref="A355:A357"/>
    <mergeCell ref="B355:B357"/>
    <mergeCell ref="C355:C357"/>
    <mergeCell ref="D355:D357"/>
    <mergeCell ref="E355:E357"/>
    <mergeCell ref="F355:F357"/>
    <mergeCell ref="G334:G341"/>
    <mergeCell ref="A342:A354"/>
    <mergeCell ref="B342:B354"/>
    <mergeCell ref="C342:C354"/>
    <mergeCell ref="D342:D354"/>
    <mergeCell ref="E342:E354"/>
    <mergeCell ref="F342:F354"/>
    <mergeCell ref="G342:G344"/>
    <mergeCell ref="G345:G348"/>
    <mergeCell ref="G349:G354"/>
    <mergeCell ref="A334:A341"/>
    <mergeCell ref="B334:B341"/>
    <mergeCell ref="C334:C341"/>
    <mergeCell ref="D334:D341"/>
    <mergeCell ref="E334:E341"/>
    <mergeCell ref="F334:F341"/>
    <mergeCell ref="G369:G372"/>
    <mergeCell ref="A375:A380"/>
    <mergeCell ref="B375:B380"/>
    <mergeCell ref="C375:C380"/>
    <mergeCell ref="D375:D380"/>
    <mergeCell ref="E375:E380"/>
    <mergeCell ref="F375:F380"/>
    <mergeCell ref="G375:G378"/>
    <mergeCell ref="A369:A374"/>
    <mergeCell ref="B369:B374"/>
    <mergeCell ref="C369:C374"/>
    <mergeCell ref="D369:D374"/>
    <mergeCell ref="E369:E374"/>
    <mergeCell ref="F369:F374"/>
    <mergeCell ref="A361:M361"/>
    <mergeCell ref="A362:A368"/>
    <mergeCell ref="B362:B368"/>
    <mergeCell ref="C362:C368"/>
    <mergeCell ref="D362:D368"/>
    <mergeCell ref="E362:E368"/>
    <mergeCell ref="F362:F368"/>
    <mergeCell ref="G364:G367"/>
    <mergeCell ref="H387:H389"/>
    <mergeCell ref="A391:A392"/>
    <mergeCell ref="B391:B392"/>
    <mergeCell ref="C391:C392"/>
    <mergeCell ref="D391:D392"/>
    <mergeCell ref="E391:E392"/>
    <mergeCell ref="F391:F392"/>
    <mergeCell ref="G391:G392"/>
    <mergeCell ref="G382:G383"/>
    <mergeCell ref="A384:F384"/>
    <mergeCell ref="A385:A389"/>
    <mergeCell ref="B385:B389"/>
    <mergeCell ref="C385:C389"/>
    <mergeCell ref="D385:D389"/>
    <mergeCell ref="E385:E389"/>
    <mergeCell ref="F385:F389"/>
    <mergeCell ref="G386:G389"/>
    <mergeCell ref="A382:A383"/>
    <mergeCell ref="B382:B383"/>
    <mergeCell ref="C382:C383"/>
    <mergeCell ref="D382:D383"/>
    <mergeCell ref="E382:E383"/>
    <mergeCell ref="F382:F383"/>
    <mergeCell ref="N400:N401"/>
    <mergeCell ref="A403:A405"/>
    <mergeCell ref="B403:B405"/>
    <mergeCell ref="C403:C405"/>
    <mergeCell ref="D403:D405"/>
    <mergeCell ref="E403:E405"/>
    <mergeCell ref="F403:F405"/>
    <mergeCell ref="N403:N405"/>
    <mergeCell ref="A400:A401"/>
    <mergeCell ref="B400:B401"/>
    <mergeCell ref="C400:C401"/>
    <mergeCell ref="D400:D401"/>
    <mergeCell ref="E400:E401"/>
    <mergeCell ref="F400:F401"/>
    <mergeCell ref="N391:N392"/>
    <mergeCell ref="A394:A399"/>
    <mergeCell ref="B394:B399"/>
    <mergeCell ref="C394:C399"/>
    <mergeCell ref="D394:D399"/>
    <mergeCell ref="E394:E399"/>
    <mergeCell ref="F394:F399"/>
    <mergeCell ref="N395:N399"/>
    <mergeCell ref="F427:F431"/>
    <mergeCell ref="G427:G431"/>
    <mergeCell ref="H429:H431"/>
    <mergeCell ref="A432:A433"/>
    <mergeCell ref="B432:B433"/>
    <mergeCell ref="C432:C433"/>
    <mergeCell ref="D432:D433"/>
    <mergeCell ref="E432:E433"/>
    <mergeCell ref="F432:F433"/>
    <mergeCell ref="G432:G433"/>
    <mergeCell ref="G407:G426"/>
    <mergeCell ref="N407:N411"/>
    <mergeCell ref="H416:H418"/>
    <mergeCell ref="H420:H422"/>
    <mergeCell ref="H424:H426"/>
    <mergeCell ref="A427:A431"/>
    <mergeCell ref="B427:B431"/>
    <mergeCell ref="C427:C431"/>
    <mergeCell ref="D427:D431"/>
    <mergeCell ref="E427:E431"/>
    <mergeCell ref="A407:A426"/>
    <mergeCell ref="B407:B426"/>
    <mergeCell ref="C407:C426"/>
    <mergeCell ref="D407:D426"/>
    <mergeCell ref="E407:E426"/>
    <mergeCell ref="F407:F426"/>
    <mergeCell ref="G441:G443"/>
    <mergeCell ref="A444:A446"/>
    <mergeCell ref="B444:B446"/>
    <mergeCell ref="C444:C446"/>
    <mergeCell ref="D444:D446"/>
    <mergeCell ref="E444:E446"/>
    <mergeCell ref="F444:F446"/>
    <mergeCell ref="G444:G446"/>
    <mergeCell ref="A441:A443"/>
    <mergeCell ref="B441:B443"/>
    <mergeCell ref="C441:C443"/>
    <mergeCell ref="D441:D443"/>
    <mergeCell ref="E441:E443"/>
    <mergeCell ref="F441:F443"/>
    <mergeCell ref="N432:N433"/>
    <mergeCell ref="A434:A439"/>
    <mergeCell ref="B434:B439"/>
    <mergeCell ref="C434:C439"/>
    <mergeCell ref="D434:D439"/>
    <mergeCell ref="E434:E439"/>
    <mergeCell ref="F434:F439"/>
    <mergeCell ref="G435:G438"/>
    <mergeCell ref="H436:H438"/>
    <mergeCell ref="A454:F454"/>
    <mergeCell ref="A455:A457"/>
    <mergeCell ref="B455:B457"/>
    <mergeCell ref="C455:C457"/>
    <mergeCell ref="D455:D457"/>
    <mergeCell ref="E455:E457"/>
    <mergeCell ref="F455:F457"/>
    <mergeCell ref="G447:G449"/>
    <mergeCell ref="A450:A453"/>
    <mergeCell ref="B450:B453"/>
    <mergeCell ref="C450:C453"/>
    <mergeCell ref="D450:D453"/>
    <mergeCell ref="E450:E453"/>
    <mergeCell ref="F450:F453"/>
    <mergeCell ref="G450:G453"/>
    <mergeCell ref="A447:A449"/>
    <mergeCell ref="B447:B449"/>
    <mergeCell ref="C447:C449"/>
    <mergeCell ref="D447:D449"/>
    <mergeCell ref="E447:E449"/>
    <mergeCell ref="F447:F449"/>
    <mergeCell ref="G460:G465"/>
    <mergeCell ref="G467:G469"/>
    <mergeCell ref="A470:A471"/>
    <mergeCell ref="B470:B471"/>
    <mergeCell ref="C470:C471"/>
    <mergeCell ref="D470:D471"/>
    <mergeCell ref="E470:E471"/>
    <mergeCell ref="F470:F471"/>
    <mergeCell ref="A460:A469"/>
    <mergeCell ref="B460:B469"/>
    <mergeCell ref="C460:C469"/>
    <mergeCell ref="D460:D469"/>
    <mergeCell ref="E460:E469"/>
    <mergeCell ref="F460:F469"/>
    <mergeCell ref="G456:G457"/>
    <mergeCell ref="A458:A459"/>
    <mergeCell ref="B458:B459"/>
    <mergeCell ref="C458:C459"/>
    <mergeCell ref="D458:D459"/>
    <mergeCell ref="E458:E459"/>
    <mergeCell ref="F458:F459"/>
    <mergeCell ref="G474:G475"/>
    <mergeCell ref="A476:A477"/>
    <mergeCell ref="B476:B477"/>
    <mergeCell ref="C476:C477"/>
    <mergeCell ref="D476:D477"/>
    <mergeCell ref="E476:E477"/>
    <mergeCell ref="F476:F477"/>
    <mergeCell ref="A474:A475"/>
    <mergeCell ref="B474:B475"/>
    <mergeCell ref="C474:C475"/>
    <mergeCell ref="D474:D475"/>
    <mergeCell ref="E474:E475"/>
    <mergeCell ref="F474:F475"/>
    <mergeCell ref="A472:A473"/>
    <mergeCell ref="B472:B473"/>
    <mergeCell ref="C472:C473"/>
    <mergeCell ref="D472:D473"/>
    <mergeCell ref="E472:E473"/>
    <mergeCell ref="F472:F473"/>
    <mergeCell ref="G494:G497"/>
    <mergeCell ref="H496:H497"/>
    <mergeCell ref="A498:A513"/>
    <mergeCell ref="B498:B513"/>
    <mergeCell ref="C498:C513"/>
    <mergeCell ref="D498:D513"/>
    <mergeCell ref="E498:E513"/>
    <mergeCell ref="F498:F513"/>
    <mergeCell ref="G499:G501"/>
    <mergeCell ref="G503:G505"/>
    <mergeCell ref="A494:A497"/>
    <mergeCell ref="B494:B497"/>
    <mergeCell ref="C494:C497"/>
    <mergeCell ref="D494:D497"/>
    <mergeCell ref="E494:E497"/>
    <mergeCell ref="F494:F497"/>
    <mergeCell ref="G479:G481"/>
    <mergeCell ref="G483:G485"/>
    <mergeCell ref="A486:A492"/>
    <mergeCell ref="B486:B492"/>
    <mergeCell ref="C486:C492"/>
    <mergeCell ref="D486:D492"/>
    <mergeCell ref="E486:E492"/>
    <mergeCell ref="F486:F492"/>
    <mergeCell ref="A478:A485"/>
    <mergeCell ref="B478:B485"/>
    <mergeCell ref="C478:C485"/>
    <mergeCell ref="D478:D485"/>
    <mergeCell ref="E478:E485"/>
    <mergeCell ref="F478:F485"/>
    <mergeCell ref="G520:G521"/>
    <mergeCell ref="A524:A526"/>
    <mergeCell ref="B524:B526"/>
    <mergeCell ref="C524:C526"/>
    <mergeCell ref="D524:D526"/>
    <mergeCell ref="E524:E526"/>
    <mergeCell ref="F524:F526"/>
    <mergeCell ref="A520:A523"/>
    <mergeCell ref="B520:B523"/>
    <mergeCell ref="C520:C523"/>
    <mergeCell ref="D520:D523"/>
    <mergeCell ref="E520:E523"/>
    <mergeCell ref="F520:F523"/>
    <mergeCell ref="G507:G509"/>
    <mergeCell ref="G510:G511"/>
    <mergeCell ref="A515:A519"/>
    <mergeCell ref="B515:B519"/>
    <mergeCell ref="C515:C519"/>
    <mergeCell ref="D515:D519"/>
    <mergeCell ref="E515:E519"/>
    <mergeCell ref="F515:F519"/>
    <mergeCell ref="G515:G516"/>
    <mergeCell ref="G517:G519"/>
    <mergeCell ref="G528:G529"/>
    <mergeCell ref="N528:N529"/>
    <mergeCell ref="A530:A531"/>
    <mergeCell ref="B530:B531"/>
    <mergeCell ref="C530:C531"/>
    <mergeCell ref="D530:D531"/>
    <mergeCell ref="E530:E531"/>
    <mergeCell ref="F530:F531"/>
    <mergeCell ref="G530:G531"/>
    <mergeCell ref="N530:N531"/>
    <mergeCell ref="A527:F527"/>
    <mergeCell ref="A528:A529"/>
    <mergeCell ref="B528:B529"/>
    <mergeCell ref="C528:C529"/>
    <mergeCell ref="D528:D529"/>
    <mergeCell ref="E528:E529"/>
    <mergeCell ref="F528:F529"/>
    <mergeCell ref="A536:F536"/>
    <mergeCell ref="A538:A544"/>
    <mergeCell ref="B538:B544"/>
    <mergeCell ref="C538:C544"/>
    <mergeCell ref="D538:D544"/>
    <mergeCell ref="E538:E544"/>
    <mergeCell ref="F538:F544"/>
    <mergeCell ref="G532:G533"/>
    <mergeCell ref="N532:N533"/>
    <mergeCell ref="A534:A535"/>
    <mergeCell ref="B534:B535"/>
    <mergeCell ref="C534:C535"/>
    <mergeCell ref="D534:D535"/>
    <mergeCell ref="E534:E535"/>
    <mergeCell ref="F534:F535"/>
    <mergeCell ref="G534:G535"/>
    <mergeCell ref="N534:N535"/>
    <mergeCell ref="A532:A533"/>
    <mergeCell ref="B532:B533"/>
    <mergeCell ref="C532:C533"/>
    <mergeCell ref="D532:D533"/>
    <mergeCell ref="E532:E533"/>
    <mergeCell ref="F532:F533"/>
    <mergeCell ref="G548:G549"/>
    <mergeCell ref="A550:A551"/>
    <mergeCell ref="B550:B551"/>
    <mergeCell ref="C550:C551"/>
    <mergeCell ref="D550:D551"/>
    <mergeCell ref="E550:E551"/>
    <mergeCell ref="F550:F551"/>
    <mergeCell ref="G550:G551"/>
    <mergeCell ref="A548:A549"/>
    <mergeCell ref="B548:B549"/>
    <mergeCell ref="C548:C549"/>
    <mergeCell ref="D548:D549"/>
    <mergeCell ref="E548:E549"/>
    <mergeCell ref="F548:F549"/>
    <mergeCell ref="G538:G540"/>
    <mergeCell ref="G541:G542"/>
    <mergeCell ref="G543:G544"/>
    <mergeCell ref="A546:A547"/>
    <mergeCell ref="B546:B547"/>
    <mergeCell ref="C546:C547"/>
    <mergeCell ref="D546:D547"/>
    <mergeCell ref="E546:E547"/>
    <mergeCell ref="F546:F547"/>
    <mergeCell ref="G546:G547"/>
    <mergeCell ref="G557:G558"/>
    <mergeCell ref="A559:A561"/>
    <mergeCell ref="B559:B561"/>
    <mergeCell ref="C559:C561"/>
    <mergeCell ref="D559:D561"/>
    <mergeCell ref="E559:E561"/>
    <mergeCell ref="F559:F561"/>
    <mergeCell ref="A557:A558"/>
    <mergeCell ref="B557:B558"/>
    <mergeCell ref="C557:C558"/>
    <mergeCell ref="D557:D558"/>
    <mergeCell ref="E557:E558"/>
    <mergeCell ref="F557:F558"/>
    <mergeCell ref="G552:G553"/>
    <mergeCell ref="A554:A555"/>
    <mergeCell ref="B554:B555"/>
    <mergeCell ref="C554:C555"/>
    <mergeCell ref="D554:D555"/>
    <mergeCell ref="E554:E555"/>
    <mergeCell ref="F554:F555"/>
    <mergeCell ref="G554:G555"/>
    <mergeCell ref="A552:A553"/>
    <mergeCell ref="B552:B553"/>
    <mergeCell ref="C552:C553"/>
    <mergeCell ref="D552:D553"/>
    <mergeCell ref="E552:E553"/>
    <mergeCell ref="F552:F553"/>
    <mergeCell ref="G565:G566"/>
    <mergeCell ref="A569:A570"/>
    <mergeCell ref="B569:B570"/>
    <mergeCell ref="C569:C570"/>
    <mergeCell ref="D569:D570"/>
    <mergeCell ref="E569:E570"/>
    <mergeCell ref="F569:F570"/>
    <mergeCell ref="G569:G570"/>
    <mergeCell ref="A565:A566"/>
    <mergeCell ref="B565:B566"/>
    <mergeCell ref="C565:C566"/>
    <mergeCell ref="D565:D566"/>
    <mergeCell ref="E565:E566"/>
    <mergeCell ref="F565:F566"/>
    <mergeCell ref="A562:G562"/>
    <mergeCell ref="A563:A564"/>
    <mergeCell ref="B563:B564"/>
    <mergeCell ref="C563:C564"/>
    <mergeCell ref="D563:D564"/>
    <mergeCell ref="E563:E564"/>
    <mergeCell ref="F563:F564"/>
    <mergeCell ref="G563:G564"/>
    <mergeCell ref="G578:G579"/>
    <mergeCell ref="A580:A581"/>
    <mergeCell ref="B580:B581"/>
    <mergeCell ref="C580:C581"/>
    <mergeCell ref="D580:D581"/>
    <mergeCell ref="E580:E581"/>
    <mergeCell ref="F580:F581"/>
    <mergeCell ref="G580:G581"/>
    <mergeCell ref="A578:A579"/>
    <mergeCell ref="B578:B579"/>
    <mergeCell ref="C578:C579"/>
    <mergeCell ref="D578:D579"/>
    <mergeCell ref="E578:E579"/>
    <mergeCell ref="F578:F579"/>
    <mergeCell ref="G571:G572"/>
    <mergeCell ref="A574:A577"/>
    <mergeCell ref="B574:B577"/>
    <mergeCell ref="C574:C577"/>
    <mergeCell ref="D574:D577"/>
    <mergeCell ref="E574:E577"/>
    <mergeCell ref="F574:F577"/>
    <mergeCell ref="G574:G575"/>
    <mergeCell ref="G576:G577"/>
    <mergeCell ref="A571:A572"/>
    <mergeCell ref="B571:B572"/>
    <mergeCell ref="C571:C572"/>
    <mergeCell ref="D571:D572"/>
    <mergeCell ref="E571:E572"/>
    <mergeCell ref="F571:F572"/>
    <mergeCell ref="A587:A589"/>
    <mergeCell ref="B587:B589"/>
    <mergeCell ref="C587:C589"/>
    <mergeCell ref="D587:D589"/>
    <mergeCell ref="E587:E589"/>
    <mergeCell ref="F587:F589"/>
    <mergeCell ref="G582:G583"/>
    <mergeCell ref="A584:A585"/>
    <mergeCell ref="B584:B585"/>
    <mergeCell ref="C584:C585"/>
    <mergeCell ref="D584:D585"/>
    <mergeCell ref="E584:E585"/>
    <mergeCell ref="F584:F585"/>
    <mergeCell ref="G584:G585"/>
    <mergeCell ref="A582:A583"/>
    <mergeCell ref="B582:B583"/>
    <mergeCell ref="C582:C583"/>
    <mergeCell ref="D582:D583"/>
    <mergeCell ref="E582:E583"/>
    <mergeCell ref="F582:F583"/>
    <mergeCell ref="G605:G609"/>
    <mergeCell ref="A613:A615"/>
    <mergeCell ref="B613:B615"/>
    <mergeCell ref="C613:C615"/>
    <mergeCell ref="D613:D615"/>
    <mergeCell ref="E613:E615"/>
    <mergeCell ref="F613:F615"/>
    <mergeCell ref="G613:G615"/>
    <mergeCell ref="A605:A609"/>
    <mergeCell ref="B605:B609"/>
    <mergeCell ref="C605:C609"/>
    <mergeCell ref="D605:D609"/>
    <mergeCell ref="E605:E609"/>
    <mergeCell ref="F605:F609"/>
    <mergeCell ref="G590:G592"/>
    <mergeCell ref="G593:G594"/>
    <mergeCell ref="G595:G596"/>
    <mergeCell ref="A597:A598"/>
    <mergeCell ref="B597:B598"/>
    <mergeCell ref="C597:C598"/>
    <mergeCell ref="D597:D598"/>
    <mergeCell ref="E597:E598"/>
    <mergeCell ref="F597:F598"/>
    <mergeCell ref="G597:G598"/>
    <mergeCell ref="A590:A596"/>
    <mergeCell ref="B590:B596"/>
    <mergeCell ref="C590:C596"/>
    <mergeCell ref="D590:D596"/>
    <mergeCell ref="E590:E596"/>
    <mergeCell ref="F590:F596"/>
    <mergeCell ref="A625:A627"/>
    <mergeCell ref="B625:B627"/>
    <mergeCell ref="C625:C627"/>
    <mergeCell ref="D625:D627"/>
    <mergeCell ref="E625:E627"/>
    <mergeCell ref="F625:F627"/>
    <mergeCell ref="G616:G618"/>
    <mergeCell ref="A619:A620"/>
    <mergeCell ref="B619:B620"/>
    <mergeCell ref="C619:C620"/>
    <mergeCell ref="D619:D620"/>
    <mergeCell ref="E619:E620"/>
    <mergeCell ref="F619:F620"/>
    <mergeCell ref="G619:G620"/>
    <mergeCell ref="A616:A618"/>
    <mergeCell ref="B616:B618"/>
    <mergeCell ref="C616:C618"/>
    <mergeCell ref="D616:D618"/>
    <mergeCell ref="E616:E618"/>
    <mergeCell ref="F616:F618"/>
    <mergeCell ref="H632:H633"/>
    <mergeCell ref="A635:A636"/>
    <mergeCell ref="B635:B636"/>
    <mergeCell ref="C635:C636"/>
    <mergeCell ref="D635:D636"/>
    <mergeCell ref="E635:E636"/>
    <mergeCell ref="F635:F636"/>
    <mergeCell ref="G628:G629"/>
    <mergeCell ref="A632:A634"/>
    <mergeCell ref="B632:B634"/>
    <mergeCell ref="C632:C634"/>
    <mergeCell ref="D632:D634"/>
    <mergeCell ref="E632:E634"/>
    <mergeCell ref="F632:F634"/>
    <mergeCell ref="G632:G633"/>
    <mergeCell ref="A628:A631"/>
    <mergeCell ref="B628:B631"/>
    <mergeCell ref="C628:C631"/>
    <mergeCell ref="D628:D631"/>
    <mergeCell ref="E628:E631"/>
    <mergeCell ref="F628:F631"/>
    <mergeCell ref="G639:G640"/>
    <mergeCell ref="A642:A645"/>
    <mergeCell ref="B642:B645"/>
    <mergeCell ref="C642:C645"/>
    <mergeCell ref="D642:D645"/>
    <mergeCell ref="E642:E645"/>
    <mergeCell ref="F642:F645"/>
    <mergeCell ref="G644:G645"/>
    <mergeCell ref="A639:A641"/>
    <mergeCell ref="B639:B641"/>
    <mergeCell ref="C639:C641"/>
    <mergeCell ref="D639:D641"/>
    <mergeCell ref="E639:E641"/>
    <mergeCell ref="F639:F641"/>
    <mergeCell ref="A637:A638"/>
    <mergeCell ref="B637:B638"/>
    <mergeCell ref="C637:C638"/>
    <mergeCell ref="D637:D638"/>
    <mergeCell ref="E637:E638"/>
    <mergeCell ref="F637:F638"/>
    <mergeCell ref="A659:A664"/>
    <mergeCell ref="B659:B664"/>
    <mergeCell ref="C659:C664"/>
    <mergeCell ref="D659:D664"/>
    <mergeCell ref="E659:E664"/>
    <mergeCell ref="F659:F664"/>
    <mergeCell ref="A657:A658"/>
    <mergeCell ref="B657:B658"/>
    <mergeCell ref="C657:C658"/>
    <mergeCell ref="D657:D658"/>
    <mergeCell ref="E657:E658"/>
    <mergeCell ref="F657:F658"/>
    <mergeCell ref="G647:G649"/>
    <mergeCell ref="A650:G650"/>
    <mergeCell ref="A654:A656"/>
    <mergeCell ref="B654:B656"/>
    <mergeCell ref="C654:C656"/>
    <mergeCell ref="D654:D656"/>
    <mergeCell ref="E654:E656"/>
    <mergeCell ref="F654:F656"/>
    <mergeCell ref="A647:A649"/>
    <mergeCell ref="B647:B649"/>
    <mergeCell ref="C647:C649"/>
    <mergeCell ref="D647:D649"/>
    <mergeCell ref="E647:E649"/>
    <mergeCell ref="F647:F649"/>
    <mergeCell ref="G669:G672"/>
    <mergeCell ref="H670:H671"/>
    <mergeCell ref="A673:A683"/>
    <mergeCell ref="B673:B683"/>
    <mergeCell ref="C673:C683"/>
    <mergeCell ref="D673:D683"/>
    <mergeCell ref="E673:E683"/>
    <mergeCell ref="F673:F683"/>
    <mergeCell ref="G673:G674"/>
    <mergeCell ref="G675:G677"/>
    <mergeCell ref="A669:A672"/>
    <mergeCell ref="B669:B672"/>
    <mergeCell ref="C669:C672"/>
    <mergeCell ref="D669:D672"/>
    <mergeCell ref="E669:E672"/>
    <mergeCell ref="F669:F672"/>
    <mergeCell ref="A665:G665"/>
    <mergeCell ref="A667:A668"/>
    <mergeCell ref="B667:B668"/>
    <mergeCell ref="C667:C668"/>
    <mergeCell ref="D667:D668"/>
    <mergeCell ref="E667:E668"/>
    <mergeCell ref="F667:F668"/>
    <mergeCell ref="G667:G668"/>
    <mergeCell ref="G688:G690"/>
    <mergeCell ref="N689:N690"/>
    <mergeCell ref="A691:A694"/>
    <mergeCell ref="B691:B694"/>
    <mergeCell ref="C691:C694"/>
    <mergeCell ref="D691:D694"/>
    <mergeCell ref="E691:E694"/>
    <mergeCell ref="F691:F694"/>
    <mergeCell ref="G691:G694"/>
    <mergeCell ref="A688:A690"/>
    <mergeCell ref="B688:B690"/>
    <mergeCell ref="C688:C690"/>
    <mergeCell ref="D688:D690"/>
    <mergeCell ref="E688:E690"/>
    <mergeCell ref="F688:F690"/>
    <mergeCell ref="G678:G683"/>
    <mergeCell ref="H682:H683"/>
    <mergeCell ref="A684:M684"/>
    <mergeCell ref="A685:A687"/>
    <mergeCell ref="B685:B687"/>
    <mergeCell ref="C685:C687"/>
    <mergeCell ref="D685:D687"/>
    <mergeCell ref="E685:E687"/>
    <mergeCell ref="F685:F687"/>
    <mergeCell ref="G685:G687"/>
    <mergeCell ref="A710:A711"/>
    <mergeCell ref="B710:B711"/>
    <mergeCell ref="C710:C711"/>
    <mergeCell ref="D710:D711"/>
    <mergeCell ref="E710:E711"/>
    <mergeCell ref="F710:F711"/>
    <mergeCell ref="A704:A709"/>
    <mergeCell ref="B704:B709"/>
    <mergeCell ref="C704:C709"/>
    <mergeCell ref="D704:D709"/>
    <mergeCell ref="E704:E709"/>
    <mergeCell ref="F704:F709"/>
    <mergeCell ref="G695:G697"/>
    <mergeCell ref="G699:G700"/>
    <mergeCell ref="A702:A703"/>
    <mergeCell ref="B702:B703"/>
    <mergeCell ref="C702:C703"/>
    <mergeCell ref="D702:D703"/>
    <mergeCell ref="E702:E703"/>
    <mergeCell ref="F702:F703"/>
    <mergeCell ref="A695:A700"/>
    <mergeCell ref="B695:B700"/>
    <mergeCell ref="C695:C700"/>
    <mergeCell ref="D695:D700"/>
    <mergeCell ref="E695:E700"/>
    <mergeCell ref="F695:F700"/>
    <mergeCell ref="G723:G724"/>
    <mergeCell ref="O12:O13"/>
    <mergeCell ref="P12:P13"/>
    <mergeCell ref="A723:A724"/>
    <mergeCell ref="B723:B724"/>
    <mergeCell ref="C723:C724"/>
    <mergeCell ref="D723:D724"/>
    <mergeCell ref="E723:E724"/>
    <mergeCell ref="F723:F724"/>
    <mergeCell ref="A721:A722"/>
    <mergeCell ref="B721:B722"/>
    <mergeCell ref="C721:C722"/>
    <mergeCell ref="D721:D722"/>
    <mergeCell ref="E721:E722"/>
    <mergeCell ref="F721:F722"/>
    <mergeCell ref="G714:G715"/>
    <mergeCell ref="A717:A720"/>
    <mergeCell ref="B717:B720"/>
    <mergeCell ref="C717:C720"/>
    <mergeCell ref="D717:D720"/>
    <mergeCell ref="E717:E720"/>
    <mergeCell ref="F717:F720"/>
    <mergeCell ref="A714:A715"/>
    <mergeCell ref="B714:B715"/>
    <mergeCell ref="C714:C715"/>
    <mergeCell ref="D714:D715"/>
    <mergeCell ref="E714:E715"/>
    <mergeCell ref="F714:F715"/>
    <mergeCell ref="G706:G707"/>
    <mergeCell ref="H706:H707"/>
    <mergeCell ref="G708:G709"/>
    <mergeCell ref="H708:H709"/>
  </mergeCells>
  <dataValidations disablePrompts="1" count="5">
    <dataValidation type="custom" allowBlank="1" showInputMessage="1" showErrorMessage="1" errorTitle="Error" error="Debe escribir un número o un porcentaje de acuerdo con la dimensión de la meta" sqref="N537">
      <formula1>#REF!</formula1>
    </dataValidation>
    <dataValidation type="decimal" operator="lessThanOrEqual" allowBlank="1" showInputMessage="1" showErrorMessage="1" sqref="N721:N724">
      <formula1>C721</formula1>
    </dataValidation>
    <dataValidation type="decimal" operator="lessThanOrEqual" allowBlank="1" showInputMessage="1" showErrorMessage="1" sqref="N186:N187">
      <formula1>J186</formula1>
    </dataValidation>
    <dataValidation operator="greaterThanOrEqual" allowBlank="1" showInputMessage="1" showErrorMessage="1" sqref="N455:N458"/>
    <dataValidation type="whole" operator="greaterThanOrEqual" allowBlank="1" showInputMessage="1" showErrorMessage="1" sqref="J595 J455:J458 J616:J619 J543">
      <formula1>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71"/>
  <sheetViews>
    <sheetView zoomScale="68" zoomScaleNormal="68" workbookViewId="0">
      <selection activeCell="L5" sqref="L5"/>
    </sheetView>
  </sheetViews>
  <sheetFormatPr baseColWidth="10" defaultColWidth="11.42578125" defaultRowHeight="15"/>
  <cols>
    <col min="11" max="11" width="13.5703125" customWidth="1"/>
    <col min="12" max="12" width="14.7109375" customWidth="1"/>
  </cols>
  <sheetData>
    <row r="3" spans="1:14" ht="15" customHeight="1">
      <c r="A3" s="1961" t="s">
        <v>14</v>
      </c>
      <c r="B3" s="1961" t="s">
        <v>4915</v>
      </c>
      <c r="C3" s="1961" t="s">
        <v>4767</v>
      </c>
      <c r="D3" s="1961" t="s">
        <v>4768</v>
      </c>
      <c r="E3" s="1961" t="s">
        <v>4769</v>
      </c>
      <c r="F3" s="1961" t="s">
        <v>4770</v>
      </c>
      <c r="G3" s="1961" t="s">
        <v>4771</v>
      </c>
      <c r="H3" s="1961" t="s">
        <v>4772</v>
      </c>
      <c r="I3" s="1961" t="s">
        <v>4773</v>
      </c>
      <c r="J3" s="1961" t="s">
        <v>4774</v>
      </c>
      <c r="K3" s="1961" t="s">
        <v>66</v>
      </c>
      <c r="L3" s="1961" t="s">
        <v>67</v>
      </c>
      <c r="M3" s="1628" t="s">
        <v>4917</v>
      </c>
      <c r="N3" s="1628" t="s">
        <v>4918</v>
      </c>
    </row>
    <row r="4" spans="1:14">
      <c r="A4" s="1962"/>
      <c r="B4" s="1962"/>
      <c r="C4" s="1962"/>
      <c r="D4" s="1962"/>
      <c r="E4" s="1962"/>
      <c r="F4" s="1962"/>
      <c r="G4" s="1962"/>
      <c r="H4" s="1962"/>
      <c r="I4" s="1962"/>
      <c r="J4" s="1962"/>
      <c r="K4" s="1962"/>
      <c r="L4" s="1962"/>
      <c r="M4" s="1628"/>
      <c r="N4" s="1628"/>
    </row>
    <row r="5" spans="1:14" ht="409.5">
      <c r="A5" s="1628" t="s">
        <v>4921</v>
      </c>
      <c r="B5" s="1727" t="s">
        <v>11</v>
      </c>
      <c r="C5" s="1628" t="s">
        <v>4922</v>
      </c>
      <c r="D5" s="1628" t="s">
        <v>4923</v>
      </c>
      <c r="E5" s="1724" t="s">
        <v>4924</v>
      </c>
      <c r="F5" s="1724" t="s">
        <v>4925</v>
      </c>
      <c r="G5" s="60" t="s">
        <v>4926</v>
      </c>
      <c r="H5" s="60" t="s">
        <v>4927</v>
      </c>
      <c r="I5" s="60" t="s">
        <v>4928</v>
      </c>
      <c r="J5" s="61">
        <v>1</v>
      </c>
      <c r="K5" s="62">
        <v>41852</v>
      </c>
      <c r="L5" s="62">
        <v>42004</v>
      </c>
      <c r="M5" s="489" t="s">
        <v>4929</v>
      </c>
      <c r="N5" s="598">
        <v>1</v>
      </c>
    </row>
    <row r="6" spans="1:14" ht="240">
      <c r="A6" s="1628"/>
      <c r="B6" s="1728"/>
      <c r="C6" s="1628"/>
      <c r="D6" s="1628"/>
      <c r="E6" s="1724"/>
      <c r="F6" s="1724"/>
      <c r="G6" s="1295" t="s">
        <v>4930</v>
      </c>
      <c r="H6" s="1295" t="s">
        <v>4931</v>
      </c>
      <c r="I6" s="1295" t="s">
        <v>4932</v>
      </c>
      <c r="J6" s="61">
        <v>5</v>
      </c>
      <c r="K6" s="62">
        <v>41852</v>
      </c>
      <c r="L6" s="62">
        <v>42004</v>
      </c>
      <c r="M6" s="489" t="s">
        <v>4929</v>
      </c>
      <c r="N6" s="598">
        <v>1</v>
      </c>
    </row>
    <row r="7" spans="1:14" ht="240">
      <c r="A7" s="1628"/>
      <c r="B7" s="1729"/>
      <c r="C7" s="1628"/>
      <c r="D7" s="1628"/>
      <c r="E7" s="1724"/>
      <c r="F7" s="1724"/>
      <c r="G7" s="1295" t="s">
        <v>4933</v>
      </c>
      <c r="H7" s="1295" t="s">
        <v>4934</v>
      </c>
      <c r="I7" s="1295" t="s">
        <v>4935</v>
      </c>
      <c r="J7" s="61">
        <v>5</v>
      </c>
      <c r="K7" s="62">
        <v>41852</v>
      </c>
      <c r="L7" s="62">
        <v>42004</v>
      </c>
      <c r="M7" s="489" t="s">
        <v>4929</v>
      </c>
      <c r="N7" s="598">
        <v>1</v>
      </c>
    </row>
    <row r="8" spans="1:14" ht="409.5">
      <c r="A8" s="1628" t="s">
        <v>4921</v>
      </c>
      <c r="B8" s="1720" t="s">
        <v>11</v>
      </c>
      <c r="C8" s="1628" t="s">
        <v>4936</v>
      </c>
      <c r="D8" s="1628" t="s">
        <v>4937</v>
      </c>
      <c r="E8" s="1724" t="s">
        <v>4938</v>
      </c>
      <c r="F8" s="1724" t="s">
        <v>4939</v>
      </c>
      <c r="G8" s="60" t="s">
        <v>4940</v>
      </c>
      <c r="H8" s="60" t="s">
        <v>4941</v>
      </c>
      <c r="I8" s="60" t="s">
        <v>4942</v>
      </c>
      <c r="J8" s="61">
        <v>1</v>
      </c>
      <c r="K8" s="62">
        <v>41852</v>
      </c>
      <c r="L8" s="62">
        <v>42004</v>
      </c>
      <c r="M8" s="489" t="s">
        <v>4929</v>
      </c>
      <c r="N8" s="598">
        <v>1</v>
      </c>
    </row>
    <row r="9" spans="1:14" ht="255">
      <c r="A9" s="1628"/>
      <c r="B9" s="1721"/>
      <c r="C9" s="1628"/>
      <c r="D9" s="1628"/>
      <c r="E9" s="1724"/>
      <c r="F9" s="1724"/>
      <c r="G9" s="1295" t="s">
        <v>4943</v>
      </c>
      <c r="H9" s="1295" t="s">
        <v>4944</v>
      </c>
      <c r="I9" s="1295" t="s">
        <v>4932</v>
      </c>
      <c r="J9" s="61">
        <v>5</v>
      </c>
      <c r="K9" s="62">
        <v>41852</v>
      </c>
      <c r="L9" s="62">
        <v>42004</v>
      </c>
      <c r="M9" s="489" t="s">
        <v>4929</v>
      </c>
      <c r="N9" s="598">
        <v>1</v>
      </c>
    </row>
    <row r="10" spans="1:14" ht="285">
      <c r="A10" s="1628"/>
      <c r="B10" s="1722"/>
      <c r="C10" s="1628"/>
      <c r="D10" s="1628"/>
      <c r="E10" s="1724"/>
      <c r="F10" s="1724"/>
      <c r="G10" s="1295" t="s">
        <v>4945</v>
      </c>
      <c r="H10" s="1295" t="s">
        <v>4946</v>
      </c>
      <c r="I10" s="1295" t="s">
        <v>4935</v>
      </c>
      <c r="J10" s="61">
        <v>4</v>
      </c>
      <c r="K10" s="62">
        <v>41883</v>
      </c>
      <c r="L10" s="62">
        <v>42004</v>
      </c>
      <c r="M10" s="489" t="s">
        <v>4929</v>
      </c>
      <c r="N10" s="598">
        <v>1</v>
      </c>
    </row>
    <row r="11" spans="1:14" ht="225">
      <c r="A11" s="1628" t="s">
        <v>4921</v>
      </c>
      <c r="B11" s="1720" t="s">
        <v>11</v>
      </c>
      <c r="C11" s="1628" t="s">
        <v>4947</v>
      </c>
      <c r="D11" s="1628" t="s">
        <v>4948</v>
      </c>
      <c r="E11" s="1724" t="s">
        <v>4949</v>
      </c>
      <c r="F11" s="1724" t="s">
        <v>4950</v>
      </c>
      <c r="G11" s="1295" t="s">
        <v>4951</v>
      </c>
      <c r="H11" s="1295" t="s">
        <v>4952</v>
      </c>
      <c r="I11" s="1295" t="s">
        <v>4953</v>
      </c>
      <c r="J11" s="61">
        <v>1</v>
      </c>
      <c r="K11" s="62">
        <v>41927</v>
      </c>
      <c r="L11" s="62">
        <v>41929</v>
      </c>
      <c r="M11" s="489" t="s">
        <v>4929</v>
      </c>
      <c r="N11" s="598">
        <v>1</v>
      </c>
    </row>
    <row r="12" spans="1:14" ht="345">
      <c r="A12" s="1628"/>
      <c r="B12" s="1721"/>
      <c r="C12" s="1628"/>
      <c r="D12" s="1628"/>
      <c r="E12" s="1724"/>
      <c r="F12" s="1724"/>
      <c r="G12" s="1295" t="s">
        <v>4954</v>
      </c>
      <c r="H12" s="1295" t="s">
        <v>4955</v>
      </c>
      <c r="I12" s="1295" t="s">
        <v>2045</v>
      </c>
      <c r="J12" s="61">
        <v>1</v>
      </c>
      <c r="K12" s="62">
        <v>41883</v>
      </c>
      <c r="L12" s="62">
        <v>41912</v>
      </c>
      <c r="M12" s="489" t="s">
        <v>4929</v>
      </c>
      <c r="N12" s="598">
        <v>1</v>
      </c>
    </row>
    <row r="13" spans="1:14" ht="330">
      <c r="A13" s="1628"/>
      <c r="B13" s="1722"/>
      <c r="C13" s="1628"/>
      <c r="D13" s="1628"/>
      <c r="E13" s="1724"/>
      <c r="F13" s="1724"/>
      <c r="G13" s="1244" t="s">
        <v>4956</v>
      </c>
      <c r="H13" s="1244" t="s">
        <v>4957</v>
      </c>
      <c r="I13" s="1244" t="s">
        <v>4958</v>
      </c>
      <c r="J13" s="64">
        <v>1</v>
      </c>
      <c r="K13" s="62">
        <v>41883</v>
      </c>
      <c r="L13" s="62">
        <v>41929</v>
      </c>
      <c r="M13" s="489" t="s">
        <v>4929</v>
      </c>
      <c r="N13" s="598">
        <v>1</v>
      </c>
    </row>
    <row r="14" spans="1:14" ht="150">
      <c r="A14" s="1628" t="s">
        <v>4921</v>
      </c>
      <c r="B14" s="1720" t="s">
        <v>11</v>
      </c>
      <c r="C14" s="1628" t="s">
        <v>4959</v>
      </c>
      <c r="D14" s="1726" t="s">
        <v>4960</v>
      </c>
      <c r="E14" s="1724" t="s">
        <v>4961</v>
      </c>
      <c r="F14" s="1724" t="s">
        <v>4962</v>
      </c>
      <c r="G14" s="1719" t="s">
        <v>4963</v>
      </c>
      <c r="H14" s="1295" t="s">
        <v>4964</v>
      </c>
      <c r="I14" s="1295" t="s">
        <v>4965</v>
      </c>
      <c r="J14" s="61">
        <v>1</v>
      </c>
      <c r="K14" s="62">
        <v>41855</v>
      </c>
      <c r="L14" s="62">
        <v>41943</v>
      </c>
      <c r="M14" s="489" t="s">
        <v>4929</v>
      </c>
      <c r="N14" s="598">
        <v>1</v>
      </c>
    </row>
    <row r="15" spans="1:14" ht="150">
      <c r="A15" s="1628"/>
      <c r="B15" s="1721"/>
      <c r="C15" s="1628"/>
      <c r="D15" s="1726"/>
      <c r="E15" s="1724"/>
      <c r="F15" s="1724"/>
      <c r="G15" s="1719"/>
      <c r="H15" s="1295" t="s">
        <v>4966</v>
      </c>
      <c r="I15" s="1295" t="s">
        <v>4967</v>
      </c>
      <c r="J15" s="61">
        <v>1</v>
      </c>
      <c r="K15" s="62">
        <v>41944</v>
      </c>
      <c r="L15" s="62">
        <v>41958</v>
      </c>
      <c r="M15" s="489" t="s">
        <v>4929</v>
      </c>
      <c r="N15" s="598">
        <v>1</v>
      </c>
    </row>
    <row r="16" spans="1:14" ht="180">
      <c r="A16" s="1628"/>
      <c r="B16" s="1721"/>
      <c r="C16" s="1628"/>
      <c r="D16" s="1726"/>
      <c r="E16" s="1724"/>
      <c r="F16" s="1724"/>
      <c r="G16" s="1719"/>
      <c r="H16" s="1295" t="s">
        <v>4968</v>
      </c>
      <c r="I16" s="1295" t="s">
        <v>4969</v>
      </c>
      <c r="J16" s="61">
        <v>1</v>
      </c>
      <c r="K16" s="62">
        <v>41958</v>
      </c>
      <c r="L16" s="62">
        <v>42004</v>
      </c>
      <c r="M16" s="489" t="s">
        <v>4929</v>
      </c>
      <c r="N16" s="598">
        <v>1</v>
      </c>
    </row>
    <row r="17" spans="1:14" ht="330">
      <c r="A17" s="1628"/>
      <c r="B17" s="1722"/>
      <c r="C17" s="1628"/>
      <c r="D17" s="1726"/>
      <c r="E17" s="1724"/>
      <c r="F17" s="1724"/>
      <c r="G17" s="60" t="s">
        <v>4970</v>
      </c>
      <c r="H17" s="1295" t="s">
        <v>4971</v>
      </c>
      <c r="I17" s="1295" t="s">
        <v>4972</v>
      </c>
      <c r="J17" s="61">
        <v>4</v>
      </c>
      <c r="K17" s="62">
        <v>41883</v>
      </c>
      <c r="L17" s="62">
        <v>42004</v>
      </c>
      <c r="M17" s="489" t="s">
        <v>4929</v>
      </c>
      <c r="N17" s="598">
        <v>1</v>
      </c>
    </row>
    <row r="18" spans="1:14" ht="390">
      <c r="A18" s="1628" t="s">
        <v>4921</v>
      </c>
      <c r="B18" s="1720" t="s">
        <v>11</v>
      </c>
      <c r="C18" s="1628" t="s">
        <v>4973</v>
      </c>
      <c r="D18" s="1628" t="s">
        <v>4974</v>
      </c>
      <c r="E18" s="1724" t="s">
        <v>4975</v>
      </c>
      <c r="F18" s="1724" t="s">
        <v>4976</v>
      </c>
      <c r="G18" s="60" t="s">
        <v>4977</v>
      </c>
      <c r="H18" s="60" t="s">
        <v>4978</v>
      </c>
      <c r="I18" s="60" t="s">
        <v>4979</v>
      </c>
      <c r="J18" s="61">
        <v>1</v>
      </c>
      <c r="K18" s="62">
        <v>41852</v>
      </c>
      <c r="L18" s="62">
        <v>42004</v>
      </c>
      <c r="M18" s="489" t="s">
        <v>4929</v>
      </c>
      <c r="N18" s="598">
        <v>1</v>
      </c>
    </row>
    <row r="19" spans="1:14" ht="315">
      <c r="A19" s="1628"/>
      <c r="B19" s="1721"/>
      <c r="C19" s="1628"/>
      <c r="D19" s="1628"/>
      <c r="E19" s="1724"/>
      <c r="F19" s="1724"/>
      <c r="G19" s="1295" t="s">
        <v>4980</v>
      </c>
      <c r="H19" s="1244" t="s">
        <v>4981</v>
      </c>
      <c r="I19" s="1295" t="s">
        <v>4982</v>
      </c>
      <c r="J19" s="61">
        <v>1</v>
      </c>
      <c r="K19" s="62">
        <v>41961</v>
      </c>
      <c r="L19" s="62">
        <v>41963</v>
      </c>
      <c r="M19" s="489" t="s">
        <v>4929</v>
      </c>
      <c r="N19" s="598">
        <v>1</v>
      </c>
    </row>
    <row r="20" spans="1:14" ht="330">
      <c r="A20" s="1628"/>
      <c r="B20" s="1722"/>
      <c r="C20" s="1628"/>
      <c r="D20" s="1628"/>
      <c r="E20" s="1724"/>
      <c r="F20" s="1724"/>
      <c r="G20" s="1295" t="s">
        <v>4983</v>
      </c>
      <c r="H20" s="1295" t="s">
        <v>4984</v>
      </c>
      <c r="I20" s="1295" t="s">
        <v>4985</v>
      </c>
      <c r="J20" s="61">
        <v>1</v>
      </c>
      <c r="K20" s="62">
        <v>41961</v>
      </c>
      <c r="L20" s="62">
        <v>41963</v>
      </c>
      <c r="M20" s="489" t="s">
        <v>4929</v>
      </c>
      <c r="N20" s="598">
        <v>1</v>
      </c>
    </row>
    <row r="21" spans="1:14" ht="409.5">
      <c r="A21" s="1628" t="s">
        <v>4921</v>
      </c>
      <c r="B21" s="1720" t="s">
        <v>11</v>
      </c>
      <c r="C21" s="1628" t="s">
        <v>70</v>
      </c>
      <c r="D21" s="1726" t="s">
        <v>71</v>
      </c>
      <c r="E21" s="1724" t="s">
        <v>72</v>
      </c>
      <c r="F21" s="1724" t="s">
        <v>73</v>
      </c>
      <c r="G21" s="60" t="s">
        <v>4986</v>
      </c>
      <c r="H21" s="60" t="s">
        <v>4987</v>
      </c>
      <c r="I21" s="60" t="s">
        <v>4988</v>
      </c>
      <c r="J21" s="61">
        <v>1</v>
      </c>
      <c r="K21" s="62">
        <v>41852</v>
      </c>
      <c r="L21" s="62">
        <v>42004</v>
      </c>
      <c r="M21" s="489" t="s">
        <v>4929</v>
      </c>
      <c r="N21" s="598">
        <v>1</v>
      </c>
    </row>
    <row r="22" spans="1:14" ht="330">
      <c r="A22" s="1628"/>
      <c r="B22" s="1721"/>
      <c r="C22" s="1628"/>
      <c r="D22" s="1726"/>
      <c r="E22" s="1724"/>
      <c r="F22" s="1724"/>
      <c r="G22" s="1295" t="s">
        <v>4989</v>
      </c>
      <c r="H22" s="1244" t="s">
        <v>4990</v>
      </c>
      <c r="I22" s="1295" t="s">
        <v>4982</v>
      </c>
      <c r="J22" s="61">
        <v>1</v>
      </c>
      <c r="K22" s="62">
        <v>41961</v>
      </c>
      <c r="L22" s="62">
        <v>41963</v>
      </c>
      <c r="M22" s="489" t="s">
        <v>4929</v>
      </c>
      <c r="N22" s="598">
        <v>1</v>
      </c>
    </row>
    <row r="23" spans="1:14" ht="390">
      <c r="A23" s="1628"/>
      <c r="B23" s="1722"/>
      <c r="C23" s="1628"/>
      <c r="D23" s="1726"/>
      <c r="E23" s="1724"/>
      <c r="F23" s="1724"/>
      <c r="G23" s="1295" t="s">
        <v>4991</v>
      </c>
      <c r="H23" s="1295" t="s">
        <v>4992</v>
      </c>
      <c r="I23" s="1295" t="s">
        <v>4993</v>
      </c>
      <c r="J23" s="61">
        <v>1</v>
      </c>
      <c r="K23" s="62">
        <v>41961</v>
      </c>
      <c r="L23" s="62">
        <v>41963</v>
      </c>
      <c r="M23" s="489" t="s">
        <v>4929</v>
      </c>
      <c r="N23" s="598">
        <v>1</v>
      </c>
    </row>
    <row r="24" spans="1:14" ht="345">
      <c r="A24" s="1628" t="s">
        <v>4921</v>
      </c>
      <c r="B24" s="1720" t="s">
        <v>11</v>
      </c>
      <c r="C24" s="1628" t="s">
        <v>4994</v>
      </c>
      <c r="D24" s="1726" t="s">
        <v>4995</v>
      </c>
      <c r="E24" s="1724" t="s">
        <v>4996</v>
      </c>
      <c r="F24" s="1724" t="s">
        <v>4997</v>
      </c>
      <c r="G24" s="60" t="s">
        <v>4998</v>
      </c>
      <c r="H24" s="60" t="s">
        <v>4999</v>
      </c>
      <c r="I24" s="60" t="s">
        <v>5000</v>
      </c>
      <c r="J24" s="61">
        <v>1</v>
      </c>
      <c r="K24" s="62">
        <v>41852</v>
      </c>
      <c r="L24" s="62">
        <v>42004</v>
      </c>
      <c r="M24" s="489" t="s">
        <v>4929</v>
      </c>
      <c r="N24" s="598">
        <v>1</v>
      </c>
    </row>
    <row r="25" spans="1:14" ht="300">
      <c r="A25" s="1628"/>
      <c r="B25" s="1722"/>
      <c r="C25" s="1628"/>
      <c r="D25" s="1726"/>
      <c r="E25" s="1724"/>
      <c r="F25" s="1724"/>
      <c r="G25" s="1244" t="s">
        <v>5001</v>
      </c>
      <c r="H25" s="1244" t="s">
        <v>5002</v>
      </c>
      <c r="I25" s="1244" t="s">
        <v>5003</v>
      </c>
      <c r="J25" s="61">
        <v>6</v>
      </c>
      <c r="K25" s="62">
        <v>41852</v>
      </c>
      <c r="L25" s="62">
        <v>42004</v>
      </c>
      <c r="M25" s="489" t="s">
        <v>4929</v>
      </c>
      <c r="N25" s="598">
        <v>1</v>
      </c>
    </row>
    <row r="26" spans="1:14" ht="409.5">
      <c r="A26" s="1628" t="s">
        <v>4921</v>
      </c>
      <c r="B26" s="1720" t="s">
        <v>11</v>
      </c>
      <c r="C26" s="1628" t="s">
        <v>5004</v>
      </c>
      <c r="D26" s="1726" t="s">
        <v>4974</v>
      </c>
      <c r="E26" s="1724" t="s">
        <v>5005</v>
      </c>
      <c r="F26" s="1724" t="s">
        <v>5006</v>
      </c>
      <c r="G26" s="60" t="s">
        <v>5007</v>
      </c>
      <c r="H26" s="60" t="s">
        <v>5008</v>
      </c>
      <c r="I26" s="60" t="s">
        <v>4988</v>
      </c>
      <c r="J26" s="61">
        <v>1</v>
      </c>
      <c r="K26" s="62">
        <v>41852</v>
      </c>
      <c r="L26" s="62">
        <v>42004</v>
      </c>
      <c r="M26" s="489" t="s">
        <v>4929</v>
      </c>
      <c r="N26" s="598">
        <v>1</v>
      </c>
    </row>
    <row r="27" spans="1:14" ht="315">
      <c r="A27" s="1628"/>
      <c r="B27" s="1721"/>
      <c r="C27" s="1628"/>
      <c r="D27" s="1726"/>
      <c r="E27" s="1724"/>
      <c r="F27" s="1724"/>
      <c r="G27" s="1295" t="s">
        <v>4980</v>
      </c>
      <c r="H27" s="1244" t="s">
        <v>4981</v>
      </c>
      <c r="I27" s="1295" t="s">
        <v>5009</v>
      </c>
      <c r="J27" s="61">
        <v>1</v>
      </c>
      <c r="K27" s="62">
        <v>41961</v>
      </c>
      <c r="L27" s="62">
        <v>41963</v>
      </c>
      <c r="M27" s="489" t="s">
        <v>4929</v>
      </c>
      <c r="N27" s="598">
        <v>1</v>
      </c>
    </row>
    <row r="28" spans="1:14" ht="330">
      <c r="A28" s="1628"/>
      <c r="B28" s="1722"/>
      <c r="C28" s="1628"/>
      <c r="D28" s="1726"/>
      <c r="E28" s="1724"/>
      <c r="F28" s="1724"/>
      <c r="G28" s="1295" t="s">
        <v>4983</v>
      </c>
      <c r="H28" s="1295" t="s">
        <v>4984</v>
      </c>
      <c r="I28" s="1295" t="s">
        <v>5010</v>
      </c>
      <c r="J28" s="61">
        <v>1</v>
      </c>
      <c r="K28" s="62">
        <v>41934</v>
      </c>
      <c r="L28" s="62">
        <v>41936</v>
      </c>
      <c r="M28" s="489" t="s">
        <v>4929</v>
      </c>
      <c r="N28" s="598">
        <v>1</v>
      </c>
    </row>
    <row r="29" spans="1:14" ht="225">
      <c r="A29" s="1628" t="s">
        <v>4921</v>
      </c>
      <c r="B29" s="1720" t="s">
        <v>11</v>
      </c>
      <c r="C29" s="1628" t="s">
        <v>5011</v>
      </c>
      <c r="D29" s="1726" t="s">
        <v>5012</v>
      </c>
      <c r="E29" s="1956" t="s">
        <v>5013</v>
      </c>
      <c r="F29" s="1956" t="s">
        <v>5014</v>
      </c>
      <c r="G29" s="60" t="s">
        <v>5015</v>
      </c>
      <c r="H29" s="60" t="s">
        <v>5016</v>
      </c>
      <c r="I29" s="60" t="s">
        <v>4988</v>
      </c>
      <c r="J29" s="61">
        <v>1</v>
      </c>
      <c r="K29" s="62">
        <v>41852</v>
      </c>
      <c r="L29" s="62">
        <v>42004</v>
      </c>
      <c r="M29" s="489" t="s">
        <v>4929</v>
      </c>
      <c r="N29" s="598">
        <v>1</v>
      </c>
    </row>
    <row r="30" spans="1:14" ht="300">
      <c r="A30" s="1628"/>
      <c r="B30" s="1722"/>
      <c r="C30" s="1628"/>
      <c r="D30" s="1726"/>
      <c r="E30" s="1956"/>
      <c r="F30" s="1956"/>
      <c r="G30" s="1295" t="s">
        <v>5017</v>
      </c>
      <c r="H30" s="1295" t="s">
        <v>5018</v>
      </c>
      <c r="I30" s="1295" t="s">
        <v>2645</v>
      </c>
      <c r="J30" s="61">
        <v>1</v>
      </c>
      <c r="K30" s="62">
        <v>41852</v>
      </c>
      <c r="L30" s="62">
        <v>41883</v>
      </c>
      <c r="M30" s="489" t="s">
        <v>4929</v>
      </c>
      <c r="N30" s="598">
        <v>1</v>
      </c>
    </row>
    <row r="31" spans="1:14" ht="409.5">
      <c r="A31" s="1628" t="s">
        <v>4921</v>
      </c>
      <c r="B31" s="1720" t="s">
        <v>11</v>
      </c>
      <c r="C31" s="1628" t="s">
        <v>5019</v>
      </c>
      <c r="D31" s="1726" t="s">
        <v>71</v>
      </c>
      <c r="E31" s="1724" t="s">
        <v>5020</v>
      </c>
      <c r="F31" s="1724" t="s">
        <v>5021</v>
      </c>
      <c r="G31" s="60" t="s">
        <v>4986</v>
      </c>
      <c r="H31" s="60" t="s">
        <v>5022</v>
      </c>
      <c r="I31" s="60" t="s">
        <v>5023</v>
      </c>
      <c r="J31" s="61">
        <v>1</v>
      </c>
      <c r="K31" s="62">
        <v>41852</v>
      </c>
      <c r="L31" s="62">
        <v>42004</v>
      </c>
      <c r="M31" s="489" t="s">
        <v>4929</v>
      </c>
      <c r="N31" s="598">
        <v>1</v>
      </c>
    </row>
    <row r="32" spans="1:14" ht="360">
      <c r="A32" s="1628"/>
      <c r="B32" s="1721"/>
      <c r="C32" s="1628"/>
      <c r="D32" s="1726"/>
      <c r="E32" s="1724"/>
      <c r="F32" s="1724"/>
      <c r="G32" s="1295" t="s">
        <v>5024</v>
      </c>
      <c r="H32" s="1244" t="s">
        <v>5025</v>
      </c>
      <c r="I32" s="1295" t="s">
        <v>5009</v>
      </c>
      <c r="J32" s="61">
        <v>1</v>
      </c>
      <c r="K32" s="62">
        <v>41961</v>
      </c>
      <c r="L32" s="62">
        <v>41963</v>
      </c>
      <c r="M32" s="489" t="s">
        <v>4929</v>
      </c>
      <c r="N32" s="598">
        <v>1</v>
      </c>
    </row>
    <row r="33" spans="1:14" ht="390">
      <c r="A33" s="1628"/>
      <c r="B33" s="1722"/>
      <c r="C33" s="1628"/>
      <c r="D33" s="1726"/>
      <c r="E33" s="1724"/>
      <c r="F33" s="1724"/>
      <c r="G33" s="1295" t="s">
        <v>5026</v>
      </c>
      <c r="H33" s="1295" t="s">
        <v>5027</v>
      </c>
      <c r="I33" s="1295" t="s">
        <v>4985</v>
      </c>
      <c r="J33" s="61">
        <v>1</v>
      </c>
      <c r="K33" s="62">
        <v>41934</v>
      </c>
      <c r="L33" s="62">
        <v>41936</v>
      </c>
      <c r="M33" s="489" t="s">
        <v>4929</v>
      </c>
      <c r="N33" s="598">
        <v>1</v>
      </c>
    </row>
    <row r="34" spans="1:14" ht="240">
      <c r="A34" s="1828" t="s">
        <v>4921</v>
      </c>
      <c r="B34" s="1896" t="s">
        <v>11</v>
      </c>
      <c r="C34" s="1828" t="s">
        <v>5028</v>
      </c>
      <c r="D34" s="1955" t="s">
        <v>5029</v>
      </c>
      <c r="E34" s="1830" t="s">
        <v>5030</v>
      </c>
      <c r="F34" s="1828" t="s">
        <v>5031</v>
      </c>
      <c r="G34" s="1656" t="s">
        <v>5032</v>
      </c>
      <c r="H34" s="1282" t="s">
        <v>5033</v>
      </c>
      <c r="I34" s="1205" t="s">
        <v>5034</v>
      </c>
      <c r="J34" s="65">
        <v>4</v>
      </c>
      <c r="K34" s="66">
        <v>42072</v>
      </c>
      <c r="L34" s="66">
        <v>42094</v>
      </c>
      <c r="M34" s="490" t="s">
        <v>5035</v>
      </c>
      <c r="N34" s="598">
        <v>1</v>
      </c>
    </row>
    <row r="35" spans="1:14" ht="285">
      <c r="A35" s="1828"/>
      <c r="B35" s="1897"/>
      <c r="C35" s="1828"/>
      <c r="D35" s="1955"/>
      <c r="E35" s="1830"/>
      <c r="F35" s="1828"/>
      <c r="G35" s="1657"/>
      <c r="H35" s="1282" t="s">
        <v>5036</v>
      </c>
      <c r="I35" s="1282" t="s">
        <v>5037</v>
      </c>
      <c r="J35" s="67">
        <v>1</v>
      </c>
      <c r="K35" s="66">
        <v>42072</v>
      </c>
      <c r="L35" s="66">
        <v>42247</v>
      </c>
      <c r="M35" s="490" t="s">
        <v>5038</v>
      </c>
      <c r="N35" s="598">
        <v>1</v>
      </c>
    </row>
    <row r="36" spans="1:14" ht="409.5">
      <c r="A36" s="1828"/>
      <c r="B36" s="1897"/>
      <c r="C36" s="1828"/>
      <c r="D36" s="1955"/>
      <c r="E36" s="1830"/>
      <c r="F36" s="1828"/>
      <c r="G36" s="1657"/>
      <c r="H36" s="1282" t="s">
        <v>5039</v>
      </c>
      <c r="I36" s="1293" t="s">
        <v>5040</v>
      </c>
      <c r="J36" s="67">
        <v>3</v>
      </c>
      <c r="K36" s="66">
        <v>42185</v>
      </c>
      <c r="L36" s="66">
        <v>42400</v>
      </c>
      <c r="M36" s="491" t="s">
        <v>5041</v>
      </c>
      <c r="N36" s="598">
        <v>1</v>
      </c>
    </row>
    <row r="37" spans="1:14" ht="331.5">
      <c r="A37" s="1828"/>
      <c r="B37" s="1897"/>
      <c r="C37" s="1828"/>
      <c r="D37" s="1955"/>
      <c r="E37" s="1830"/>
      <c r="F37" s="1828"/>
      <c r="G37" s="1657"/>
      <c r="H37" s="68" t="s">
        <v>5042</v>
      </c>
      <c r="I37" s="68" t="s">
        <v>615</v>
      </c>
      <c r="J37" s="69">
        <v>1</v>
      </c>
      <c r="K37" s="70">
        <v>42643</v>
      </c>
      <c r="L37" s="70">
        <v>42704</v>
      </c>
      <c r="M37" s="492" t="s">
        <v>5043</v>
      </c>
      <c r="N37" s="598">
        <v>0.94</v>
      </c>
    </row>
    <row r="38" spans="1:14" ht="165.75">
      <c r="A38" s="1828"/>
      <c r="B38" s="1897"/>
      <c r="C38" s="1828"/>
      <c r="D38" s="1955"/>
      <c r="E38" s="1830"/>
      <c r="F38" s="1828"/>
      <c r="G38" s="1657"/>
      <c r="H38" s="68" t="s">
        <v>5044</v>
      </c>
      <c r="I38" s="68" t="s">
        <v>5045</v>
      </c>
      <c r="J38" s="69">
        <v>1</v>
      </c>
      <c r="K38" s="70">
        <v>42643</v>
      </c>
      <c r="L38" s="70">
        <v>42735</v>
      </c>
      <c r="M38" s="492" t="s">
        <v>5046</v>
      </c>
      <c r="N38" s="598">
        <v>0.5</v>
      </c>
    </row>
    <row r="39" spans="1:14" ht="390">
      <c r="A39" s="1828"/>
      <c r="B39" s="1897"/>
      <c r="C39" s="1828"/>
      <c r="D39" s="1955"/>
      <c r="E39" s="1830"/>
      <c r="F39" s="1828"/>
      <c r="G39" s="1657"/>
      <c r="H39" s="1208" t="s">
        <v>5047</v>
      </c>
      <c r="I39" s="71" t="s">
        <v>5040</v>
      </c>
      <c r="J39" s="72">
        <v>4</v>
      </c>
      <c r="K39" s="73">
        <v>42401</v>
      </c>
      <c r="L39" s="73">
        <v>42766</v>
      </c>
      <c r="M39" s="493" t="s">
        <v>5048</v>
      </c>
      <c r="N39" s="598">
        <v>0</v>
      </c>
    </row>
    <row r="40" spans="1:14" ht="390">
      <c r="A40" s="1828"/>
      <c r="B40" s="1897"/>
      <c r="C40" s="1828"/>
      <c r="D40" s="1955"/>
      <c r="E40" s="1830"/>
      <c r="F40" s="1828"/>
      <c r="G40" s="1657"/>
      <c r="H40" s="74" t="s">
        <v>5049</v>
      </c>
      <c r="I40" s="74" t="s">
        <v>615</v>
      </c>
      <c r="J40" s="75">
        <v>1</v>
      </c>
      <c r="K40" s="73">
        <v>42401</v>
      </c>
      <c r="L40" s="73">
        <v>42766</v>
      </c>
      <c r="M40" s="493" t="s">
        <v>5050</v>
      </c>
      <c r="N40" s="598">
        <v>0</v>
      </c>
    </row>
    <row r="41" spans="1:14" ht="165">
      <c r="A41" s="1828"/>
      <c r="B41" s="1897"/>
      <c r="C41" s="1828"/>
      <c r="D41" s="1955"/>
      <c r="E41" s="1830"/>
      <c r="F41" s="1828"/>
      <c r="G41" s="1657"/>
      <c r="H41" s="74" t="s">
        <v>5051</v>
      </c>
      <c r="I41" s="74" t="s">
        <v>5052</v>
      </c>
      <c r="J41" s="75">
        <v>1</v>
      </c>
      <c r="K41" s="73">
        <v>42461</v>
      </c>
      <c r="L41" s="73">
        <v>42766</v>
      </c>
      <c r="M41" s="493" t="s">
        <v>5053</v>
      </c>
      <c r="N41" s="598">
        <v>0</v>
      </c>
    </row>
    <row r="42" spans="1:14" ht="270.75">
      <c r="A42" s="1828"/>
      <c r="B42" s="1897"/>
      <c r="C42" s="1828"/>
      <c r="D42" s="1955"/>
      <c r="E42" s="1830"/>
      <c r="F42" s="1828"/>
      <c r="G42" s="1657"/>
      <c r="H42" s="76" t="s">
        <v>5054</v>
      </c>
      <c r="I42" s="77" t="s">
        <v>5040</v>
      </c>
      <c r="J42" s="78">
        <v>2</v>
      </c>
      <c r="K42" s="79">
        <v>42735</v>
      </c>
      <c r="L42" s="79">
        <v>42766</v>
      </c>
      <c r="M42" s="494" t="s">
        <v>5055</v>
      </c>
      <c r="N42" s="598">
        <v>0</v>
      </c>
    </row>
    <row r="43" spans="1:14" ht="285">
      <c r="A43" s="1828"/>
      <c r="B43" s="1897"/>
      <c r="C43" s="1828"/>
      <c r="D43" s="1955"/>
      <c r="E43" s="1830"/>
      <c r="F43" s="1828"/>
      <c r="G43" s="1657"/>
      <c r="H43" s="76" t="s">
        <v>5056</v>
      </c>
      <c r="I43" s="77" t="s">
        <v>5040</v>
      </c>
      <c r="J43" s="78">
        <v>2</v>
      </c>
      <c r="K43" s="79">
        <v>42735</v>
      </c>
      <c r="L43" s="79">
        <v>42766</v>
      </c>
      <c r="M43" s="494" t="s">
        <v>5057</v>
      </c>
      <c r="N43" s="598">
        <v>0</v>
      </c>
    </row>
    <row r="44" spans="1:14" ht="409.5">
      <c r="A44" s="1828"/>
      <c r="B44" s="1897"/>
      <c r="C44" s="1828"/>
      <c r="D44" s="1955"/>
      <c r="E44" s="1830"/>
      <c r="F44" s="1828"/>
      <c r="G44" s="1657"/>
      <c r="H44" s="80" t="s">
        <v>5058</v>
      </c>
      <c r="I44" s="80" t="s">
        <v>615</v>
      </c>
      <c r="J44" s="81">
        <v>1</v>
      </c>
      <c r="K44" s="79">
        <v>42735</v>
      </c>
      <c r="L44" s="79">
        <v>42766</v>
      </c>
      <c r="M44" s="494" t="s">
        <v>5055</v>
      </c>
      <c r="N44" s="598">
        <v>0</v>
      </c>
    </row>
    <row r="45" spans="1:14" ht="228">
      <c r="A45" s="1828"/>
      <c r="B45" s="1902"/>
      <c r="C45" s="1828"/>
      <c r="D45" s="1955"/>
      <c r="E45" s="1830"/>
      <c r="F45" s="1828"/>
      <c r="G45" s="1658"/>
      <c r="H45" s="80" t="s">
        <v>5059</v>
      </c>
      <c r="I45" s="80" t="s">
        <v>5052</v>
      </c>
      <c r="J45" s="81">
        <v>1</v>
      </c>
      <c r="K45" s="79">
        <v>42735</v>
      </c>
      <c r="L45" s="79">
        <v>42766</v>
      </c>
      <c r="M45" s="494" t="s">
        <v>5060</v>
      </c>
      <c r="N45" s="598">
        <v>0</v>
      </c>
    </row>
    <row r="46" spans="1:14" ht="285">
      <c r="A46" s="1828" t="s">
        <v>4921</v>
      </c>
      <c r="B46" s="1896" t="s">
        <v>11</v>
      </c>
      <c r="C46" s="1828" t="s">
        <v>5061</v>
      </c>
      <c r="D46" s="1955" t="s">
        <v>537</v>
      </c>
      <c r="E46" s="1830" t="s">
        <v>5062</v>
      </c>
      <c r="F46" s="1828" t="s">
        <v>5063</v>
      </c>
      <c r="G46" s="1324" t="s">
        <v>5064</v>
      </c>
      <c r="H46" s="1208" t="s">
        <v>5065</v>
      </c>
      <c r="I46" s="1208" t="s">
        <v>5037</v>
      </c>
      <c r="J46" s="72">
        <v>1</v>
      </c>
      <c r="K46" s="73">
        <v>42072</v>
      </c>
      <c r="L46" s="73">
        <v>42247</v>
      </c>
      <c r="M46" s="493" t="s">
        <v>5066</v>
      </c>
      <c r="N46" s="598">
        <v>1</v>
      </c>
    </row>
    <row r="47" spans="1:14" ht="409.5">
      <c r="A47" s="1828"/>
      <c r="B47" s="1897"/>
      <c r="C47" s="1828"/>
      <c r="D47" s="1955"/>
      <c r="E47" s="1830"/>
      <c r="F47" s="1828"/>
      <c r="G47" s="1712" t="s">
        <v>5032</v>
      </c>
      <c r="H47" s="1208" t="s">
        <v>5067</v>
      </c>
      <c r="I47" s="1283" t="s">
        <v>5040</v>
      </c>
      <c r="J47" s="72">
        <v>3</v>
      </c>
      <c r="K47" s="73">
        <v>42185</v>
      </c>
      <c r="L47" s="73">
        <v>42400</v>
      </c>
      <c r="M47" s="493" t="s">
        <v>5068</v>
      </c>
      <c r="N47" s="598">
        <v>1</v>
      </c>
    </row>
    <row r="48" spans="1:14" ht="356.25">
      <c r="A48" s="1828"/>
      <c r="B48" s="1897"/>
      <c r="C48" s="1828"/>
      <c r="D48" s="1955"/>
      <c r="E48" s="1830"/>
      <c r="F48" s="1828"/>
      <c r="G48" s="1713"/>
      <c r="H48" s="80" t="s">
        <v>5069</v>
      </c>
      <c r="I48" s="80" t="s">
        <v>615</v>
      </c>
      <c r="J48" s="81">
        <v>1</v>
      </c>
      <c r="K48" s="79">
        <v>42643</v>
      </c>
      <c r="L48" s="79">
        <v>42704</v>
      </c>
      <c r="M48" s="494" t="s">
        <v>5070</v>
      </c>
      <c r="N48" s="598">
        <v>0.94</v>
      </c>
    </row>
    <row r="49" spans="1:14" ht="199.5">
      <c r="A49" s="1828"/>
      <c r="B49" s="1897"/>
      <c r="C49" s="1828"/>
      <c r="D49" s="1955"/>
      <c r="E49" s="1830"/>
      <c r="F49" s="1828"/>
      <c r="G49" s="1713"/>
      <c r="H49" s="80" t="s">
        <v>5071</v>
      </c>
      <c r="I49" s="80" t="s">
        <v>5045</v>
      </c>
      <c r="J49" s="81">
        <v>1</v>
      </c>
      <c r="K49" s="79">
        <v>42643</v>
      </c>
      <c r="L49" s="79">
        <v>42735</v>
      </c>
      <c r="M49" s="494" t="s">
        <v>5072</v>
      </c>
      <c r="N49" s="598">
        <v>0.5</v>
      </c>
    </row>
    <row r="50" spans="1:14" ht="390">
      <c r="A50" s="1828"/>
      <c r="B50" s="1897"/>
      <c r="C50" s="1828"/>
      <c r="D50" s="1955"/>
      <c r="E50" s="1830"/>
      <c r="F50" s="1828"/>
      <c r="G50" s="1713"/>
      <c r="H50" s="1282" t="s">
        <v>5073</v>
      </c>
      <c r="I50" s="1293" t="s">
        <v>5040</v>
      </c>
      <c r="J50" s="67">
        <v>4</v>
      </c>
      <c r="K50" s="66">
        <v>42401</v>
      </c>
      <c r="L50" s="66">
        <v>42766</v>
      </c>
      <c r="M50" s="491" t="s">
        <v>5074</v>
      </c>
      <c r="N50" s="598">
        <v>0</v>
      </c>
    </row>
    <row r="51" spans="1:14" ht="390">
      <c r="A51" s="1828"/>
      <c r="B51" s="1897"/>
      <c r="C51" s="1828"/>
      <c r="D51" s="1955"/>
      <c r="E51" s="1830"/>
      <c r="F51" s="1828"/>
      <c r="G51" s="1713"/>
      <c r="H51" s="1324" t="s">
        <v>5075</v>
      </c>
      <c r="I51" s="1324" t="s">
        <v>615</v>
      </c>
      <c r="J51" s="82">
        <v>1</v>
      </c>
      <c r="K51" s="66">
        <v>42401</v>
      </c>
      <c r="L51" s="66">
        <v>42766</v>
      </c>
      <c r="M51" s="491" t="s">
        <v>5076</v>
      </c>
      <c r="N51" s="598">
        <v>0</v>
      </c>
    </row>
    <row r="52" spans="1:14" ht="165">
      <c r="A52" s="1828"/>
      <c r="B52" s="1897"/>
      <c r="C52" s="1828"/>
      <c r="D52" s="1955"/>
      <c r="E52" s="1830"/>
      <c r="F52" s="1828"/>
      <c r="G52" s="1713"/>
      <c r="H52" s="1324" t="s">
        <v>5077</v>
      </c>
      <c r="I52" s="1324" t="s">
        <v>5052</v>
      </c>
      <c r="J52" s="82">
        <v>1</v>
      </c>
      <c r="K52" s="66">
        <v>42461</v>
      </c>
      <c r="L52" s="66">
        <v>42766</v>
      </c>
      <c r="M52" s="491" t="s">
        <v>5053</v>
      </c>
      <c r="N52" s="598">
        <v>0</v>
      </c>
    </row>
    <row r="53" spans="1:14" ht="270.75">
      <c r="A53" s="1828"/>
      <c r="B53" s="1897"/>
      <c r="C53" s="1828"/>
      <c r="D53" s="1955"/>
      <c r="E53" s="1830"/>
      <c r="F53" s="1828"/>
      <c r="G53" s="1713"/>
      <c r="H53" s="83" t="s">
        <v>5078</v>
      </c>
      <c r="I53" s="84" t="s">
        <v>5040</v>
      </c>
      <c r="J53" s="78">
        <v>2</v>
      </c>
      <c r="K53" s="79">
        <v>42735</v>
      </c>
      <c r="L53" s="79">
        <v>42766</v>
      </c>
      <c r="M53" s="494" t="s">
        <v>5079</v>
      </c>
      <c r="N53" s="598">
        <v>0</v>
      </c>
    </row>
    <row r="54" spans="1:14" ht="285">
      <c r="A54" s="1828"/>
      <c r="B54" s="1897"/>
      <c r="C54" s="1828"/>
      <c r="D54" s="1955"/>
      <c r="E54" s="1830"/>
      <c r="F54" s="1828"/>
      <c r="G54" s="1713"/>
      <c r="H54" s="76" t="s">
        <v>5080</v>
      </c>
      <c r="I54" s="77" t="s">
        <v>5040</v>
      </c>
      <c r="J54" s="78">
        <v>2</v>
      </c>
      <c r="K54" s="79">
        <v>42735</v>
      </c>
      <c r="L54" s="79">
        <v>42766</v>
      </c>
      <c r="M54" s="494" t="s">
        <v>5081</v>
      </c>
      <c r="N54" s="598">
        <v>0</v>
      </c>
    </row>
    <row r="55" spans="1:14" ht="370.5">
      <c r="A55" s="1828"/>
      <c r="B55" s="1897"/>
      <c r="C55" s="1828"/>
      <c r="D55" s="1955"/>
      <c r="E55" s="1830"/>
      <c r="F55" s="1828"/>
      <c r="G55" s="1713"/>
      <c r="H55" s="80" t="s">
        <v>5082</v>
      </c>
      <c r="I55" s="80" t="s">
        <v>615</v>
      </c>
      <c r="J55" s="81">
        <v>1</v>
      </c>
      <c r="K55" s="79">
        <v>42735</v>
      </c>
      <c r="L55" s="79">
        <v>42766</v>
      </c>
      <c r="M55" s="494" t="s">
        <v>5083</v>
      </c>
      <c r="N55" s="598">
        <v>0</v>
      </c>
    </row>
    <row r="56" spans="1:14" ht="242.25">
      <c r="A56" s="1828"/>
      <c r="B56" s="1902"/>
      <c r="C56" s="1828"/>
      <c r="D56" s="1955"/>
      <c r="E56" s="1830"/>
      <c r="F56" s="1828"/>
      <c r="G56" s="1714"/>
      <c r="H56" s="80" t="s">
        <v>5084</v>
      </c>
      <c r="I56" s="80" t="s">
        <v>5052</v>
      </c>
      <c r="J56" s="81">
        <v>1</v>
      </c>
      <c r="K56" s="79">
        <v>42735</v>
      </c>
      <c r="L56" s="79">
        <v>42766</v>
      </c>
      <c r="M56" s="494" t="s">
        <v>5085</v>
      </c>
      <c r="N56" s="598">
        <v>0</v>
      </c>
    </row>
    <row r="57" spans="1:14" ht="409.5">
      <c r="A57" s="1309" t="s">
        <v>4921</v>
      </c>
      <c r="B57" s="1309" t="s">
        <v>11</v>
      </c>
      <c r="C57" s="1279" t="s">
        <v>101</v>
      </c>
      <c r="D57" s="85" t="s">
        <v>102</v>
      </c>
      <c r="E57" s="86" t="s">
        <v>103</v>
      </c>
      <c r="F57" s="86" t="s">
        <v>104</v>
      </c>
      <c r="G57" s="60" t="s">
        <v>5086</v>
      </c>
      <c r="H57" s="60" t="s">
        <v>5087</v>
      </c>
      <c r="I57" s="60" t="s">
        <v>574</v>
      </c>
      <c r="J57" s="61">
        <v>6</v>
      </c>
      <c r="K57" s="62">
        <v>41821</v>
      </c>
      <c r="L57" s="62">
        <v>42156</v>
      </c>
      <c r="M57" s="489" t="s">
        <v>5088</v>
      </c>
      <c r="N57" s="598">
        <v>1</v>
      </c>
    </row>
    <row r="58" spans="1:14" ht="409.5">
      <c r="A58" s="1399" t="s">
        <v>4921</v>
      </c>
      <c r="B58" s="1583" t="s">
        <v>11</v>
      </c>
      <c r="C58" s="1399" t="s">
        <v>5089</v>
      </c>
      <c r="D58" s="1399" t="s">
        <v>5090</v>
      </c>
      <c r="E58" s="1948" t="s">
        <v>5091</v>
      </c>
      <c r="F58" s="1583" t="s">
        <v>5092</v>
      </c>
      <c r="G58" s="1583" t="s">
        <v>5093</v>
      </c>
      <c r="H58" s="1199" t="s">
        <v>5094</v>
      </c>
      <c r="I58" s="1199" t="s">
        <v>4657</v>
      </c>
      <c r="J58" s="63">
        <v>11</v>
      </c>
      <c r="K58" s="87">
        <v>42050</v>
      </c>
      <c r="L58" s="87">
        <v>42369</v>
      </c>
      <c r="M58" s="495" t="s">
        <v>5095</v>
      </c>
      <c r="N58" s="598">
        <v>1</v>
      </c>
    </row>
    <row r="59" spans="1:14" ht="330">
      <c r="A59" s="1399"/>
      <c r="B59" s="1597"/>
      <c r="C59" s="1399"/>
      <c r="D59" s="1399"/>
      <c r="E59" s="1952"/>
      <c r="F59" s="1597"/>
      <c r="G59" s="1597"/>
      <c r="H59" s="1199" t="s">
        <v>5096</v>
      </c>
      <c r="I59" s="1199" t="s">
        <v>220</v>
      </c>
      <c r="J59" s="63">
        <v>1</v>
      </c>
      <c r="K59" s="89">
        <v>42371</v>
      </c>
      <c r="L59" s="89">
        <v>42475</v>
      </c>
      <c r="M59" s="495" t="s">
        <v>5097</v>
      </c>
      <c r="N59" s="598">
        <v>1</v>
      </c>
    </row>
    <row r="60" spans="1:14" ht="300">
      <c r="A60" s="1399"/>
      <c r="B60" s="1597"/>
      <c r="C60" s="1399"/>
      <c r="D60" s="1399"/>
      <c r="E60" s="1952"/>
      <c r="F60" s="1597"/>
      <c r="G60" s="1597"/>
      <c r="H60" s="1181" t="s">
        <v>5098</v>
      </c>
      <c r="I60" s="1181" t="s">
        <v>5099</v>
      </c>
      <c r="J60" s="91">
        <v>1</v>
      </c>
      <c r="K60" s="92">
        <v>42643</v>
      </c>
      <c r="L60" s="92">
        <v>42674</v>
      </c>
      <c r="M60" s="93" t="s">
        <v>5100</v>
      </c>
      <c r="N60" s="598">
        <v>0</v>
      </c>
    </row>
    <row r="61" spans="1:14" ht="345">
      <c r="A61" s="1399"/>
      <c r="B61" s="1597"/>
      <c r="C61" s="1399"/>
      <c r="D61" s="1399"/>
      <c r="E61" s="1952"/>
      <c r="F61" s="1597"/>
      <c r="G61" s="1597"/>
      <c r="H61" s="1209" t="s">
        <v>5101</v>
      </c>
      <c r="I61" s="1199" t="s">
        <v>5102</v>
      </c>
      <c r="J61" s="63">
        <v>1</v>
      </c>
      <c r="K61" s="89">
        <v>42371</v>
      </c>
      <c r="L61" s="89">
        <v>42475</v>
      </c>
      <c r="M61" s="495" t="s">
        <v>5103</v>
      </c>
      <c r="N61" s="598">
        <v>1</v>
      </c>
    </row>
    <row r="62" spans="1:14" ht="405">
      <c r="A62" s="1399"/>
      <c r="B62" s="1597"/>
      <c r="C62" s="1399"/>
      <c r="D62" s="1399"/>
      <c r="E62" s="1952"/>
      <c r="F62" s="1597"/>
      <c r="G62" s="1597"/>
      <c r="H62" s="1181" t="s">
        <v>5104</v>
      </c>
      <c r="I62" s="1181" t="s">
        <v>5099</v>
      </c>
      <c r="J62" s="91">
        <v>1</v>
      </c>
      <c r="K62" s="92">
        <v>42643</v>
      </c>
      <c r="L62" s="92">
        <v>42674</v>
      </c>
      <c r="M62" s="496" t="s">
        <v>5105</v>
      </c>
      <c r="N62" s="598">
        <v>0</v>
      </c>
    </row>
    <row r="63" spans="1:14" ht="360">
      <c r="A63" s="1399"/>
      <c r="B63" s="1597"/>
      <c r="C63" s="1399"/>
      <c r="D63" s="1399"/>
      <c r="E63" s="1952"/>
      <c r="F63" s="1597"/>
      <c r="G63" s="1466"/>
      <c r="H63" s="1209" t="s">
        <v>5106</v>
      </c>
      <c r="I63" s="1199" t="s">
        <v>5107</v>
      </c>
      <c r="J63" s="63">
        <v>1</v>
      </c>
      <c r="K63" s="89">
        <v>42371</v>
      </c>
      <c r="L63" s="89">
        <v>42460</v>
      </c>
      <c r="M63" s="497" t="s">
        <v>5108</v>
      </c>
      <c r="N63" s="598">
        <v>1</v>
      </c>
    </row>
    <row r="64" spans="1:14" ht="285">
      <c r="A64" s="1399"/>
      <c r="B64" s="1597"/>
      <c r="C64" s="1399"/>
      <c r="D64" s="1399"/>
      <c r="E64" s="1952"/>
      <c r="F64" s="1597"/>
      <c r="G64" s="1953" t="s">
        <v>5109</v>
      </c>
      <c r="H64" s="1209" t="s">
        <v>5110</v>
      </c>
      <c r="I64" s="1199" t="s">
        <v>5111</v>
      </c>
      <c r="J64" s="63">
        <v>9</v>
      </c>
      <c r="K64" s="87">
        <v>42095</v>
      </c>
      <c r="L64" s="87">
        <v>42369</v>
      </c>
      <c r="M64" s="497" t="s">
        <v>5112</v>
      </c>
      <c r="N64" s="598">
        <v>1</v>
      </c>
    </row>
    <row r="65" spans="1:14" ht="360">
      <c r="A65" s="1399"/>
      <c r="B65" s="1466"/>
      <c r="C65" s="1399"/>
      <c r="D65" s="1399"/>
      <c r="E65" s="1952"/>
      <c r="F65" s="1466"/>
      <c r="G65" s="1954"/>
      <c r="H65" s="1181" t="s">
        <v>5113</v>
      </c>
      <c r="I65" s="1181" t="s">
        <v>5114</v>
      </c>
      <c r="J65" s="91">
        <v>1</v>
      </c>
      <c r="K65" s="94">
        <v>42309</v>
      </c>
      <c r="L65" s="94">
        <v>42674</v>
      </c>
      <c r="M65" s="497" t="s">
        <v>5115</v>
      </c>
      <c r="N65" s="598">
        <v>1</v>
      </c>
    </row>
    <row r="66" spans="1:14" ht="409.5">
      <c r="A66" s="1199" t="s">
        <v>4921</v>
      </c>
      <c r="B66" s="1199" t="s">
        <v>11</v>
      </c>
      <c r="C66" s="1199" t="s">
        <v>5116</v>
      </c>
      <c r="D66" s="1199" t="s">
        <v>5090</v>
      </c>
      <c r="E66" s="1331" t="s">
        <v>5117</v>
      </c>
      <c r="F66" s="1199" t="s">
        <v>5118</v>
      </c>
      <c r="G66" s="95" t="s">
        <v>5119</v>
      </c>
      <c r="H66" s="1209" t="s">
        <v>5113</v>
      </c>
      <c r="I66" s="1283" t="s">
        <v>5114</v>
      </c>
      <c r="J66" s="63">
        <v>1</v>
      </c>
      <c r="K66" s="94">
        <v>42309</v>
      </c>
      <c r="L66" s="94">
        <v>42674</v>
      </c>
      <c r="M66" s="497" t="s">
        <v>5120</v>
      </c>
      <c r="N66" s="598">
        <v>1</v>
      </c>
    </row>
    <row r="67" spans="1:14" ht="409.5">
      <c r="A67" s="1583" t="s">
        <v>4921</v>
      </c>
      <c r="B67" s="1583" t="s">
        <v>11</v>
      </c>
      <c r="C67" s="1583" t="s">
        <v>109</v>
      </c>
      <c r="D67" s="1583" t="s">
        <v>71</v>
      </c>
      <c r="E67" s="1583" t="s">
        <v>110</v>
      </c>
      <c r="F67" s="1583" t="s">
        <v>111</v>
      </c>
      <c r="G67" s="1583" t="s">
        <v>5121</v>
      </c>
      <c r="H67" s="1209" t="s">
        <v>5122</v>
      </c>
      <c r="I67" s="1283" t="s">
        <v>219</v>
      </c>
      <c r="J67" s="63">
        <v>1</v>
      </c>
      <c r="K67" s="87">
        <v>42186</v>
      </c>
      <c r="L67" s="87">
        <v>42247</v>
      </c>
      <c r="M67" s="495" t="s">
        <v>5123</v>
      </c>
      <c r="N67" s="598">
        <v>1</v>
      </c>
    </row>
    <row r="68" spans="1:14" ht="409.5">
      <c r="A68" s="1597"/>
      <c r="B68" s="1597"/>
      <c r="C68" s="1597"/>
      <c r="D68" s="1597"/>
      <c r="E68" s="1597"/>
      <c r="F68" s="1597"/>
      <c r="G68" s="1597"/>
      <c r="H68" s="1209" t="s">
        <v>5124</v>
      </c>
      <c r="I68" s="1283" t="s">
        <v>5125</v>
      </c>
      <c r="J68" s="63">
        <v>1</v>
      </c>
      <c r="K68" s="87">
        <v>42186</v>
      </c>
      <c r="L68" s="87">
        <v>42338</v>
      </c>
      <c r="M68" s="495" t="s">
        <v>5126</v>
      </c>
      <c r="N68" s="598">
        <v>1</v>
      </c>
    </row>
    <row r="69" spans="1:14" ht="390">
      <c r="A69" s="1597"/>
      <c r="B69" s="1597"/>
      <c r="C69" s="1597"/>
      <c r="D69" s="1597"/>
      <c r="E69" s="1597"/>
      <c r="F69" s="1597"/>
      <c r="G69" s="1597"/>
      <c r="H69" s="1209" t="s">
        <v>5127</v>
      </c>
      <c r="I69" s="1283" t="s">
        <v>5128</v>
      </c>
      <c r="J69" s="63">
        <v>1</v>
      </c>
      <c r="K69" s="87">
        <v>42278</v>
      </c>
      <c r="L69" s="87">
        <v>42643</v>
      </c>
      <c r="M69" s="495" t="s">
        <v>5129</v>
      </c>
      <c r="N69" s="598">
        <v>1</v>
      </c>
    </row>
    <row r="70" spans="1:14" ht="165">
      <c r="A70" s="1597"/>
      <c r="B70" s="1597"/>
      <c r="C70" s="1597"/>
      <c r="D70" s="1597"/>
      <c r="E70" s="1597"/>
      <c r="F70" s="1597"/>
      <c r="G70" s="1597"/>
      <c r="H70" s="1209" t="s">
        <v>5130</v>
      </c>
      <c r="I70" s="1283" t="s">
        <v>5131</v>
      </c>
      <c r="J70" s="63">
        <v>1</v>
      </c>
      <c r="K70" s="87">
        <v>42217</v>
      </c>
      <c r="L70" s="87">
        <v>42460</v>
      </c>
      <c r="M70" s="495" t="s">
        <v>5132</v>
      </c>
      <c r="N70" s="598">
        <v>1</v>
      </c>
    </row>
    <row r="71" spans="1:14" ht="270">
      <c r="A71" s="1466"/>
      <c r="B71" s="1466"/>
      <c r="C71" s="1466"/>
      <c r="D71" s="1466"/>
      <c r="E71" s="1466"/>
      <c r="F71" s="1466"/>
      <c r="G71" s="1466"/>
      <c r="H71" s="96" t="s">
        <v>5133</v>
      </c>
      <c r="I71" s="1181" t="s">
        <v>5134</v>
      </c>
      <c r="J71" s="97">
        <v>1</v>
      </c>
      <c r="K71" s="89">
        <v>42371</v>
      </c>
      <c r="L71" s="89">
        <v>42475</v>
      </c>
      <c r="M71" s="498" t="s">
        <v>5135</v>
      </c>
      <c r="N71" s="598">
        <v>1</v>
      </c>
    </row>
    <row r="72" spans="1:14" ht="285">
      <c r="A72" s="1583" t="s">
        <v>4921</v>
      </c>
      <c r="B72" s="1583" t="s">
        <v>11</v>
      </c>
      <c r="C72" s="1583" t="s">
        <v>5136</v>
      </c>
      <c r="D72" s="1950" t="s">
        <v>4974</v>
      </c>
      <c r="E72" s="1948" t="s">
        <v>5137</v>
      </c>
      <c r="F72" s="1583" t="s">
        <v>5138</v>
      </c>
      <c r="G72" s="1584" t="s">
        <v>5139</v>
      </c>
      <c r="H72" s="1181" t="s">
        <v>5140</v>
      </c>
      <c r="I72" s="1181" t="s">
        <v>5099</v>
      </c>
      <c r="J72" s="91">
        <v>1</v>
      </c>
      <c r="K72" s="92">
        <v>42643</v>
      </c>
      <c r="L72" s="92">
        <v>42674</v>
      </c>
      <c r="M72" s="499" t="s">
        <v>5141</v>
      </c>
      <c r="N72" s="598">
        <v>0</v>
      </c>
    </row>
    <row r="73" spans="1:14" ht="180">
      <c r="A73" s="1597"/>
      <c r="B73" s="1597"/>
      <c r="C73" s="1597"/>
      <c r="D73" s="1951"/>
      <c r="E73" s="1952"/>
      <c r="F73" s="1597"/>
      <c r="G73" s="1598"/>
      <c r="H73" s="1209" t="s">
        <v>5142</v>
      </c>
      <c r="I73" s="1199" t="s">
        <v>5143</v>
      </c>
      <c r="J73" s="90">
        <v>2</v>
      </c>
      <c r="K73" s="87">
        <v>42215</v>
      </c>
      <c r="L73" s="87">
        <v>42369</v>
      </c>
      <c r="M73" s="495" t="s">
        <v>5144</v>
      </c>
      <c r="N73" s="598">
        <v>1</v>
      </c>
    </row>
    <row r="74" spans="1:14" ht="258">
      <c r="A74" s="1597"/>
      <c r="B74" s="1466"/>
      <c r="C74" s="1597"/>
      <c r="D74" s="1951"/>
      <c r="E74" s="1952"/>
      <c r="F74" s="1597"/>
      <c r="G74" s="1598"/>
      <c r="H74" s="98" t="s">
        <v>5145</v>
      </c>
      <c r="I74" s="1293" t="s">
        <v>5146</v>
      </c>
      <c r="J74" s="97">
        <v>1</v>
      </c>
      <c r="K74" s="89">
        <v>42371</v>
      </c>
      <c r="L74" s="89">
        <v>42475</v>
      </c>
      <c r="M74" s="498" t="s">
        <v>5147</v>
      </c>
      <c r="N74" s="598">
        <v>1</v>
      </c>
    </row>
    <row r="75" spans="1:14" ht="315">
      <c r="A75" s="1399" t="s">
        <v>4921</v>
      </c>
      <c r="B75" s="1583" t="s">
        <v>11</v>
      </c>
      <c r="C75" s="1399" t="s">
        <v>5148</v>
      </c>
      <c r="D75" s="1399" t="s">
        <v>4948</v>
      </c>
      <c r="E75" s="1948" t="s">
        <v>5149</v>
      </c>
      <c r="F75" s="1399" t="s">
        <v>5150</v>
      </c>
      <c r="G75" s="1584" t="s">
        <v>5121</v>
      </c>
      <c r="H75" s="98" t="s">
        <v>5151</v>
      </c>
      <c r="I75" s="1181" t="s">
        <v>5152</v>
      </c>
      <c r="J75" s="91">
        <v>1</v>
      </c>
      <c r="K75" s="92">
        <v>42643</v>
      </c>
      <c r="L75" s="92">
        <v>42674</v>
      </c>
      <c r="M75" s="495" t="s">
        <v>5153</v>
      </c>
      <c r="N75" s="598">
        <v>0</v>
      </c>
    </row>
    <row r="76" spans="1:14" ht="240">
      <c r="A76" s="1399"/>
      <c r="B76" s="1466"/>
      <c r="C76" s="1399"/>
      <c r="D76" s="1399"/>
      <c r="E76" s="1949"/>
      <c r="F76" s="1399"/>
      <c r="G76" s="1585"/>
      <c r="H76" s="1209" t="s">
        <v>5154</v>
      </c>
      <c r="I76" s="1199" t="s">
        <v>5155</v>
      </c>
      <c r="J76" s="63">
        <v>2</v>
      </c>
      <c r="K76" s="87">
        <v>42248</v>
      </c>
      <c r="L76" s="87">
        <v>42369</v>
      </c>
      <c r="M76" s="495" t="s">
        <v>5129</v>
      </c>
      <c r="N76" s="598">
        <v>1</v>
      </c>
    </row>
    <row r="77" spans="1:14" ht="225">
      <c r="A77" s="1754" t="s">
        <v>4921</v>
      </c>
      <c r="B77" s="1754" t="s">
        <v>11</v>
      </c>
      <c r="C77" s="1583" t="s">
        <v>5156</v>
      </c>
      <c r="D77" s="1583" t="s">
        <v>585</v>
      </c>
      <c r="E77" s="1946" t="s">
        <v>5157</v>
      </c>
      <c r="F77" s="1583" t="s">
        <v>5158</v>
      </c>
      <c r="G77" s="1583" t="s">
        <v>5159</v>
      </c>
      <c r="H77" s="1209" t="s">
        <v>5160</v>
      </c>
      <c r="I77" s="1231" t="s">
        <v>5161</v>
      </c>
      <c r="J77" s="90">
        <v>1</v>
      </c>
      <c r="K77" s="89">
        <v>42371</v>
      </c>
      <c r="L77" s="89">
        <v>42475</v>
      </c>
      <c r="M77" s="495" t="s">
        <v>5162</v>
      </c>
      <c r="N77" s="598">
        <v>1</v>
      </c>
    </row>
    <row r="78" spans="1:14" ht="260.25">
      <c r="A78" s="1463"/>
      <c r="B78" s="1463"/>
      <c r="C78" s="1466"/>
      <c r="D78" s="1466"/>
      <c r="E78" s="1947"/>
      <c r="F78" s="1466"/>
      <c r="G78" s="1466"/>
      <c r="H78" s="1293" t="s">
        <v>5163</v>
      </c>
      <c r="I78" s="1293" t="s">
        <v>5099</v>
      </c>
      <c r="J78" s="99">
        <v>1</v>
      </c>
      <c r="K78" s="92">
        <v>42643</v>
      </c>
      <c r="L78" s="92">
        <v>42674</v>
      </c>
      <c r="M78" s="497" t="s">
        <v>5164</v>
      </c>
      <c r="N78" s="598">
        <v>1</v>
      </c>
    </row>
    <row r="79" spans="1:14" ht="330">
      <c r="A79" s="1920" t="s">
        <v>4921</v>
      </c>
      <c r="B79" s="1923" t="s">
        <v>11</v>
      </c>
      <c r="C79" s="1920" t="s">
        <v>118</v>
      </c>
      <c r="D79" s="1920" t="s">
        <v>71</v>
      </c>
      <c r="E79" s="1926" t="s">
        <v>5165</v>
      </c>
      <c r="F79" s="1920" t="s">
        <v>120</v>
      </c>
      <c r="G79" s="1910" t="s">
        <v>121</v>
      </c>
      <c r="H79" s="1330" t="s">
        <v>122</v>
      </c>
      <c r="I79" s="1328" t="s">
        <v>123</v>
      </c>
      <c r="J79" s="100">
        <v>4</v>
      </c>
      <c r="K79" s="101">
        <v>42576</v>
      </c>
      <c r="L79" s="101">
        <v>42916</v>
      </c>
      <c r="M79" s="500" t="s">
        <v>5166</v>
      </c>
      <c r="N79" s="598">
        <v>0.25</v>
      </c>
    </row>
    <row r="80" spans="1:14" ht="375">
      <c r="A80" s="1920"/>
      <c r="B80" s="1924"/>
      <c r="C80" s="1920"/>
      <c r="D80" s="1920"/>
      <c r="E80" s="1926"/>
      <c r="F80" s="1920"/>
      <c r="G80" s="1912"/>
      <c r="H80" s="1330" t="s">
        <v>125</v>
      </c>
      <c r="I80" s="1328" t="s">
        <v>126</v>
      </c>
      <c r="J80" s="103">
        <v>36</v>
      </c>
      <c r="K80" s="101">
        <v>42576</v>
      </c>
      <c r="L80" s="101">
        <v>42916</v>
      </c>
      <c r="M80" s="500" t="s">
        <v>5167</v>
      </c>
      <c r="N80" s="598">
        <v>0.94444444444444442</v>
      </c>
    </row>
    <row r="81" spans="1:14" ht="195">
      <c r="A81" s="1920"/>
      <c r="B81" s="1924"/>
      <c r="C81" s="1920"/>
      <c r="D81" s="1920"/>
      <c r="E81" s="1926"/>
      <c r="F81" s="1920"/>
      <c r="G81" s="1922" t="s">
        <v>128</v>
      </c>
      <c r="H81" s="104" t="s">
        <v>129</v>
      </c>
      <c r="I81" s="104" t="s">
        <v>130</v>
      </c>
      <c r="J81" s="100">
        <v>1</v>
      </c>
      <c r="K81" s="101">
        <v>42576</v>
      </c>
      <c r="L81" s="101">
        <v>42916</v>
      </c>
      <c r="M81" s="500" t="s">
        <v>5168</v>
      </c>
      <c r="N81" s="598">
        <v>0</v>
      </c>
    </row>
    <row r="82" spans="1:14" ht="409.5">
      <c r="A82" s="1920"/>
      <c r="B82" s="1925"/>
      <c r="C82" s="1920"/>
      <c r="D82" s="1920"/>
      <c r="E82" s="1926"/>
      <c r="F82" s="1920"/>
      <c r="G82" s="1922"/>
      <c r="H82" s="1330" t="s">
        <v>132</v>
      </c>
      <c r="I82" s="1328" t="s">
        <v>133</v>
      </c>
      <c r="J82" s="100">
        <v>4</v>
      </c>
      <c r="K82" s="101">
        <v>42576</v>
      </c>
      <c r="L82" s="101">
        <v>42916</v>
      </c>
      <c r="M82" s="500" t="s">
        <v>5167</v>
      </c>
      <c r="N82" s="598">
        <v>0.25</v>
      </c>
    </row>
    <row r="83" spans="1:14" ht="409.5">
      <c r="A83" s="1673" t="s">
        <v>4921</v>
      </c>
      <c r="B83" s="1659" t="s">
        <v>11</v>
      </c>
      <c r="C83" s="1673" t="s">
        <v>5169</v>
      </c>
      <c r="D83" s="1673" t="s">
        <v>1353</v>
      </c>
      <c r="E83" s="1701" t="s">
        <v>5170</v>
      </c>
      <c r="F83" s="1673" t="s">
        <v>5171</v>
      </c>
      <c r="G83" s="1703" t="s">
        <v>5172</v>
      </c>
      <c r="H83" s="1291" t="s">
        <v>5173</v>
      </c>
      <c r="I83" s="105" t="s">
        <v>5174</v>
      </c>
      <c r="J83" s="106">
        <v>1</v>
      </c>
      <c r="K83" s="107">
        <v>42552</v>
      </c>
      <c r="L83" s="107">
        <v>42582</v>
      </c>
      <c r="M83" s="501" t="s">
        <v>5175</v>
      </c>
      <c r="N83" s="598">
        <v>1</v>
      </c>
    </row>
    <row r="84" spans="1:14" ht="409.5">
      <c r="A84" s="1673"/>
      <c r="B84" s="1660"/>
      <c r="C84" s="1673"/>
      <c r="D84" s="1673"/>
      <c r="E84" s="1701"/>
      <c r="F84" s="1673"/>
      <c r="G84" s="1703"/>
      <c r="H84" s="1291" t="s">
        <v>5176</v>
      </c>
      <c r="I84" s="1285" t="s">
        <v>5177</v>
      </c>
      <c r="J84" s="106">
        <v>1</v>
      </c>
      <c r="K84" s="109">
        <v>42583</v>
      </c>
      <c r="L84" s="109">
        <v>42643</v>
      </c>
      <c r="M84" s="501" t="s">
        <v>5175</v>
      </c>
      <c r="N84" s="598">
        <v>1</v>
      </c>
    </row>
    <row r="85" spans="1:14" ht="409.5">
      <c r="A85" s="1673"/>
      <c r="B85" s="1660"/>
      <c r="C85" s="1673"/>
      <c r="D85" s="1673"/>
      <c r="E85" s="1701"/>
      <c r="F85" s="1673"/>
      <c r="G85" s="1703"/>
      <c r="H85" s="1291" t="s">
        <v>5178</v>
      </c>
      <c r="I85" s="1285" t="s">
        <v>5179</v>
      </c>
      <c r="J85" s="106">
        <v>3</v>
      </c>
      <c r="K85" s="109">
        <v>42583</v>
      </c>
      <c r="L85" s="109">
        <v>42613</v>
      </c>
      <c r="M85" s="501" t="s">
        <v>5175</v>
      </c>
      <c r="N85" s="598">
        <v>1</v>
      </c>
    </row>
    <row r="86" spans="1:14" ht="409.5">
      <c r="A86" s="1673"/>
      <c r="B86" s="1660"/>
      <c r="C86" s="1673"/>
      <c r="D86" s="1673"/>
      <c r="E86" s="1701"/>
      <c r="F86" s="1673"/>
      <c r="G86" s="1703"/>
      <c r="H86" s="1291" t="s">
        <v>5180</v>
      </c>
      <c r="I86" s="1285" t="s">
        <v>5181</v>
      </c>
      <c r="J86" s="106">
        <v>1</v>
      </c>
      <c r="K86" s="109">
        <v>42583</v>
      </c>
      <c r="L86" s="109">
        <v>42613</v>
      </c>
      <c r="M86" s="501" t="s">
        <v>5175</v>
      </c>
      <c r="N86" s="598">
        <v>1</v>
      </c>
    </row>
    <row r="87" spans="1:14" ht="409.5">
      <c r="A87" s="1673"/>
      <c r="B87" s="1660"/>
      <c r="C87" s="1673"/>
      <c r="D87" s="1673"/>
      <c r="E87" s="1701"/>
      <c r="F87" s="1673"/>
      <c r="G87" s="1945" t="s">
        <v>5182</v>
      </c>
      <c r="H87" s="110" t="s">
        <v>5183</v>
      </c>
      <c r="I87" s="111" t="s">
        <v>641</v>
      </c>
      <c r="J87" s="112">
        <v>1</v>
      </c>
      <c r="K87" s="109">
        <v>42552</v>
      </c>
      <c r="L87" s="109">
        <v>42566</v>
      </c>
      <c r="M87" s="502" t="s">
        <v>5184</v>
      </c>
      <c r="N87" s="598">
        <v>1</v>
      </c>
    </row>
    <row r="88" spans="1:14" ht="270">
      <c r="A88" s="1673"/>
      <c r="B88" s="1660"/>
      <c r="C88" s="1673"/>
      <c r="D88" s="1673"/>
      <c r="E88" s="1701"/>
      <c r="F88" s="1673"/>
      <c r="G88" s="1945"/>
      <c r="H88" s="110" t="s">
        <v>5185</v>
      </c>
      <c r="I88" s="111" t="s">
        <v>5186</v>
      </c>
      <c r="J88" s="112">
        <v>11</v>
      </c>
      <c r="K88" s="109">
        <v>42569</v>
      </c>
      <c r="L88" s="109">
        <v>42601</v>
      </c>
      <c r="M88" s="503" t="s">
        <v>5187</v>
      </c>
      <c r="N88" s="598">
        <v>1</v>
      </c>
    </row>
    <row r="89" spans="1:14" ht="405">
      <c r="A89" s="1673"/>
      <c r="B89" s="1660"/>
      <c r="C89" s="1673"/>
      <c r="D89" s="1673"/>
      <c r="E89" s="1701"/>
      <c r="F89" s="1673"/>
      <c r="G89" s="1945" t="s">
        <v>5188</v>
      </c>
      <c r="H89" s="110" t="s">
        <v>5189</v>
      </c>
      <c r="I89" s="111" t="s">
        <v>5190</v>
      </c>
      <c r="J89" s="112">
        <v>4</v>
      </c>
      <c r="K89" s="109">
        <v>42552</v>
      </c>
      <c r="L89" s="109">
        <v>42917</v>
      </c>
      <c r="M89" s="503" t="s">
        <v>5191</v>
      </c>
      <c r="N89" s="598">
        <v>0.25</v>
      </c>
    </row>
    <row r="90" spans="1:14" ht="270">
      <c r="A90" s="1673"/>
      <c r="B90" s="1660"/>
      <c r="C90" s="1673"/>
      <c r="D90" s="1673"/>
      <c r="E90" s="1701"/>
      <c r="F90" s="1673"/>
      <c r="G90" s="1945"/>
      <c r="H90" s="110" t="s">
        <v>5192</v>
      </c>
      <c r="I90" s="111" t="s">
        <v>5193</v>
      </c>
      <c r="J90" s="112">
        <v>1</v>
      </c>
      <c r="K90" s="109">
        <v>42579</v>
      </c>
      <c r="L90" s="109">
        <v>42702</v>
      </c>
      <c r="M90" s="503" t="s">
        <v>5191</v>
      </c>
      <c r="N90" s="598">
        <v>1</v>
      </c>
    </row>
    <row r="91" spans="1:14" ht="345">
      <c r="A91" s="1673"/>
      <c r="B91" s="1661"/>
      <c r="C91" s="1673"/>
      <c r="D91" s="1673"/>
      <c r="E91" s="1701"/>
      <c r="F91" s="1673"/>
      <c r="G91" s="1945"/>
      <c r="H91" s="110" t="s">
        <v>5194</v>
      </c>
      <c r="I91" s="111" t="s">
        <v>5195</v>
      </c>
      <c r="J91" s="112">
        <v>12</v>
      </c>
      <c r="K91" s="109">
        <v>42552</v>
      </c>
      <c r="L91" s="109">
        <v>42917</v>
      </c>
      <c r="M91" s="503" t="s">
        <v>5191</v>
      </c>
      <c r="N91" s="598">
        <v>0</v>
      </c>
    </row>
    <row r="92" spans="1:14" ht="285">
      <c r="A92" s="1673" t="s">
        <v>4921</v>
      </c>
      <c r="B92" s="1659" t="s">
        <v>11</v>
      </c>
      <c r="C92" s="1673" t="s">
        <v>5196</v>
      </c>
      <c r="D92" s="1673" t="s">
        <v>585</v>
      </c>
      <c r="E92" s="1814" t="s">
        <v>5197</v>
      </c>
      <c r="F92" s="1659" t="s">
        <v>5198</v>
      </c>
      <c r="G92" s="114" t="s">
        <v>5199</v>
      </c>
      <c r="H92" s="1291" t="s">
        <v>5200</v>
      </c>
      <c r="I92" s="1285" t="s">
        <v>162</v>
      </c>
      <c r="J92" s="115">
        <v>1</v>
      </c>
      <c r="K92" s="109">
        <v>42444</v>
      </c>
      <c r="L92" s="109">
        <v>42566</v>
      </c>
      <c r="M92" s="501" t="s">
        <v>5201</v>
      </c>
      <c r="N92" s="598">
        <v>1</v>
      </c>
    </row>
    <row r="93" spans="1:14" ht="409.5">
      <c r="A93" s="1673"/>
      <c r="B93" s="1660"/>
      <c r="C93" s="1673"/>
      <c r="D93" s="1673"/>
      <c r="E93" s="1801"/>
      <c r="F93" s="1660"/>
      <c r="G93" s="1659" t="s">
        <v>138</v>
      </c>
      <c r="H93" s="1292" t="s">
        <v>139</v>
      </c>
      <c r="I93" s="1292" t="s">
        <v>140</v>
      </c>
      <c r="J93" s="1285">
        <v>1</v>
      </c>
      <c r="K93" s="109">
        <v>42552</v>
      </c>
      <c r="L93" s="109">
        <v>42673</v>
      </c>
      <c r="M93" s="501" t="s">
        <v>5202</v>
      </c>
      <c r="N93" s="598">
        <v>0.95</v>
      </c>
    </row>
    <row r="94" spans="1:14" ht="360">
      <c r="A94" s="1673"/>
      <c r="B94" s="1660"/>
      <c r="C94" s="1673"/>
      <c r="D94" s="1673"/>
      <c r="E94" s="1801"/>
      <c r="F94" s="1660"/>
      <c r="G94" s="1660"/>
      <c r="H94" s="1292" t="s">
        <v>142</v>
      </c>
      <c r="I94" s="1292" t="s">
        <v>143</v>
      </c>
      <c r="J94" s="1285">
        <v>1</v>
      </c>
      <c r="K94" s="109">
        <v>42675</v>
      </c>
      <c r="L94" s="109">
        <v>42765</v>
      </c>
      <c r="M94" s="501" t="s">
        <v>5203</v>
      </c>
      <c r="N94" s="598">
        <v>0.95</v>
      </c>
    </row>
    <row r="95" spans="1:14" ht="409.5">
      <c r="A95" s="1673"/>
      <c r="B95" s="1660"/>
      <c r="C95" s="1673"/>
      <c r="D95" s="1673"/>
      <c r="E95" s="1801"/>
      <c r="F95" s="1660"/>
      <c r="G95" s="1660"/>
      <c r="H95" s="1292" t="s">
        <v>145</v>
      </c>
      <c r="I95" s="1292" t="s">
        <v>143</v>
      </c>
      <c r="J95" s="1285">
        <v>1</v>
      </c>
      <c r="K95" s="109">
        <v>42675</v>
      </c>
      <c r="L95" s="109">
        <v>42765</v>
      </c>
      <c r="M95" s="501" t="s">
        <v>5204</v>
      </c>
      <c r="N95" s="598">
        <v>0.95</v>
      </c>
    </row>
    <row r="96" spans="1:14" ht="240">
      <c r="A96" s="1673"/>
      <c r="B96" s="1660"/>
      <c r="C96" s="1673"/>
      <c r="D96" s="1673"/>
      <c r="E96" s="1801"/>
      <c r="F96" s="1660"/>
      <c r="G96" s="1660"/>
      <c r="H96" s="1292" t="s">
        <v>147</v>
      </c>
      <c r="I96" s="1292" t="s">
        <v>148</v>
      </c>
      <c r="J96" s="1285">
        <v>1</v>
      </c>
      <c r="K96" s="109">
        <v>42767</v>
      </c>
      <c r="L96" s="109">
        <v>42781</v>
      </c>
      <c r="M96" s="501" t="s">
        <v>5205</v>
      </c>
      <c r="N96" s="598">
        <v>0</v>
      </c>
    </row>
    <row r="97" spans="1:14" ht="315">
      <c r="A97" s="1673"/>
      <c r="B97" s="1660"/>
      <c r="C97" s="1673"/>
      <c r="D97" s="1673"/>
      <c r="E97" s="1801"/>
      <c r="F97" s="1660"/>
      <c r="G97" s="1660"/>
      <c r="H97" s="1662" t="s">
        <v>150</v>
      </c>
      <c r="I97" s="1292" t="s">
        <v>151</v>
      </c>
      <c r="J97" s="1285">
        <v>1</v>
      </c>
      <c r="K97" s="109">
        <v>42782</v>
      </c>
      <c r="L97" s="109">
        <v>42794</v>
      </c>
      <c r="M97" s="501" t="s">
        <v>5206</v>
      </c>
      <c r="N97" s="598">
        <v>0</v>
      </c>
    </row>
    <row r="98" spans="1:14" ht="315">
      <c r="A98" s="1673"/>
      <c r="B98" s="1660"/>
      <c r="C98" s="1673"/>
      <c r="D98" s="1673"/>
      <c r="E98" s="1801"/>
      <c r="F98" s="1660"/>
      <c r="G98" s="1661"/>
      <c r="H98" s="1663"/>
      <c r="I98" s="1292" t="s">
        <v>153</v>
      </c>
      <c r="J98" s="1285">
        <v>1</v>
      </c>
      <c r="K98" s="109">
        <v>42795</v>
      </c>
      <c r="L98" s="109">
        <v>42855</v>
      </c>
      <c r="M98" s="501" t="s">
        <v>5206</v>
      </c>
      <c r="N98" s="598">
        <v>0</v>
      </c>
    </row>
    <row r="99" spans="1:14" ht="409.5">
      <c r="A99" s="1673"/>
      <c r="B99" s="1660"/>
      <c r="C99" s="1673"/>
      <c r="D99" s="1673"/>
      <c r="E99" s="1801"/>
      <c r="F99" s="1660"/>
      <c r="G99" s="1659" t="s">
        <v>164</v>
      </c>
      <c r="H99" s="1292" t="s">
        <v>165</v>
      </c>
      <c r="I99" s="1292" t="s">
        <v>166</v>
      </c>
      <c r="J99" s="106">
        <v>1</v>
      </c>
      <c r="K99" s="109">
        <v>42675</v>
      </c>
      <c r="L99" s="109">
        <v>42765</v>
      </c>
      <c r="M99" s="501" t="s">
        <v>5207</v>
      </c>
      <c r="N99" s="598">
        <v>0.5</v>
      </c>
    </row>
    <row r="100" spans="1:14" ht="285">
      <c r="A100" s="1673"/>
      <c r="B100" s="1660"/>
      <c r="C100" s="1673"/>
      <c r="D100" s="1673"/>
      <c r="E100" s="1801"/>
      <c r="F100" s="1660"/>
      <c r="G100" s="1660"/>
      <c r="H100" s="1292" t="s">
        <v>168</v>
      </c>
      <c r="I100" s="1292" t="s">
        <v>169</v>
      </c>
      <c r="J100" s="106">
        <v>1</v>
      </c>
      <c r="K100" s="109">
        <v>42767</v>
      </c>
      <c r="L100" s="109">
        <v>42809</v>
      </c>
      <c r="M100" s="501" t="s">
        <v>5208</v>
      </c>
      <c r="N100" s="598">
        <v>0</v>
      </c>
    </row>
    <row r="101" spans="1:14" ht="285">
      <c r="A101" s="1673"/>
      <c r="B101" s="1660"/>
      <c r="C101" s="1673"/>
      <c r="D101" s="1673"/>
      <c r="E101" s="1801"/>
      <c r="F101" s="1660"/>
      <c r="G101" s="1660"/>
      <c r="H101" s="1292" t="s">
        <v>171</v>
      </c>
      <c r="I101" s="1292" t="s">
        <v>172</v>
      </c>
      <c r="J101" s="106">
        <v>1</v>
      </c>
      <c r="K101" s="109">
        <v>42810</v>
      </c>
      <c r="L101" s="109">
        <v>42871</v>
      </c>
      <c r="M101" s="501" t="s">
        <v>5208</v>
      </c>
      <c r="N101" s="598">
        <v>0</v>
      </c>
    </row>
    <row r="102" spans="1:14" ht="285">
      <c r="A102" s="1673"/>
      <c r="B102" s="1661"/>
      <c r="C102" s="1673"/>
      <c r="D102" s="1673"/>
      <c r="E102" s="1710"/>
      <c r="F102" s="1660"/>
      <c r="G102" s="1661"/>
      <c r="H102" s="1292" t="s">
        <v>173</v>
      </c>
      <c r="I102" s="1292" t="s">
        <v>174</v>
      </c>
      <c r="J102" s="106">
        <v>1</v>
      </c>
      <c r="K102" s="109">
        <v>42872</v>
      </c>
      <c r="L102" s="109">
        <v>42964</v>
      </c>
      <c r="M102" s="501" t="s">
        <v>5208</v>
      </c>
      <c r="N102" s="598">
        <v>0</v>
      </c>
    </row>
    <row r="103" spans="1:14" ht="409.5">
      <c r="A103" s="1673" t="s">
        <v>4921</v>
      </c>
      <c r="B103" s="1659" t="s">
        <v>11</v>
      </c>
      <c r="C103" s="1673" t="s">
        <v>5209</v>
      </c>
      <c r="D103" s="1673" t="s">
        <v>5210</v>
      </c>
      <c r="E103" s="1801" t="s">
        <v>5211</v>
      </c>
      <c r="F103" s="1673" t="s">
        <v>5212</v>
      </c>
      <c r="G103" s="116" t="s">
        <v>5213</v>
      </c>
      <c r="H103" s="1292" t="s">
        <v>5214</v>
      </c>
      <c r="I103" s="117" t="s">
        <v>2242</v>
      </c>
      <c r="J103" s="118">
        <v>1</v>
      </c>
      <c r="K103" s="119">
        <v>42644</v>
      </c>
      <c r="L103" s="119">
        <v>42704</v>
      </c>
      <c r="M103" s="504" t="s">
        <v>5215</v>
      </c>
      <c r="N103" s="598">
        <v>1</v>
      </c>
    </row>
    <row r="104" spans="1:14" ht="255">
      <c r="A104" s="1673"/>
      <c r="B104" s="1660"/>
      <c r="C104" s="1673"/>
      <c r="D104" s="1673"/>
      <c r="E104" s="1801"/>
      <c r="F104" s="1673"/>
      <c r="G104" s="116" t="s">
        <v>5216</v>
      </c>
      <c r="H104" s="1291" t="s">
        <v>5217</v>
      </c>
      <c r="I104" s="1285" t="s">
        <v>162</v>
      </c>
      <c r="J104" s="115">
        <v>1</v>
      </c>
      <c r="K104" s="109">
        <v>42552</v>
      </c>
      <c r="L104" s="109">
        <v>42735</v>
      </c>
      <c r="M104" s="501" t="s">
        <v>5201</v>
      </c>
      <c r="N104" s="598">
        <v>1</v>
      </c>
    </row>
    <row r="105" spans="1:14" ht="409.5">
      <c r="A105" s="1673"/>
      <c r="B105" s="1660"/>
      <c r="C105" s="1673"/>
      <c r="D105" s="1673"/>
      <c r="E105" s="1801"/>
      <c r="F105" s="1673"/>
      <c r="G105" s="1659" t="s">
        <v>138</v>
      </c>
      <c r="H105" s="1292" t="s">
        <v>139</v>
      </c>
      <c r="I105" s="1292" t="s">
        <v>140</v>
      </c>
      <c r="J105" s="1285">
        <v>1</v>
      </c>
      <c r="K105" s="109">
        <v>42552</v>
      </c>
      <c r="L105" s="109">
        <v>42673</v>
      </c>
      <c r="M105" s="501" t="s">
        <v>5202</v>
      </c>
      <c r="N105" s="598">
        <v>0.95</v>
      </c>
    </row>
    <row r="106" spans="1:14" ht="360">
      <c r="A106" s="1673"/>
      <c r="B106" s="1660"/>
      <c r="C106" s="1673"/>
      <c r="D106" s="1673"/>
      <c r="E106" s="1801"/>
      <c r="F106" s="1673"/>
      <c r="G106" s="1660"/>
      <c r="H106" s="1292" t="s">
        <v>142</v>
      </c>
      <c r="I106" s="1292" t="s">
        <v>143</v>
      </c>
      <c r="J106" s="1285">
        <v>1</v>
      </c>
      <c r="K106" s="109">
        <v>42675</v>
      </c>
      <c r="L106" s="109">
        <v>42765</v>
      </c>
      <c r="M106" s="501" t="s">
        <v>5203</v>
      </c>
      <c r="N106" s="598">
        <v>0.95</v>
      </c>
    </row>
    <row r="107" spans="1:14" ht="409.5">
      <c r="A107" s="1673"/>
      <c r="B107" s="1660"/>
      <c r="C107" s="1673"/>
      <c r="D107" s="1673"/>
      <c r="E107" s="1801"/>
      <c r="F107" s="1673"/>
      <c r="G107" s="1660"/>
      <c r="H107" s="1292" t="s">
        <v>145</v>
      </c>
      <c r="I107" s="1292" t="s">
        <v>143</v>
      </c>
      <c r="J107" s="1285">
        <v>1</v>
      </c>
      <c r="K107" s="109">
        <v>42675</v>
      </c>
      <c r="L107" s="109">
        <v>42765</v>
      </c>
      <c r="M107" s="501" t="s">
        <v>5218</v>
      </c>
      <c r="N107" s="598">
        <v>0.95</v>
      </c>
    </row>
    <row r="108" spans="1:14" ht="240">
      <c r="A108" s="1673"/>
      <c r="B108" s="1660"/>
      <c r="C108" s="1673"/>
      <c r="D108" s="1673"/>
      <c r="E108" s="1801"/>
      <c r="F108" s="1673"/>
      <c r="G108" s="1660"/>
      <c r="H108" s="1292" t="s">
        <v>147</v>
      </c>
      <c r="I108" s="1292" t="s">
        <v>148</v>
      </c>
      <c r="J108" s="1285">
        <v>1</v>
      </c>
      <c r="K108" s="109">
        <v>42767</v>
      </c>
      <c r="L108" s="109">
        <v>42781</v>
      </c>
      <c r="M108" s="501" t="s">
        <v>5205</v>
      </c>
      <c r="N108" s="598">
        <v>0</v>
      </c>
    </row>
    <row r="109" spans="1:14" ht="315">
      <c r="A109" s="1673"/>
      <c r="B109" s="1660"/>
      <c r="C109" s="1673"/>
      <c r="D109" s="1673"/>
      <c r="E109" s="1801"/>
      <c r="F109" s="1673"/>
      <c r="G109" s="1660"/>
      <c r="H109" s="1662" t="s">
        <v>150</v>
      </c>
      <c r="I109" s="1292" t="s">
        <v>151</v>
      </c>
      <c r="J109" s="1285">
        <v>1</v>
      </c>
      <c r="K109" s="109">
        <v>42782</v>
      </c>
      <c r="L109" s="109">
        <v>42794</v>
      </c>
      <c r="M109" s="501" t="s">
        <v>5206</v>
      </c>
      <c r="N109" s="598">
        <v>0</v>
      </c>
    </row>
    <row r="110" spans="1:14" ht="315">
      <c r="A110" s="1673"/>
      <c r="B110" s="1660"/>
      <c r="C110" s="1673"/>
      <c r="D110" s="1673"/>
      <c r="E110" s="1801"/>
      <c r="F110" s="1673"/>
      <c r="G110" s="1661"/>
      <c r="H110" s="1663"/>
      <c r="I110" s="1292" t="s">
        <v>153</v>
      </c>
      <c r="J110" s="1285">
        <v>1</v>
      </c>
      <c r="K110" s="109">
        <v>42795</v>
      </c>
      <c r="L110" s="109">
        <v>42855</v>
      </c>
      <c r="M110" s="501" t="s">
        <v>5206</v>
      </c>
      <c r="N110" s="598">
        <v>0</v>
      </c>
    </row>
    <row r="111" spans="1:14" ht="409.5">
      <c r="A111" s="1673"/>
      <c r="B111" s="1660"/>
      <c r="C111" s="1673"/>
      <c r="D111" s="1673"/>
      <c r="E111" s="1801"/>
      <c r="F111" s="1673"/>
      <c r="G111" s="1659" t="s">
        <v>164</v>
      </c>
      <c r="H111" s="1292" t="s">
        <v>165</v>
      </c>
      <c r="I111" s="1292" t="s">
        <v>166</v>
      </c>
      <c r="J111" s="106">
        <v>1</v>
      </c>
      <c r="K111" s="109">
        <v>42675</v>
      </c>
      <c r="L111" s="109">
        <v>42765</v>
      </c>
      <c r="M111" s="501" t="s">
        <v>5207</v>
      </c>
      <c r="N111" s="598">
        <v>0.5</v>
      </c>
    </row>
    <row r="112" spans="1:14" ht="285">
      <c r="A112" s="1673"/>
      <c r="B112" s="1660"/>
      <c r="C112" s="1673"/>
      <c r="D112" s="1673"/>
      <c r="E112" s="1801"/>
      <c r="F112" s="1673"/>
      <c r="G112" s="1660"/>
      <c r="H112" s="1292" t="s">
        <v>168</v>
      </c>
      <c r="I112" s="1292" t="s">
        <v>169</v>
      </c>
      <c r="J112" s="106">
        <v>1</v>
      </c>
      <c r="K112" s="109">
        <v>42767</v>
      </c>
      <c r="L112" s="109">
        <v>42809</v>
      </c>
      <c r="M112" s="501" t="s">
        <v>5208</v>
      </c>
      <c r="N112" s="598">
        <v>0</v>
      </c>
    </row>
    <row r="113" spans="1:14" ht="285">
      <c r="A113" s="1673"/>
      <c r="B113" s="1660"/>
      <c r="C113" s="1673"/>
      <c r="D113" s="1673"/>
      <c r="E113" s="1801"/>
      <c r="F113" s="1673"/>
      <c r="G113" s="1660"/>
      <c r="H113" s="1292" t="s">
        <v>171</v>
      </c>
      <c r="I113" s="1292" t="s">
        <v>172</v>
      </c>
      <c r="J113" s="106">
        <v>1</v>
      </c>
      <c r="K113" s="109">
        <v>42810</v>
      </c>
      <c r="L113" s="109">
        <v>42871</v>
      </c>
      <c r="M113" s="501" t="s">
        <v>5208</v>
      </c>
      <c r="N113" s="598">
        <v>0</v>
      </c>
    </row>
    <row r="114" spans="1:14" ht="285">
      <c r="A114" s="1673"/>
      <c r="B114" s="1661"/>
      <c r="C114" s="1673"/>
      <c r="D114" s="1673"/>
      <c r="E114" s="1710"/>
      <c r="F114" s="1673"/>
      <c r="G114" s="1661"/>
      <c r="H114" s="1292" t="s">
        <v>173</v>
      </c>
      <c r="I114" s="1292" t="s">
        <v>174</v>
      </c>
      <c r="J114" s="106">
        <v>1</v>
      </c>
      <c r="K114" s="109">
        <v>42872</v>
      </c>
      <c r="L114" s="109">
        <v>42964</v>
      </c>
      <c r="M114" s="501" t="s">
        <v>5208</v>
      </c>
      <c r="N114" s="598">
        <v>0</v>
      </c>
    </row>
    <row r="115" spans="1:14" ht="409.5">
      <c r="A115" s="1673" t="s">
        <v>4921</v>
      </c>
      <c r="B115" s="1659"/>
      <c r="C115" s="1673" t="s">
        <v>5219</v>
      </c>
      <c r="D115" s="1674" t="s">
        <v>5220</v>
      </c>
      <c r="E115" s="1814" t="s">
        <v>5221</v>
      </c>
      <c r="F115" s="1659" t="s">
        <v>5222</v>
      </c>
      <c r="G115" s="116" t="s">
        <v>5223</v>
      </c>
      <c r="H115" s="1292" t="s">
        <v>5214</v>
      </c>
      <c r="I115" s="117" t="s">
        <v>2242</v>
      </c>
      <c r="J115" s="118">
        <v>1</v>
      </c>
      <c r="K115" s="119">
        <v>42644</v>
      </c>
      <c r="L115" s="119">
        <v>42704</v>
      </c>
      <c r="M115" s="504" t="s">
        <v>5224</v>
      </c>
      <c r="N115" s="598">
        <v>1</v>
      </c>
    </row>
    <row r="116" spans="1:14" ht="255">
      <c r="A116" s="1673"/>
      <c r="B116" s="1660"/>
      <c r="C116" s="1673"/>
      <c r="D116" s="1674"/>
      <c r="E116" s="1801"/>
      <c r="F116" s="1660"/>
      <c r="G116" s="116" t="s">
        <v>5225</v>
      </c>
      <c r="H116" s="1291" t="s">
        <v>5217</v>
      </c>
      <c r="I116" s="1285" t="s">
        <v>162</v>
      </c>
      <c r="J116" s="115">
        <v>1</v>
      </c>
      <c r="K116" s="109">
        <v>42552</v>
      </c>
      <c r="L116" s="109">
        <v>42735</v>
      </c>
      <c r="M116" s="501" t="s">
        <v>5226</v>
      </c>
      <c r="N116" s="598">
        <v>1</v>
      </c>
    </row>
    <row r="117" spans="1:14" ht="409.5">
      <c r="A117" s="1673"/>
      <c r="B117" s="1660"/>
      <c r="C117" s="1673"/>
      <c r="D117" s="1674"/>
      <c r="E117" s="1801"/>
      <c r="F117" s="1660"/>
      <c r="G117" s="1659" t="s">
        <v>138</v>
      </c>
      <c r="H117" s="1292" t="s">
        <v>139</v>
      </c>
      <c r="I117" s="1292" t="s">
        <v>140</v>
      </c>
      <c r="J117" s="1285">
        <v>1</v>
      </c>
      <c r="K117" s="109">
        <v>42552</v>
      </c>
      <c r="L117" s="109">
        <v>42673</v>
      </c>
      <c r="M117" s="501" t="s">
        <v>5202</v>
      </c>
      <c r="N117" s="598">
        <v>0.95</v>
      </c>
    </row>
    <row r="118" spans="1:14" ht="360">
      <c r="A118" s="1673"/>
      <c r="B118" s="1660"/>
      <c r="C118" s="1673"/>
      <c r="D118" s="1674"/>
      <c r="E118" s="1801"/>
      <c r="F118" s="1660"/>
      <c r="G118" s="1660"/>
      <c r="H118" s="1292" t="s">
        <v>142</v>
      </c>
      <c r="I118" s="1292" t="s">
        <v>143</v>
      </c>
      <c r="J118" s="1285">
        <v>1</v>
      </c>
      <c r="K118" s="109">
        <v>42675</v>
      </c>
      <c r="L118" s="109">
        <v>42765</v>
      </c>
      <c r="M118" s="501" t="s">
        <v>5203</v>
      </c>
      <c r="N118" s="598">
        <v>0.95</v>
      </c>
    </row>
    <row r="119" spans="1:14" ht="409.5">
      <c r="A119" s="1673"/>
      <c r="B119" s="1660"/>
      <c r="C119" s="1673"/>
      <c r="D119" s="1674"/>
      <c r="E119" s="1801"/>
      <c r="F119" s="1660"/>
      <c r="G119" s="1660"/>
      <c r="H119" s="1292" t="s">
        <v>145</v>
      </c>
      <c r="I119" s="1292" t="s">
        <v>143</v>
      </c>
      <c r="J119" s="1285">
        <v>1</v>
      </c>
      <c r="K119" s="109">
        <v>42675</v>
      </c>
      <c r="L119" s="109">
        <v>42765</v>
      </c>
      <c r="M119" s="501" t="s">
        <v>5218</v>
      </c>
      <c r="N119" s="598">
        <v>0.95</v>
      </c>
    </row>
    <row r="120" spans="1:14" ht="240">
      <c r="A120" s="1673"/>
      <c r="B120" s="1660"/>
      <c r="C120" s="1673"/>
      <c r="D120" s="1674"/>
      <c r="E120" s="1801"/>
      <c r="F120" s="1660"/>
      <c r="G120" s="1660"/>
      <c r="H120" s="1292" t="s">
        <v>147</v>
      </c>
      <c r="I120" s="1292" t="s">
        <v>148</v>
      </c>
      <c r="J120" s="1285">
        <v>1</v>
      </c>
      <c r="K120" s="109">
        <v>42767</v>
      </c>
      <c r="L120" s="109">
        <v>42781</v>
      </c>
      <c r="M120" s="501" t="s">
        <v>5205</v>
      </c>
      <c r="N120" s="598">
        <v>0.95</v>
      </c>
    </row>
    <row r="121" spans="1:14" ht="315">
      <c r="A121" s="1673"/>
      <c r="B121" s="1660"/>
      <c r="C121" s="1673"/>
      <c r="D121" s="1674"/>
      <c r="E121" s="1801"/>
      <c r="F121" s="1660"/>
      <c r="G121" s="1660"/>
      <c r="H121" s="1662" t="s">
        <v>150</v>
      </c>
      <c r="I121" s="1292" t="s">
        <v>151</v>
      </c>
      <c r="J121" s="1285">
        <v>1</v>
      </c>
      <c r="K121" s="109">
        <v>42782</v>
      </c>
      <c r="L121" s="109">
        <v>42794</v>
      </c>
      <c r="M121" s="501" t="s">
        <v>5206</v>
      </c>
      <c r="N121" s="598">
        <v>0</v>
      </c>
    </row>
    <row r="122" spans="1:14" ht="315">
      <c r="A122" s="1673"/>
      <c r="B122" s="1660"/>
      <c r="C122" s="1673"/>
      <c r="D122" s="1674"/>
      <c r="E122" s="1801"/>
      <c r="F122" s="1660"/>
      <c r="G122" s="1661"/>
      <c r="H122" s="1663"/>
      <c r="I122" s="1292" t="s">
        <v>153</v>
      </c>
      <c r="J122" s="1285">
        <v>1</v>
      </c>
      <c r="K122" s="109">
        <v>42795</v>
      </c>
      <c r="L122" s="109">
        <v>42855</v>
      </c>
      <c r="M122" s="501" t="s">
        <v>5206</v>
      </c>
      <c r="N122" s="598">
        <v>0</v>
      </c>
    </row>
    <row r="123" spans="1:14" ht="409.5">
      <c r="A123" s="1673"/>
      <c r="B123" s="1660"/>
      <c r="C123" s="1673"/>
      <c r="D123" s="1674"/>
      <c r="E123" s="1801"/>
      <c r="F123" s="1660"/>
      <c r="G123" s="1659" t="s">
        <v>164</v>
      </c>
      <c r="H123" s="1292" t="s">
        <v>165</v>
      </c>
      <c r="I123" s="1292" t="s">
        <v>166</v>
      </c>
      <c r="J123" s="106">
        <v>1</v>
      </c>
      <c r="K123" s="109">
        <v>42675</v>
      </c>
      <c r="L123" s="109">
        <v>42765</v>
      </c>
      <c r="M123" s="501" t="s">
        <v>5207</v>
      </c>
      <c r="N123" s="598">
        <v>0.5</v>
      </c>
    </row>
    <row r="124" spans="1:14" ht="285">
      <c r="A124" s="1673"/>
      <c r="B124" s="1660"/>
      <c r="C124" s="1673"/>
      <c r="D124" s="1674"/>
      <c r="E124" s="1801"/>
      <c r="F124" s="1660"/>
      <c r="G124" s="1660"/>
      <c r="H124" s="1292" t="s">
        <v>168</v>
      </c>
      <c r="I124" s="1292" t="s">
        <v>169</v>
      </c>
      <c r="J124" s="106">
        <v>1</v>
      </c>
      <c r="K124" s="109">
        <v>42767</v>
      </c>
      <c r="L124" s="109">
        <v>42809</v>
      </c>
      <c r="M124" s="501" t="s">
        <v>5208</v>
      </c>
      <c r="N124" s="598">
        <v>0</v>
      </c>
    </row>
    <row r="125" spans="1:14" ht="285">
      <c r="A125" s="1673"/>
      <c r="B125" s="1660"/>
      <c r="C125" s="1673"/>
      <c r="D125" s="1674"/>
      <c r="E125" s="1801"/>
      <c r="F125" s="1660"/>
      <c r="G125" s="1660"/>
      <c r="H125" s="1292" t="s">
        <v>171</v>
      </c>
      <c r="I125" s="1292" t="s">
        <v>172</v>
      </c>
      <c r="J125" s="106">
        <v>1</v>
      </c>
      <c r="K125" s="109">
        <v>42810</v>
      </c>
      <c r="L125" s="109">
        <v>42871</v>
      </c>
      <c r="M125" s="501" t="s">
        <v>5208</v>
      </c>
      <c r="N125" s="598">
        <v>0</v>
      </c>
    </row>
    <row r="126" spans="1:14" ht="285">
      <c r="A126" s="1673"/>
      <c r="B126" s="1661"/>
      <c r="C126" s="1673"/>
      <c r="D126" s="1674"/>
      <c r="E126" s="1801"/>
      <c r="F126" s="1660"/>
      <c r="G126" s="1661"/>
      <c r="H126" s="1292" t="s">
        <v>173</v>
      </c>
      <c r="I126" s="1292" t="s">
        <v>174</v>
      </c>
      <c r="J126" s="106">
        <v>1</v>
      </c>
      <c r="K126" s="109">
        <v>42872</v>
      </c>
      <c r="L126" s="109">
        <v>42964</v>
      </c>
      <c r="M126" s="501" t="s">
        <v>5208</v>
      </c>
      <c r="N126" s="598">
        <v>0</v>
      </c>
    </row>
    <row r="127" spans="1:14" ht="409.5">
      <c r="A127" s="1673" t="s">
        <v>4921</v>
      </c>
      <c r="B127" s="1659" t="s">
        <v>11</v>
      </c>
      <c r="C127" s="1673" t="s">
        <v>5227</v>
      </c>
      <c r="D127" s="1674" t="s">
        <v>713</v>
      </c>
      <c r="E127" s="1675" t="s">
        <v>5228</v>
      </c>
      <c r="F127" s="1659" t="s">
        <v>5229</v>
      </c>
      <c r="G127" s="1659" t="s">
        <v>5230</v>
      </c>
      <c r="H127" s="121" t="s">
        <v>5231</v>
      </c>
      <c r="I127" s="121" t="s">
        <v>5232</v>
      </c>
      <c r="J127" s="122">
        <v>1</v>
      </c>
      <c r="K127" s="109">
        <v>42552</v>
      </c>
      <c r="L127" s="109">
        <v>42582</v>
      </c>
      <c r="M127" s="501" t="s">
        <v>5233</v>
      </c>
      <c r="N127" s="598">
        <v>0.33</v>
      </c>
    </row>
    <row r="128" spans="1:14" ht="409.5">
      <c r="A128" s="1673"/>
      <c r="B128" s="1660"/>
      <c r="C128" s="1673"/>
      <c r="D128" s="1674"/>
      <c r="E128" s="1676"/>
      <c r="F128" s="1660"/>
      <c r="G128" s="1661"/>
      <c r="H128" s="121" t="s">
        <v>5234</v>
      </c>
      <c r="I128" s="121" t="s">
        <v>5235</v>
      </c>
      <c r="J128" s="122">
        <v>1</v>
      </c>
      <c r="K128" s="109">
        <v>42583</v>
      </c>
      <c r="L128" s="109">
        <v>42704</v>
      </c>
      <c r="M128" s="501" t="s">
        <v>5236</v>
      </c>
      <c r="N128" s="598">
        <v>0</v>
      </c>
    </row>
    <row r="129" spans="1:14" ht="270">
      <c r="A129" s="1673"/>
      <c r="B129" s="1660"/>
      <c r="C129" s="1673"/>
      <c r="D129" s="1674"/>
      <c r="E129" s="1676"/>
      <c r="F129" s="1660"/>
      <c r="G129" s="1943" t="s">
        <v>5216</v>
      </c>
      <c r="H129" s="1291" t="s">
        <v>5237</v>
      </c>
      <c r="I129" s="121" t="s">
        <v>162</v>
      </c>
      <c r="J129" s="115">
        <v>1</v>
      </c>
      <c r="K129" s="119">
        <v>42644</v>
      </c>
      <c r="L129" s="119">
        <v>42766</v>
      </c>
      <c r="M129" s="505" t="s">
        <v>5238</v>
      </c>
      <c r="N129" s="598">
        <v>0</v>
      </c>
    </row>
    <row r="130" spans="1:14" ht="255">
      <c r="A130" s="1673"/>
      <c r="B130" s="1661"/>
      <c r="C130" s="1673"/>
      <c r="D130" s="1674"/>
      <c r="E130" s="1677"/>
      <c r="F130" s="1661"/>
      <c r="G130" s="1944"/>
      <c r="H130" s="1291" t="s">
        <v>5239</v>
      </c>
      <c r="I130" s="121" t="s">
        <v>162</v>
      </c>
      <c r="J130" s="115">
        <v>1</v>
      </c>
      <c r="K130" s="109">
        <v>42430</v>
      </c>
      <c r="L130" s="109">
        <v>42460</v>
      </c>
      <c r="M130" s="506" t="s">
        <v>5226</v>
      </c>
      <c r="N130" s="598">
        <v>1</v>
      </c>
    </row>
    <row r="131" spans="1:14" ht="330">
      <c r="A131" s="1928" t="s">
        <v>4921</v>
      </c>
      <c r="B131" s="1928" t="s">
        <v>11</v>
      </c>
      <c r="C131" s="1659" t="s">
        <v>5240</v>
      </c>
      <c r="D131" s="1928" t="s">
        <v>625</v>
      </c>
      <c r="E131" s="1675" t="s">
        <v>5241</v>
      </c>
      <c r="F131" s="1659" t="s">
        <v>5242</v>
      </c>
      <c r="G131" s="1659" t="s">
        <v>5243</v>
      </c>
      <c r="H131" s="1291" t="s">
        <v>5244</v>
      </c>
      <c r="I131" s="1285" t="s">
        <v>5245</v>
      </c>
      <c r="J131" s="106">
        <v>1</v>
      </c>
      <c r="K131" s="109">
        <v>42552</v>
      </c>
      <c r="L131" s="109">
        <v>42674</v>
      </c>
      <c r="M131" s="501" t="s">
        <v>5246</v>
      </c>
      <c r="N131" s="598">
        <v>1</v>
      </c>
    </row>
    <row r="132" spans="1:14" ht="255">
      <c r="A132" s="1929"/>
      <c r="B132" s="1929"/>
      <c r="C132" s="1929"/>
      <c r="D132" s="1929"/>
      <c r="E132" s="1676"/>
      <c r="F132" s="1660"/>
      <c r="G132" s="1661"/>
      <c r="H132" s="1291" t="s">
        <v>5247</v>
      </c>
      <c r="I132" s="1285" t="s">
        <v>5248</v>
      </c>
      <c r="J132" s="115">
        <v>1</v>
      </c>
      <c r="K132" s="109">
        <v>42675</v>
      </c>
      <c r="L132" s="109">
        <v>42736</v>
      </c>
      <c r="M132" s="501" t="s">
        <v>5246</v>
      </c>
      <c r="N132" s="598">
        <v>0</v>
      </c>
    </row>
    <row r="133" spans="1:14" ht="409.5">
      <c r="A133" s="1929"/>
      <c r="B133" s="1929"/>
      <c r="C133" s="1929"/>
      <c r="D133" s="1929"/>
      <c r="E133" s="1676"/>
      <c r="F133" s="1660"/>
      <c r="G133" s="121" t="s">
        <v>5249</v>
      </c>
      <c r="H133" s="1292" t="s">
        <v>5250</v>
      </c>
      <c r="I133" s="1285" t="s">
        <v>5251</v>
      </c>
      <c r="J133" s="106">
        <v>1</v>
      </c>
      <c r="K133" s="109">
        <v>42583</v>
      </c>
      <c r="L133" s="109">
        <v>42766</v>
      </c>
      <c r="M133" s="501" t="s">
        <v>5252</v>
      </c>
      <c r="N133" s="598">
        <v>0</v>
      </c>
    </row>
    <row r="134" spans="1:14" ht="409.5">
      <c r="A134" s="1929"/>
      <c r="B134" s="1929"/>
      <c r="C134" s="1929"/>
      <c r="D134" s="1929"/>
      <c r="E134" s="1676"/>
      <c r="F134" s="1660"/>
      <c r="G134" s="1659" t="s">
        <v>138</v>
      </c>
      <c r="H134" s="1292" t="s">
        <v>139</v>
      </c>
      <c r="I134" s="1292" t="s">
        <v>140</v>
      </c>
      <c r="J134" s="1285">
        <v>1</v>
      </c>
      <c r="K134" s="109">
        <v>42552</v>
      </c>
      <c r="L134" s="109">
        <v>42673</v>
      </c>
      <c r="M134" s="501" t="s">
        <v>5202</v>
      </c>
      <c r="N134" s="598">
        <v>0.95</v>
      </c>
    </row>
    <row r="135" spans="1:14" ht="360">
      <c r="A135" s="1929"/>
      <c r="B135" s="1929"/>
      <c r="C135" s="1929"/>
      <c r="D135" s="1929"/>
      <c r="E135" s="1676"/>
      <c r="F135" s="1660"/>
      <c r="G135" s="1660"/>
      <c r="H135" s="1292" t="s">
        <v>142</v>
      </c>
      <c r="I135" s="1292" t="s">
        <v>143</v>
      </c>
      <c r="J135" s="1285">
        <v>1</v>
      </c>
      <c r="K135" s="109">
        <v>42675</v>
      </c>
      <c r="L135" s="109">
        <v>42765</v>
      </c>
      <c r="M135" s="501" t="s">
        <v>5203</v>
      </c>
      <c r="N135" s="598">
        <v>0.95</v>
      </c>
    </row>
    <row r="136" spans="1:14" ht="409.5">
      <c r="A136" s="1929"/>
      <c r="B136" s="1929"/>
      <c r="C136" s="1929"/>
      <c r="D136" s="1929"/>
      <c r="E136" s="1676"/>
      <c r="F136" s="1660"/>
      <c r="G136" s="1660"/>
      <c r="H136" s="1292" t="s">
        <v>145</v>
      </c>
      <c r="I136" s="1292" t="s">
        <v>143</v>
      </c>
      <c r="J136" s="1285">
        <v>1</v>
      </c>
      <c r="K136" s="109">
        <v>42675</v>
      </c>
      <c r="L136" s="109">
        <v>42765</v>
      </c>
      <c r="M136" s="501" t="s">
        <v>5218</v>
      </c>
      <c r="N136" s="598">
        <v>0.95</v>
      </c>
    </row>
    <row r="137" spans="1:14" ht="240">
      <c r="A137" s="1929"/>
      <c r="B137" s="1929"/>
      <c r="C137" s="1929"/>
      <c r="D137" s="1929"/>
      <c r="E137" s="1676"/>
      <c r="F137" s="1660"/>
      <c r="G137" s="1660"/>
      <c r="H137" s="1292" t="s">
        <v>147</v>
      </c>
      <c r="I137" s="1292" t="s">
        <v>148</v>
      </c>
      <c r="J137" s="1285">
        <v>1</v>
      </c>
      <c r="K137" s="109">
        <v>42767</v>
      </c>
      <c r="L137" s="109">
        <v>42781</v>
      </c>
      <c r="M137" s="501" t="s">
        <v>5205</v>
      </c>
      <c r="N137" s="598">
        <v>0</v>
      </c>
    </row>
    <row r="138" spans="1:14" ht="315">
      <c r="A138" s="1929"/>
      <c r="B138" s="1929"/>
      <c r="C138" s="1929"/>
      <c r="D138" s="1929"/>
      <c r="E138" s="1676"/>
      <c r="F138" s="1660"/>
      <c r="G138" s="1660"/>
      <c r="H138" s="1662" t="s">
        <v>150</v>
      </c>
      <c r="I138" s="1292" t="s">
        <v>151</v>
      </c>
      <c r="J138" s="1285">
        <v>1</v>
      </c>
      <c r="K138" s="109">
        <v>42782</v>
      </c>
      <c r="L138" s="109">
        <v>42794</v>
      </c>
      <c r="M138" s="501" t="s">
        <v>5206</v>
      </c>
      <c r="N138" s="598">
        <v>0</v>
      </c>
    </row>
    <row r="139" spans="1:14" ht="315">
      <c r="A139" s="1929"/>
      <c r="B139" s="1929"/>
      <c r="C139" s="1929"/>
      <c r="D139" s="1929"/>
      <c r="E139" s="1676"/>
      <c r="F139" s="1660"/>
      <c r="G139" s="1661"/>
      <c r="H139" s="1663"/>
      <c r="I139" s="1292" t="s">
        <v>153</v>
      </c>
      <c r="J139" s="1285">
        <v>1</v>
      </c>
      <c r="K139" s="109">
        <v>42795</v>
      </c>
      <c r="L139" s="109">
        <v>42855</v>
      </c>
      <c r="M139" s="501" t="s">
        <v>5206</v>
      </c>
      <c r="N139" s="598">
        <v>0</v>
      </c>
    </row>
    <row r="140" spans="1:14" ht="409.5">
      <c r="A140" s="1929"/>
      <c r="B140" s="1929"/>
      <c r="C140" s="1929"/>
      <c r="D140" s="1929"/>
      <c r="E140" s="1676"/>
      <c r="F140" s="1660"/>
      <c r="G140" s="1659" t="s">
        <v>164</v>
      </c>
      <c r="H140" s="1292" t="s">
        <v>165</v>
      </c>
      <c r="I140" s="1292" t="s">
        <v>166</v>
      </c>
      <c r="J140" s="106">
        <v>1</v>
      </c>
      <c r="K140" s="109">
        <v>42675</v>
      </c>
      <c r="L140" s="109">
        <v>42765</v>
      </c>
      <c r="M140" s="501" t="s">
        <v>5207</v>
      </c>
      <c r="N140" s="598">
        <v>0.5</v>
      </c>
    </row>
    <row r="141" spans="1:14" ht="285">
      <c r="A141" s="1929"/>
      <c r="B141" s="1929"/>
      <c r="C141" s="1929"/>
      <c r="D141" s="1929"/>
      <c r="E141" s="1676"/>
      <c r="F141" s="1660"/>
      <c r="G141" s="1660"/>
      <c r="H141" s="1292" t="s">
        <v>168</v>
      </c>
      <c r="I141" s="1292" t="s">
        <v>169</v>
      </c>
      <c r="J141" s="106">
        <v>1</v>
      </c>
      <c r="K141" s="109">
        <v>42767</v>
      </c>
      <c r="L141" s="109">
        <v>42809</v>
      </c>
      <c r="M141" s="501" t="s">
        <v>5208</v>
      </c>
      <c r="N141" s="598">
        <v>0</v>
      </c>
    </row>
    <row r="142" spans="1:14" ht="285">
      <c r="A142" s="1929"/>
      <c r="B142" s="1929"/>
      <c r="C142" s="1929"/>
      <c r="D142" s="1929"/>
      <c r="E142" s="1676"/>
      <c r="F142" s="1660"/>
      <c r="G142" s="1660"/>
      <c r="H142" s="1292" t="s">
        <v>171</v>
      </c>
      <c r="I142" s="1292" t="s">
        <v>172</v>
      </c>
      <c r="J142" s="106">
        <v>1</v>
      </c>
      <c r="K142" s="109">
        <v>42810</v>
      </c>
      <c r="L142" s="109">
        <v>42871</v>
      </c>
      <c r="M142" s="501" t="s">
        <v>5208</v>
      </c>
      <c r="N142" s="598">
        <v>0</v>
      </c>
    </row>
    <row r="143" spans="1:14" ht="285">
      <c r="A143" s="1709"/>
      <c r="B143" s="1709"/>
      <c r="C143" s="1709"/>
      <c r="D143" s="1709"/>
      <c r="E143" s="1677"/>
      <c r="F143" s="1661"/>
      <c r="G143" s="1661"/>
      <c r="H143" s="1292" t="s">
        <v>173</v>
      </c>
      <c r="I143" s="1292" t="s">
        <v>174</v>
      </c>
      <c r="J143" s="106">
        <v>1</v>
      </c>
      <c r="K143" s="109">
        <v>42872</v>
      </c>
      <c r="L143" s="109">
        <v>42964</v>
      </c>
      <c r="M143" s="501" t="s">
        <v>5208</v>
      </c>
      <c r="N143" s="598">
        <v>0</v>
      </c>
    </row>
    <row r="144" spans="1:14" ht="330">
      <c r="A144" s="1659" t="s">
        <v>4921</v>
      </c>
      <c r="B144" s="1659" t="s">
        <v>11</v>
      </c>
      <c r="C144" s="1659" t="s">
        <v>5253</v>
      </c>
      <c r="D144" s="1928" t="s">
        <v>713</v>
      </c>
      <c r="E144" s="1675" t="s">
        <v>5254</v>
      </c>
      <c r="F144" s="1941" t="s">
        <v>5255</v>
      </c>
      <c r="G144" s="1659" t="s">
        <v>5243</v>
      </c>
      <c r="H144" s="1291" t="s">
        <v>5244</v>
      </c>
      <c r="I144" s="1285" t="s">
        <v>5245</v>
      </c>
      <c r="J144" s="106">
        <v>1</v>
      </c>
      <c r="K144" s="109">
        <v>42552</v>
      </c>
      <c r="L144" s="109">
        <v>42674</v>
      </c>
      <c r="M144" s="501" t="s">
        <v>5246</v>
      </c>
      <c r="N144" s="598">
        <v>1</v>
      </c>
    </row>
    <row r="145" spans="1:14" ht="255">
      <c r="A145" s="1660"/>
      <c r="B145" s="1660"/>
      <c r="C145" s="1660"/>
      <c r="D145" s="1929"/>
      <c r="E145" s="1676"/>
      <c r="F145" s="1942"/>
      <c r="G145" s="1661"/>
      <c r="H145" s="1291" t="s">
        <v>5247</v>
      </c>
      <c r="I145" s="1285" t="s">
        <v>5248</v>
      </c>
      <c r="J145" s="115">
        <v>1</v>
      </c>
      <c r="K145" s="109">
        <v>42675</v>
      </c>
      <c r="L145" s="109">
        <v>42736</v>
      </c>
      <c r="M145" s="501" t="s">
        <v>5246</v>
      </c>
      <c r="N145" s="598">
        <v>0</v>
      </c>
    </row>
    <row r="146" spans="1:14" ht="409.5">
      <c r="A146" s="1660"/>
      <c r="B146" s="1660"/>
      <c r="C146" s="1660"/>
      <c r="D146" s="1929"/>
      <c r="E146" s="1676"/>
      <c r="F146" s="1942"/>
      <c r="G146" s="121" t="s">
        <v>5249</v>
      </c>
      <c r="H146" s="1291" t="s">
        <v>5256</v>
      </c>
      <c r="I146" s="1285" t="s">
        <v>5251</v>
      </c>
      <c r="J146" s="106">
        <v>1</v>
      </c>
      <c r="K146" s="109">
        <v>42583</v>
      </c>
      <c r="L146" s="109">
        <v>42766</v>
      </c>
      <c r="M146" s="501" t="s">
        <v>5252</v>
      </c>
      <c r="N146" s="598">
        <v>0</v>
      </c>
    </row>
    <row r="147" spans="1:14" ht="409.5">
      <c r="A147" s="1660"/>
      <c r="B147" s="1660"/>
      <c r="C147" s="1660"/>
      <c r="D147" s="1929"/>
      <c r="E147" s="1676"/>
      <c r="F147" s="1942"/>
      <c r="G147" s="1659" t="s">
        <v>138</v>
      </c>
      <c r="H147" s="1292" t="s">
        <v>139</v>
      </c>
      <c r="I147" s="1292" t="s">
        <v>140</v>
      </c>
      <c r="J147" s="1285">
        <v>1</v>
      </c>
      <c r="K147" s="109">
        <v>42552</v>
      </c>
      <c r="L147" s="109">
        <v>42673</v>
      </c>
      <c r="M147" s="501" t="s">
        <v>5202</v>
      </c>
      <c r="N147" s="598">
        <v>0.95</v>
      </c>
    </row>
    <row r="148" spans="1:14" ht="360">
      <c r="A148" s="1660"/>
      <c r="B148" s="1660"/>
      <c r="C148" s="1660"/>
      <c r="D148" s="1929"/>
      <c r="E148" s="1676"/>
      <c r="F148" s="1942"/>
      <c r="G148" s="1660"/>
      <c r="H148" s="1292" t="s">
        <v>142</v>
      </c>
      <c r="I148" s="1292" t="s">
        <v>143</v>
      </c>
      <c r="J148" s="1285">
        <v>1</v>
      </c>
      <c r="K148" s="109">
        <v>42675</v>
      </c>
      <c r="L148" s="109">
        <v>42765</v>
      </c>
      <c r="M148" s="501" t="s">
        <v>5203</v>
      </c>
      <c r="N148" s="598">
        <v>0.95</v>
      </c>
    </row>
    <row r="149" spans="1:14" ht="409.5">
      <c r="A149" s="1660"/>
      <c r="B149" s="1660"/>
      <c r="C149" s="1660"/>
      <c r="D149" s="1929"/>
      <c r="E149" s="1676"/>
      <c r="F149" s="1942"/>
      <c r="G149" s="1660"/>
      <c r="H149" s="1292" t="s">
        <v>145</v>
      </c>
      <c r="I149" s="1292" t="s">
        <v>143</v>
      </c>
      <c r="J149" s="1285">
        <v>1</v>
      </c>
      <c r="K149" s="109">
        <v>42675</v>
      </c>
      <c r="L149" s="109">
        <v>42765</v>
      </c>
      <c r="M149" s="501" t="s">
        <v>5218</v>
      </c>
      <c r="N149" s="598">
        <v>0.95</v>
      </c>
    </row>
    <row r="150" spans="1:14" ht="240">
      <c r="A150" s="1660"/>
      <c r="B150" s="1660"/>
      <c r="C150" s="1660"/>
      <c r="D150" s="1929"/>
      <c r="E150" s="1676"/>
      <c r="F150" s="1942"/>
      <c r="G150" s="1660"/>
      <c r="H150" s="1292" t="s">
        <v>147</v>
      </c>
      <c r="I150" s="1292" t="s">
        <v>148</v>
      </c>
      <c r="J150" s="1285">
        <v>1</v>
      </c>
      <c r="K150" s="109">
        <v>42767</v>
      </c>
      <c r="L150" s="109">
        <v>42781</v>
      </c>
      <c r="M150" s="501" t="s">
        <v>5205</v>
      </c>
      <c r="N150" s="598">
        <v>0</v>
      </c>
    </row>
    <row r="151" spans="1:14" ht="315">
      <c r="A151" s="1660"/>
      <c r="B151" s="1660"/>
      <c r="C151" s="1660"/>
      <c r="D151" s="1929"/>
      <c r="E151" s="1676"/>
      <c r="F151" s="1942"/>
      <c r="G151" s="1660"/>
      <c r="H151" s="1662" t="s">
        <v>150</v>
      </c>
      <c r="I151" s="1292" t="s">
        <v>151</v>
      </c>
      <c r="J151" s="1285">
        <v>1</v>
      </c>
      <c r="K151" s="109">
        <v>42782</v>
      </c>
      <c r="L151" s="109">
        <v>42794</v>
      </c>
      <c r="M151" s="501" t="s">
        <v>5206</v>
      </c>
      <c r="N151" s="598">
        <v>0</v>
      </c>
    </row>
    <row r="152" spans="1:14" ht="315">
      <c r="A152" s="1660"/>
      <c r="B152" s="1660"/>
      <c r="C152" s="1660"/>
      <c r="D152" s="1929"/>
      <c r="E152" s="1676"/>
      <c r="F152" s="1942"/>
      <c r="G152" s="1661"/>
      <c r="H152" s="1663"/>
      <c r="I152" s="1292" t="s">
        <v>153</v>
      </c>
      <c r="J152" s="1285">
        <v>1</v>
      </c>
      <c r="K152" s="109">
        <v>42795</v>
      </c>
      <c r="L152" s="109">
        <v>42855</v>
      </c>
      <c r="M152" s="501" t="s">
        <v>5206</v>
      </c>
      <c r="N152" s="598">
        <v>0</v>
      </c>
    </row>
    <row r="153" spans="1:14" ht="409.5">
      <c r="A153" s="1660"/>
      <c r="B153" s="1660"/>
      <c r="C153" s="1660"/>
      <c r="D153" s="1929"/>
      <c r="E153" s="1676"/>
      <c r="F153" s="1942"/>
      <c r="G153" s="1659" t="s">
        <v>164</v>
      </c>
      <c r="H153" s="1292" t="s">
        <v>165</v>
      </c>
      <c r="I153" s="1292" t="s">
        <v>166</v>
      </c>
      <c r="J153" s="106">
        <v>1</v>
      </c>
      <c r="K153" s="109">
        <v>42675</v>
      </c>
      <c r="L153" s="109">
        <v>42765</v>
      </c>
      <c r="M153" s="501" t="s">
        <v>5207</v>
      </c>
      <c r="N153" s="598">
        <v>0.5</v>
      </c>
    </row>
    <row r="154" spans="1:14" ht="285">
      <c r="A154" s="1660"/>
      <c r="B154" s="1660"/>
      <c r="C154" s="1660"/>
      <c r="D154" s="1929"/>
      <c r="E154" s="1676"/>
      <c r="F154" s="1942"/>
      <c r="G154" s="1660"/>
      <c r="H154" s="1292" t="s">
        <v>168</v>
      </c>
      <c r="I154" s="1292" t="s">
        <v>169</v>
      </c>
      <c r="J154" s="106">
        <v>1</v>
      </c>
      <c r="K154" s="109">
        <v>42767</v>
      </c>
      <c r="L154" s="109">
        <v>42809</v>
      </c>
      <c r="M154" s="501" t="s">
        <v>5208</v>
      </c>
      <c r="N154" s="598">
        <v>0</v>
      </c>
    </row>
    <row r="155" spans="1:14" ht="285">
      <c r="A155" s="1660"/>
      <c r="B155" s="1660"/>
      <c r="C155" s="1660"/>
      <c r="D155" s="1929"/>
      <c r="E155" s="1676"/>
      <c r="F155" s="1942"/>
      <c r="G155" s="1660"/>
      <c r="H155" s="1292" t="s">
        <v>171</v>
      </c>
      <c r="I155" s="1292" t="s">
        <v>172</v>
      </c>
      <c r="J155" s="106">
        <v>1</v>
      </c>
      <c r="K155" s="109">
        <v>42810</v>
      </c>
      <c r="L155" s="109">
        <v>42871</v>
      </c>
      <c r="M155" s="501" t="s">
        <v>5208</v>
      </c>
      <c r="N155" s="598">
        <v>0</v>
      </c>
    </row>
    <row r="156" spans="1:14" ht="285">
      <c r="A156" s="1660"/>
      <c r="B156" s="1661"/>
      <c r="C156" s="1660"/>
      <c r="D156" s="1929"/>
      <c r="E156" s="1676"/>
      <c r="F156" s="1942"/>
      <c r="G156" s="1661"/>
      <c r="H156" s="1292" t="s">
        <v>173</v>
      </c>
      <c r="I156" s="1292" t="s">
        <v>174</v>
      </c>
      <c r="J156" s="106">
        <v>1</v>
      </c>
      <c r="K156" s="109">
        <v>42872</v>
      </c>
      <c r="L156" s="109">
        <v>42964</v>
      </c>
      <c r="M156" s="501" t="s">
        <v>5208</v>
      </c>
      <c r="N156" s="598">
        <v>0</v>
      </c>
    </row>
    <row r="157" spans="1:14" ht="330">
      <c r="A157" s="1659" t="s">
        <v>4921</v>
      </c>
      <c r="B157" s="1659" t="s">
        <v>11</v>
      </c>
      <c r="C157" s="1659" t="s">
        <v>5257</v>
      </c>
      <c r="D157" s="1928" t="s">
        <v>5210</v>
      </c>
      <c r="E157" s="1675" t="s">
        <v>5258</v>
      </c>
      <c r="F157" s="1938" t="s">
        <v>5259</v>
      </c>
      <c r="G157" s="1659" t="s">
        <v>5243</v>
      </c>
      <c r="H157" s="1291" t="s">
        <v>5244</v>
      </c>
      <c r="I157" s="1285" t="s">
        <v>5245</v>
      </c>
      <c r="J157" s="106">
        <v>1</v>
      </c>
      <c r="K157" s="109">
        <v>42552</v>
      </c>
      <c r="L157" s="109">
        <v>42674</v>
      </c>
      <c r="M157" s="501" t="s">
        <v>5246</v>
      </c>
      <c r="N157" s="598">
        <v>1</v>
      </c>
    </row>
    <row r="158" spans="1:14" ht="255">
      <c r="A158" s="1660"/>
      <c r="B158" s="1660"/>
      <c r="C158" s="1660"/>
      <c r="D158" s="1929"/>
      <c r="E158" s="1676"/>
      <c r="F158" s="1939"/>
      <c r="G158" s="1661"/>
      <c r="H158" s="1291" t="s">
        <v>5247</v>
      </c>
      <c r="I158" s="1285" t="s">
        <v>5248</v>
      </c>
      <c r="J158" s="115">
        <v>1</v>
      </c>
      <c r="K158" s="109">
        <v>42675</v>
      </c>
      <c r="L158" s="109">
        <v>42736</v>
      </c>
      <c r="M158" s="501" t="s">
        <v>5246</v>
      </c>
      <c r="N158" s="598">
        <v>0</v>
      </c>
    </row>
    <row r="159" spans="1:14" ht="409.5">
      <c r="A159" s="1660"/>
      <c r="B159" s="1660"/>
      <c r="C159" s="1660"/>
      <c r="D159" s="1929"/>
      <c r="E159" s="1676"/>
      <c r="F159" s="1939"/>
      <c r="G159" s="121" t="s">
        <v>5249</v>
      </c>
      <c r="H159" s="1291" t="s">
        <v>5260</v>
      </c>
      <c r="I159" s="1285" t="s">
        <v>5251</v>
      </c>
      <c r="J159" s="106">
        <v>1</v>
      </c>
      <c r="K159" s="109">
        <v>42583</v>
      </c>
      <c r="L159" s="109">
        <v>42766</v>
      </c>
      <c r="M159" s="501" t="s">
        <v>5252</v>
      </c>
      <c r="N159" s="598">
        <v>0</v>
      </c>
    </row>
    <row r="160" spans="1:14" ht="409.5">
      <c r="A160" s="1660"/>
      <c r="B160" s="1660"/>
      <c r="C160" s="1660"/>
      <c r="D160" s="1929"/>
      <c r="E160" s="1676"/>
      <c r="F160" s="1939"/>
      <c r="G160" s="1659" t="s">
        <v>138</v>
      </c>
      <c r="H160" s="1292" t="s">
        <v>139</v>
      </c>
      <c r="I160" s="1292" t="s">
        <v>140</v>
      </c>
      <c r="J160" s="1285">
        <v>1</v>
      </c>
      <c r="K160" s="109">
        <v>42552</v>
      </c>
      <c r="L160" s="109">
        <v>42673</v>
      </c>
      <c r="M160" s="501" t="s">
        <v>5202</v>
      </c>
      <c r="N160" s="598">
        <v>0.95</v>
      </c>
    </row>
    <row r="161" spans="1:14" ht="360">
      <c r="A161" s="1660"/>
      <c r="B161" s="1660"/>
      <c r="C161" s="1660"/>
      <c r="D161" s="1929"/>
      <c r="E161" s="1676"/>
      <c r="F161" s="1939"/>
      <c r="G161" s="1660"/>
      <c r="H161" s="1292" t="s">
        <v>142</v>
      </c>
      <c r="I161" s="1292" t="s">
        <v>143</v>
      </c>
      <c r="J161" s="1285">
        <v>1</v>
      </c>
      <c r="K161" s="109">
        <v>42675</v>
      </c>
      <c r="L161" s="109">
        <v>42765</v>
      </c>
      <c r="M161" s="501" t="s">
        <v>5203</v>
      </c>
      <c r="N161" s="598">
        <v>0.95</v>
      </c>
    </row>
    <row r="162" spans="1:14" ht="409.5">
      <c r="A162" s="1660"/>
      <c r="B162" s="1660"/>
      <c r="C162" s="1660"/>
      <c r="D162" s="1929"/>
      <c r="E162" s="1676"/>
      <c r="F162" s="1939"/>
      <c r="G162" s="1660"/>
      <c r="H162" s="1292" t="s">
        <v>145</v>
      </c>
      <c r="I162" s="1292" t="s">
        <v>143</v>
      </c>
      <c r="J162" s="1285">
        <v>1</v>
      </c>
      <c r="K162" s="109">
        <v>42675</v>
      </c>
      <c r="L162" s="109">
        <v>42765</v>
      </c>
      <c r="M162" s="501" t="s">
        <v>5218</v>
      </c>
      <c r="N162" s="598">
        <v>0.95</v>
      </c>
    </row>
    <row r="163" spans="1:14" ht="240">
      <c r="A163" s="1660"/>
      <c r="B163" s="1660"/>
      <c r="C163" s="1660"/>
      <c r="D163" s="1929"/>
      <c r="E163" s="1676"/>
      <c r="F163" s="1939"/>
      <c r="G163" s="1660"/>
      <c r="H163" s="1292" t="s">
        <v>147</v>
      </c>
      <c r="I163" s="1292" t="s">
        <v>148</v>
      </c>
      <c r="J163" s="1285">
        <v>1</v>
      </c>
      <c r="K163" s="109">
        <v>42767</v>
      </c>
      <c r="L163" s="109">
        <v>42781</v>
      </c>
      <c r="M163" s="501" t="s">
        <v>5205</v>
      </c>
      <c r="N163" s="598">
        <v>0</v>
      </c>
    </row>
    <row r="164" spans="1:14" ht="315">
      <c r="A164" s="1660"/>
      <c r="B164" s="1660"/>
      <c r="C164" s="1660"/>
      <c r="D164" s="1929"/>
      <c r="E164" s="1676"/>
      <c r="F164" s="1939"/>
      <c r="G164" s="1660"/>
      <c r="H164" s="1662" t="s">
        <v>150</v>
      </c>
      <c r="I164" s="1292" t="s">
        <v>151</v>
      </c>
      <c r="J164" s="1285">
        <v>1</v>
      </c>
      <c r="K164" s="109">
        <v>42782</v>
      </c>
      <c r="L164" s="109">
        <v>42794</v>
      </c>
      <c r="M164" s="501" t="s">
        <v>5206</v>
      </c>
      <c r="N164" s="598">
        <v>0</v>
      </c>
    </row>
    <row r="165" spans="1:14" ht="315">
      <c r="A165" s="1660"/>
      <c r="B165" s="1660"/>
      <c r="C165" s="1660"/>
      <c r="D165" s="1929"/>
      <c r="E165" s="1676"/>
      <c r="F165" s="1939"/>
      <c r="G165" s="1661"/>
      <c r="H165" s="1663"/>
      <c r="I165" s="1292" t="s">
        <v>153</v>
      </c>
      <c r="J165" s="1285">
        <v>1</v>
      </c>
      <c r="K165" s="109">
        <v>42795</v>
      </c>
      <c r="L165" s="109">
        <v>42855</v>
      </c>
      <c r="M165" s="501" t="s">
        <v>5206</v>
      </c>
      <c r="N165" s="598">
        <v>0</v>
      </c>
    </row>
    <row r="166" spans="1:14" ht="409.5">
      <c r="A166" s="1660"/>
      <c r="B166" s="1660"/>
      <c r="C166" s="1660"/>
      <c r="D166" s="1929"/>
      <c r="E166" s="1676"/>
      <c r="F166" s="1939"/>
      <c r="G166" s="1659" t="s">
        <v>164</v>
      </c>
      <c r="H166" s="1292" t="s">
        <v>165</v>
      </c>
      <c r="I166" s="1292" t="s">
        <v>166</v>
      </c>
      <c r="J166" s="106">
        <v>1</v>
      </c>
      <c r="K166" s="109">
        <v>42675</v>
      </c>
      <c r="L166" s="109">
        <v>42765</v>
      </c>
      <c r="M166" s="501" t="s">
        <v>5207</v>
      </c>
      <c r="N166" s="598">
        <v>0.5</v>
      </c>
    </row>
    <row r="167" spans="1:14" ht="285">
      <c r="A167" s="1660"/>
      <c r="B167" s="1660"/>
      <c r="C167" s="1660"/>
      <c r="D167" s="1929"/>
      <c r="E167" s="1676"/>
      <c r="F167" s="1939"/>
      <c r="G167" s="1660"/>
      <c r="H167" s="1292" t="s">
        <v>168</v>
      </c>
      <c r="I167" s="1292" t="s">
        <v>169</v>
      </c>
      <c r="J167" s="106">
        <v>1</v>
      </c>
      <c r="K167" s="109">
        <v>42767</v>
      </c>
      <c r="L167" s="109">
        <v>42809</v>
      </c>
      <c r="M167" s="501" t="s">
        <v>5208</v>
      </c>
      <c r="N167" s="598">
        <v>0</v>
      </c>
    </row>
    <row r="168" spans="1:14" ht="285">
      <c r="A168" s="1660"/>
      <c r="B168" s="1660"/>
      <c r="C168" s="1660"/>
      <c r="D168" s="1929"/>
      <c r="E168" s="1676"/>
      <c r="F168" s="1939"/>
      <c r="G168" s="1660"/>
      <c r="H168" s="1292" t="s">
        <v>171</v>
      </c>
      <c r="I168" s="1292" t="s">
        <v>172</v>
      </c>
      <c r="J168" s="106">
        <v>1</v>
      </c>
      <c r="K168" s="109">
        <v>42810</v>
      </c>
      <c r="L168" s="109">
        <v>42871</v>
      </c>
      <c r="M168" s="501" t="s">
        <v>5208</v>
      </c>
      <c r="N168" s="598">
        <v>0</v>
      </c>
    </row>
    <row r="169" spans="1:14" ht="285">
      <c r="A169" s="1661"/>
      <c r="B169" s="1661"/>
      <c r="C169" s="1661"/>
      <c r="D169" s="1709"/>
      <c r="E169" s="1677"/>
      <c r="F169" s="1940"/>
      <c r="G169" s="1661"/>
      <c r="H169" s="1292" t="s">
        <v>173</v>
      </c>
      <c r="I169" s="1292" t="s">
        <v>174</v>
      </c>
      <c r="J169" s="106">
        <v>1</v>
      </c>
      <c r="K169" s="109">
        <v>42872</v>
      </c>
      <c r="L169" s="109">
        <v>42964</v>
      </c>
      <c r="M169" s="501" t="s">
        <v>5208</v>
      </c>
      <c r="N169" s="598">
        <v>0</v>
      </c>
    </row>
    <row r="170" spans="1:14" ht="300">
      <c r="A170" s="1923" t="s">
        <v>4921</v>
      </c>
      <c r="B170" s="1923" t="s">
        <v>11</v>
      </c>
      <c r="C170" s="1923" t="s">
        <v>5261</v>
      </c>
      <c r="D170" s="1923" t="s">
        <v>713</v>
      </c>
      <c r="E170" s="1910" t="s">
        <v>5262</v>
      </c>
      <c r="F170" s="1935" t="s">
        <v>5263</v>
      </c>
      <c r="G170" s="1930" t="s">
        <v>5264</v>
      </c>
      <c r="H170" s="123" t="s">
        <v>5265</v>
      </c>
      <c r="I170" s="1328" t="s">
        <v>2242</v>
      </c>
      <c r="J170" s="103">
        <v>1</v>
      </c>
      <c r="K170" s="101">
        <v>42552</v>
      </c>
      <c r="L170" s="101">
        <v>42582</v>
      </c>
      <c r="M170" s="500" t="s">
        <v>5266</v>
      </c>
      <c r="N170" s="598">
        <v>1</v>
      </c>
    </row>
    <row r="171" spans="1:14" ht="225">
      <c r="A171" s="1924"/>
      <c r="B171" s="1924"/>
      <c r="C171" s="1924"/>
      <c r="D171" s="1924"/>
      <c r="E171" s="1911"/>
      <c r="F171" s="1936"/>
      <c r="G171" s="1931"/>
      <c r="H171" s="123" t="s">
        <v>5267</v>
      </c>
      <c r="I171" s="1328" t="s">
        <v>220</v>
      </c>
      <c r="J171" s="103">
        <v>1</v>
      </c>
      <c r="K171" s="101">
        <v>42614</v>
      </c>
      <c r="L171" s="101">
        <v>42794</v>
      </c>
      <c r="M171" s="500" t="s">
        <v>5268</v>
      </c>
      <c r="N171" s="598">
        <v>0</v>
      </c>
    </row>
    <row r="172" spans="1:14" ht="345">
      <c r="A172" s="1924"/>
      <c r="B172" s="1924"/>
      <c r="C172" s="1924"/>
      <c r="D172" s="1924"/>
      <c r="E172" s="1911"/>
      <c r="F172" s="1936"/>
      <c r="G172" s="1923" t="s">
        <v>5269</v>
      </c>
      <c r="H172" s="124" t="s">
        <v>5270</v>
      </c>
      <c r="I172" s="1328" t="s">
        <v>236</v>
      </c>
      <c r="J172" s="103">
        <v>1</v>
      </c>
      <c r="K172" s="101">
        <v>42705</v>
      </c>
      <c r="L172" s="101">
        <v>42825</v>
      </c>
      <c r="M172" s="500" t="s">
        <v>5271</v>
      </c>
      <c r="N172" s="598">
        <v>0</v>
      </c>
    </row>
    <row r="173" spans="1:14" ht="390">
      <c r="A173" s="1924"/>
      <c r="B173" s="1924"/>
      <c r="C173" s="1924"/>
      <c r="D173" s="1924"/>
      <c r="E173" s="1911"/>
      <c r="F173" s="1936"/>
      <c r="G173" s="1924"/>
      <c r="H173" s="123" t="s">
        <v>5272</v>
      </c>
      <c r="I173" s="1328" t="s">
        <v>3168</v>
      </c>
      <c r="J173" s="103">
        <v>1</v>
      </c>
      <c r="K173" s="101">
        <v>42826</v>
      </c>
      <c r="L173" s="101">
        <v>42886</v>
      </c>
      <c r="M173" s="500" t="s">
        <v>5268</v>
      </c>
      <c r="N173" s="598">
        <v>0</v>
      </c>
    </row>
    <row r="174" spans="1:14" ht="409.5">
      <c r="A174" s="1924"/>
      <c r="B174" s="1924"/>
      <c r="C174" s="1924"/>
      <c r="D174" s="1924"/>
      <c r="E174" s="1911"/>
      <c r="F174" s="1936"/>
      <c r="G174" s="1924"/>
      <c r="H174" s="123" t="s">
        <v>5273</v>
      </c>
      <c r="I174" s="1328" t="s">
        <v>5274</v>
      </c>
      <c r="J174" s="125">
        <v>1</v>
      </c>
      <c r="K174" s="101">
        <v>42887</v>
      </c>
      <c r="L174" s="101">
        <v>42916</v>
      </c>
      <c r="M174" s="500" t="s">
        <v>5271</v>
      </c>
      <c r="N174" s="598">
        <v>0</v>
      </c>
    </row>
    <row r="175" spans="1:14" ht="409.5">
      <c r="A175" s="1924"/>
      <c r="B175" s="1924"/>
      <c r="C175" s="1924"/>
      <c r="D175" s="1924"/>
      <c r="E175" s="1911"/>
      <c r="F175" s="1936"/>
      <c r="G175" s="1925"/>
      <c r="H175" s="123" t="s">
        <v>5275</v>
      </c>
      <c r="I175" s="1328" t="s">
        <v>615</v>
      </c>
      <c r="J175" s="125">
        <v>1</v>
      </c>
      <c r="K175" s="101">
        <v>42887</v>
      </c>
      <c r="L175" s="101">
        <v>42916</v>
      </c>
      <c r="M175" s="500" t="s">
        <v>5276</v>
      </c>
      <c r="N175" s="598">
        <v>0</v>
      </c>
    </row>
    <row r="176" spans="1:14" ht="409.5">
      <c r="A176" s="1925"/>
      <c r="B176" s="1925"/>
      <c r="C176" s="1925"/>
      <c r="D176" s="1925"/>
      <c r="E176" s="1912"/>
      <c r="F176" s="1937"/>
      <c r="G176" s="1329" t="s">
        <v>5277</v>
      </c>
      <c r="H176" s="123" t="s">
        <v>5278</v>
      </c>
      <c r="I176" s="1327" t="s">
        <v>5279</v>
      </c>
      <c r="J176" s="103">
        <v>1</v>
      </c>
      <c r="K176" s="126">
        <v>42767</v>
      </c>
      <c r="L176" s="126">
        <v>42916</v>
      </c>
      <c r="M176" s="500" t="s">
        <v>5280</v>
      </c>
      <c r="N176" s="598">
        <v>0</v>
      </c>
    </row>
    <row r="177" spans="1:14" ht="409.5">
      <c r="A177" s="1928" t="s">
        <v>4921</v>
      </c>
      <c r="B177" s="1928" t="s">
        <v>11</v>
      </c>
      <c r="C177" s="1659" t="s">
        <v>134</v>
      </c>
      <c r="D177" s="1928" t="s">
        <v>135</v>
      </c>
      <c r="E177" s="1675" t="s">
        <v>5281</v>
      </c>
      <c r="F177" s="1932" t="s">
        <v>137</v>
      </c>
      <c r="G177" s="1659" t="s">
        <v>138</v>
      </c>
      <c r="H177" s="1292" t="s">
        <v>139</v>
      </c>
      <c r="I177" s="1292" t="s">
        <v>140</v>
      </c>
      <c r="J177" s="1285">
        <v>1</v>
      </c>
      <c r="K177" s="109">
        <v>42552</v>
      </c>
      <c r="L177" s="109">
        <v>42673</v>
      </c>
      <c r="M177" s="507" t="s">
        <v>5202</v>
      </c>
      <c r="N177" s="598">
        <v>0.95</v>
      </c>
    </row>
    <row r="178" spans="1:14" ht="360">
      <c r="A178" s="1929"/>
      <c r="B178" s="1929"/>
      <c r="C178" s="1660"/>
      <c r="D178" s="1929"/>
      <c r="E178" s="1676"/>
      <c r="F178" s="1933"/>
      <c r="G178" s="1660"/>
      <c r="H178" s="1292" t="s">
        <v>142</v>
      </c>
      <c r="I178" s="1292" t="s">
        <v>143</v>
      </c>
      <c r="J178" s="1285">
        <v>1</v>
      </c>
      <c r="K178" s="109">
        <v>42675</v>
      </c>
      <c r="L178" s="109">
        <v>42765</v>
      </c>
      <c r="M178" s="507" t="s">
        <v>5203</v>
      </c>
      <c r="N178" s="598">
        <v>0.95</v>
      </c>
    </row>
    <row r="179" spans="1:14" ht="409.5">
      <c r="A179" s="1929"/>
      <c r="B179" s="1929"/>
      <c r="C179" s="1660"/>
      <c r="D179" s="1929"/>
      <c r="E179" s="1676"/>
      <c r="F179" s="1933"/>
      <c r="G179" s="1660"/>
      <c r="H179" s="1292" t="s">
        <v>145</v>
      </c>
      <c r="I179" s="1292" t="s">
        <v>143</v>
      </c>
      <c r="J179" s="1285">
        <v>1</v>
      </c>
      <c r="K179" s="109">
        <v>42675</v>
      </c>
      <c r="L179" s="109">
        <v>42765</v>
      </c>
      <c r="M179" s="507" t="s">
        <v>5218</v>
      </c>
      <c r="N179" s="598">
        <v>0.95</v>
      </c>
    </row>
    <row r="180" spans="1:14" ht="240">
      <c r="A180" s="1929"/>
      <c r="B180" s="1929"/>
      <c r="C180" s="1660"/>
      <c r="D180" s="1929"/>
      <c r="E180" s="1676"/>
      <c r="F180" s="1933"/>
      <c r="G180" s="1660"/>
      <c r="H180" s="1292" t="s">
        <v>147</v>
      </c>
      <c r="I180" s="1292" t="s">
        <v>148</v>
      </c>
      <c r="J180" s="1285">
        <v>1</v>
      </c>
      <c r="K180" s="109">
        <v>42767</v>
      </c>
      <c r="L180" s="109">
        <v>42781</v>
      </c>
      <c r="M180" s="507" t="s">
        <v>5205</v>
      </c>
      <c r="N180" s="598">
        <v>0</v>
      </c>
    </row>
    <row r="181" spans="1:14" ht="315">
      <c r="A181" s="1929"/>
      <c r="B181" s="1929"/>
      <c r="C181" s="1660"/>
      <c r="D181" s="1929"/>
      <c r="E181" s="1676"/>
      <c r="F181" s="1933"/>
      <c r="G181" s="1660"/>
      <c r="H181" s="1662" t="s">
        <v>150</v>
      </c>
      <c r="I181" s="1292" t="s">
        <v>151</v>
      </c>
      <c r="J181" s="1285">
        <v>1</v>
      </c>
      <c r="K181" s="109">
        <v>42782</v>
      </c>
      <c r="L181" s="109">
        <v>42794</v>
      </c>
      <c r="M181" s="507" t="s">
        <v>5206</v>
      </c>
      <c r="N181" s="598">
        <v>0</v>
      </c>
    </row>
    <row r="182" spans="1:14" ht="315">
      <c r="A182" s="1929"/>
      <c r="B182" s="1929"/>
      <c r="C182" s="1660"/>
      <c r="D182" s="1929"/>
      <c r="E182" s="1676"/>
      <c r="F182" s="1933"/>
      <c r="G182" s="1661"/>
      <c r="H182" s="1663"/>
      <c r="I182" s="1292" t="s">
        <v>153</v>
      </c>
      <c r="J182" s="1285">
        <v>1</v>
      </c>
      <c r="K182" s="109">
        <v>42795</v>
      </c>
      <c r="L182" s="109">
        <v>42855</v>
      </c>
      <c r="M182" s="507" t="s">
        <v>5206</v>
      </c>
      <c r="N182" s="598">
        <v>0</v>
      </c>
    </row>
    <row r="183" spans="1:14" ht="330">
      <c r="A183" s="1929"/>
      <c r="B183" s="1929"/>
      <c r="C183" s="1660"/>
      <c r="D183" s="1929"/>
      <c r="E183" s="1676"/>
      <c r="F183" s="1933"/>
      <c r="G183" s="1678" t="s">
        <v>154</v>
      </c>
      <c r="H183" s="1291" t="s">
        <v>155</v>
      </c>
      <c r="I183" s="1285" t="s">
        <v>156</v>
      </c>
      <c r="J183" s="128">
        <v>1</v>
      </c>
      <c r="K183" s="109">
        <v>42552</v>
      </c>
      <c r="L183" s="119">
        <v>42644</v>
      </c>
      <c r="M183" s="508" t="s">
        <v>5282</v>
      </c>
      <c r="N183" s="598">
        <v>1</v>
      </c>
    </row>
    <row r="184" spans="1:14" ht="285">
      <c r="A184" s="1929"/>
      <c r="B184" s="1929"/>
      <c r="C184" s="1660"/>
      <c r="D184" s="1929"/>
      <c r="E184" s="1676"/>
      <c r="F184" s="1933"/>
      <c r="G184" s="1679"/>
      <c r="H184" s="1291" t="s">
        <v>158</v>
      </c>
      <c r="I184" s="1285" t="s">
        <v>159</v>
      </c>
      <c r="J184" s="128">
        <v>1</v>
      </c>
      <c r="K184" s="109">
        <v>42567</v>
      </c>
      <c r="L184" s="119">
        <v>42644</v>
      </c>
      <c r="M184" s="508" t="s">
        <v>5283</v>
      </c>
      <c r="N184" s="598">
        <v>1</v>
      </c>
    </row>
    <row r="185" spans="1:14" ht="165.75">
      <c r="A185" s="1929"/>
      <c r="B185" s="1929"/>
      <c r="C185" s="1660"/>
      <c r="D185" s="1929"/>
      <c r="E185" s="1676"/>
      <c r="F185" s="1933"/>
      <c r="G185" s="1680"/>
      <c r="H185" s="1291" t="s">
        <v>161</v>
      </c>
      <c r="I185" s="1285" t="s">
        <v>162</v>
      </c>
      <c r="J185" s="128">
        <v>1</v>
      </c>
      <c r="K185" s="109">
        <v>42583</v>
      </c>
      <c r="L185" s="119">
        <v>42644</v>
      </c>
      <c r="M185" s="508" t="s">
        <v>5284</v>
      </c>
      <c r="N185" s="598">
        <v>1</v>
      </c>
    </row>
    <row r="186" spans="1:14" ht="409.5">
      <c r="A186" s="1929"/>
      <c r="B186" s="1929"/>
      <c r="C186" s="1660"/>
      <c r="D186" s="1929"/>
      <c r="E186" s="1676"/>
      <c r="F186" s="1933"/>
      <c r="G186" s="1659" t="s">
        <v>164</v>
      </c>
      <c r="H186" s="1292" t="s">
        <v>165</v>
      </c>
      <c r="I186" s="1292" t="s">
        <v>166</v>
      </c>
      <c r="J186" s="106">
        <v>1</v>
      </c>
      <c r="K186" s="109">
        <v>42675</v>
      </c>
      <c r="L186" s="109">
        <v>42765</v>
      </c>
      <c r="M186" s="507" t="s">
        <v>5207</v>
      </c>
      <c r="N186" s="598">
        <v>0.5</v>
      </c>
    </row>
    <row r="187" spans="1:14" ht="285">
      <c r="A187" s="1929"/>
      <c r="B187" s="1929"/>
      <c r="C187" s="1660"/>
      <c r="D187" s="1929"/>
      <c r="E187" s="1676"/>
      <c r="F187" s="1933"/>
      <c r="G187" s="1660"/>
      <c r="H187" s="1292" t="s">
        <v>168</v>
      </c>
      <c r="I187" s="1292" t="s">
        <v>169</v>
      </c>
      <c r="J187" s="106">
        <v>1</v>
      </c>
      <c r="K187" s="109">
        <v>42767</v>
      </c>
      <c r="L187" s="109">
        <v>42809</v>
      </c>
      <c r="M187" s="507" t="s">
        <v>5208</v>
      </c>
      <c r="N187" s="598">
        <v>0</v>
      </c>
    </row>
    <row r="188" spans="1:14" ht="285">
      <c r="A188" s="1929"/>
      <c r="B188" s="1929"/>
      <c r="C188" s="1660"/>
      <c r="D188" s="1929"/>
      <c r="E188" s="1676"/>
      <c r="F188" s="1933"/>
      <c r="G188" s="1660"/>
      <c r="H188" s="1292" t="s">
        <v>171</v>
      </c>
      <c r="I188" s="1292" t="s">
        <v>172</v>
      </c>
      <c r="J188" s="106">
        <v>1</v>
      </c>
      <c r="K188" s="109">
        <v>42810</v>
      </c>
      <c r="L188" s="109">
        <v>42871</v>
      </c>
      <c r="M188" s="507" t="s">
        <v>5208</v>
      </c>
      <c r="N188" s="598">
        <v>0</v>
      </c>
    </row>
    <row r="189" spans="1:14" ht="285">
      <c r="A189" s="1709"/>
      <c r="B189" s="1709"/>
      <c r="C189" s="1661"/>
      <c r="D189" s="1709"/>
      <c r="E189" s="1677"/>
      <c r="F189" s="1934"/>
      <c r="G189" s="1661"/>
      <c r="H189" s="1292" t="s">
        <v>173</v>
      </c>
      <c r="I189" s="1292" t="s">
        <v>174</v>
      </c>
      <c r="J189" s="106">
        <v>1</v>
      </c>
      <c r="K189" s="109">
        <v>42872</v>
      </c>
      <c r="L189" s="109">
        <v>42964</v>
      </c>
      <c r="M189" s="507" t="s">
        <v>5208</v>
      </c>
      <c r="N189" s="598">
        <v>0</v>
      </c>
    </row>
    <row r="190" spans="1:14" ht="409.5">
      <c r="A190" s="1659" t="s">
        <v>4921</v>
      </c>
      <c r="B190" s="1659" t="s">
        <v>11</v>
      </c>
      <c r="C190" s="1659" t="s">
        <v>5285</v>
      </c>
      <c r="D190" s="1928" t="s">
        <v>2762</v>
      </c>
      <c r="E190" s="1675" t="s">
        <v>5286</v>
      </c>
      <c r="F190" s="1659" t="s">
        <v>5287</v>
      </c>
      <c r="G190" s="1659" t="s">
        <v>138</v>
      </c>
      <c r="H190" s="1292" t="s">
        <v>139</v>
      </c>
      <c r="I190" s="1292" t="s">
        <v>140</v>
      </c>
      <c r="J190" s="1285">
        <v>1</v>
      </c>
      <c r="K190" s="109">
        <v>42552</v>
      </c>
      <c r="L190" s="109">
        <v>42673</v>
      </c>
      <c r="M190" s="501" t="s">
        <v>5202</v>
      </c>
      <c r="N190" s="598">
        <v>0.95</v>
      </c>
    </row>
    <row r="191" spans="1:14" ht="360">
      <c r="A191" s="1660"/>
      <c r="B191" s="1660"/>
      <c r="C191" s="1660"/>
      <c r="D191" s="1929"/>
      <c r="E191" s="1676"/>
      <c r="F191" s="1660"/>
      <c r="G191" s="1660"/>
      <c r="H191" s="1292" t="s">
        <v>142</v>
      </c>
      <c r="I191" s="1292" t="s">
        <v>143</v>
      </c>
      <c r="J191" s="1285">
        <v>1</v>
      </c>
      <c r="K191" s="109">
        <v>42675</v>
      </c>
      <c r="L191" s="109">
        <v>42765</v>
      </c>
      <c r="M191" s="501" t="s">
        <v>5203</v>
      </c>
      <c r="N191" s="598">
        <v>0.95</v>
      </c>
    </row>
    <row r="192" spans="1:14" ht="409.5">
      <c r="A192" s="1660"/>
      <c r="B192" s="1660"/>
      <c r="C192" s="1660"/>
      <c r="D192" s="1929"/>
      <c r="E192" s="1676"/>
      <c r="F192" s="1660"/>
      <c r="G192" s="1660"/>
      <c r="H192" s="1292" t="s">
        <v>145</v>
      </c>
      <c r="I192" s="1292" t="s">
        <v>143</v>
      </c>
      <c r="J192" s="1285">
        <v>1</v>
      </c>
      <c r="K192" s="109">
        <v>42675</v>
      </c>
      <c r="L192" s="109">
        <v>42765</v>
      </c>
      <c r="M192" s="501" t="s">
        <v>5218</v>
      </c>
      <c r="N192" s="598">
        <v>0.95</v>
      </c>
    </row>
    <row r="193" spans="1:14" ht="240">
      <c r="A193" s="1660"/>
      <c r="B193" s="1660"/>
      <c r="C193" s="1660"/>
      <c r="D193" s="1929"/>
      <c r="E193" s="1676"/>
      <c r="F193" s="1660"/>
      <c r="G193" s="1660"/>
      <c r="H193" s="1292" t="s">
        <v>147</v>
      </c>
      <c r="I193" s="1292" t="s">
        <v>148</v>
      </c>
      <c r="J193" s="1285">
        <v>1</v>
      </c>
      <c r="K193" s="109">
        <v>42767</v>
      </c>
      <c r="L193" s="109">
        <v>42781</v>
      </c>
      <c r="M193" s="501" t="s">
        <v>5205</v>
      </c>
      <c r="N193" s="598">
        <v>0</v>
      </c>
    </row>
    <row r="194" spans="1:14" ht="315">
      <c r="A194" s="1660"/>
      <c r="B194" s="1660"/>
      <c r="C194" s="1660"/>
      <c r="D194" s="1929"/>
      <c r="E194" s="1676"/>
      <c r="F194" s="1660"/>
      <c r="G194" s="1660"/>
      <c r="H194" s="1662" t="s">
        <v>150</v>
      </c>
      <c r="I194" s="1292" t="s">
        <v>151</v>
      </c>
      <c r="J194" s="1285">
        <v>1</v>
      </c>
      <c r="K194" s="109">
        <v>42782</v>
      </c>
      <c r="L194" s="109">
        <v>42794</v>
      </c>
      <c r="M194" s="501" t="s">
        <v>5206</v>
      </c>
      <c r="N194" s="598">
        <v>0</v>
      </c>
    </row>
    <row r="195" spans="1:14" ht="315">
      <c r="A195" s="1660"/>
      <c r="B195" s="1660"/>
      <c r="C195" s="1660"/>
      <c r="D195" s="1929"/>
      <c r="E195" s="1676"/>
      <c r="F195" s="1660"/>
      <c r="G195" s="1660"/>
      <c r="H195" s="1663"/>
      <c r="I195" s="1292" t="s">
        <v>153</v>
      </c>
      <c r="J195" s="1285">
        <v>1</v>
      </c>
      <c r="K195" s="109">
        <v>42795</v>
      </c>
      <c r="L195" s="109">
        <v>42855</v>
      </c>
      <c r="M195" s="501" t="s">
        <v>5206</v>
      </c>
      <c r="N195" s="598">
        <v>0</v>
      </c>
    </row>
    <row r="196" spans="1:14" ht="375">
      <c r="A196" s="1660"/>
      <c r="B196" s="1660"/>
      <c r="C196" s="1660"/>
      <c r="D196" s="1929"/>
      <c r="E196" s="1676"/>
      <c r="F196" s="1660"/>
      <c r="G196" s="1659" t="s">
        <v>5288</v>
      </c>
      <c r="H196" s="1292" t="s">
        <v>165</v>
      </c>
      <c r="I196" s="1292" t="s">
        <v>166</v>
      </c>
      <c r="J196" s="106">
        <v>1</v>
      </c>
      <c r="K196" s="109">
        <v>42737</v>
      </c>
      <c r="L196" s="109">
        <v>42824</v>
      </c>
      <c r="M196" s="501" t="s">
        <v>5289</v>
      </c>
      <c r="N196" s="598">
        <v>0.5</v>
      </c>
    </row>
    <row r="197" spans="1:14" ht="285">
      <c r="A197" s="1660"/>
      <c r="B197" s="1660"/>
      <c r="C197" s="1660"/>
      <c r="D197" s="1929"/>
      <c r="E197" s="1676"/>
      <c r="F197" s="1660"/>
      <c r="G197" s="1660"/>
      <c r="H197" s="1292" t="s">
        <v>168</v>
      </c>
      <c r="I197" s="1292" t="s">
        <v>169</v>
      </c>
      <c r="J197" s="106">
        <v>1</v>
      </c>
      <c r="K197" s="109">
        <v>42828</v>
      </c>
      <c r="L197" s="109">
        <v>42874</v>
      </c>
      <c r="M197" s="501" t="s">
        <v>5290</v>
      </c>
      <c r="N197" s="598">
        <v>0</v>
      </c>
    </row>
    <row r="198" spans="1:14" ht="180">
      <c r="A198" s="1660"/>
      <c r="B198" s="1660"/>
      <c r="C198" s="1660"/>
      <c r="D198" s="1929"/>
      <c r="E198" s="1676"/>
      <c r="F198" s="1660"/>
      <c r="G198" s="1660"/>
      <c r="H198" s="1292" t="s">
        <v>171</v>
      </c>
      <c r="I198" s="1292" t="s">
        <v>172</v>
      </c>
      <c r="J198" s="106">
        <v>1</v>
      </c>
      <c r="K198" s="109">
        <v>42877</v>
      </c>
      <c r="L198" s="109">
        <v>42940</v>
      </c>
      <c r="M198" s="501" t="s">
        <v>5291</v>
      </c>
      <c r="N198" s="598">
        <v>0</v>
      </c>
    </row>
    <row r="199" spans="1:14" ht="180">
      <c r="A199" s="1661"/>
      <c r="B199" s="1661"/>
      <c r="C199" s="1661"/>
      <c r="D199" s="1709"/>
      <c r="E199" s="1677"/>
      <c r="F199" s="1661"/>
      <c r="G199" s="1661"/>
      <c r="H199" s="1292" t="s">
        <v>173</v>
      </c>
      <c r="I199" s="1292" t="s">
        <v>174</v>
      </c>
      <c r="J199" s="106">
        <v>1</v>
      </c>
      <c r="K199" s="109">
        <v>42941</v>
      </c>
      <c r="L199" s="109">
        <v>43039</v>
      </c>
      <c r="M199" s="501" t="s">
        <v>5291</v>
      </c>
      <c r="N199" s="598">
        <v>0</v>
      </c>
    </row>
    <row r="200" spans="1:14" ht="180">
      <c r="A200" s="1920" t="s">
        <v>4921</v>
      </c>
      <c r="B200" s="1923" t="s">
        <v>11</v>
      </c>
      <c r="C200" s="1920" t="s">
        <v>5292</v>
      </c>
      <c r="D200" s="1920" t="s">
        <v>5293</v>
      </c>
      <c r="E200" s="1926" t="s">
        <v>5294</v>
      </c>
      <c r="F200" s="1920" t="s">
        <v>5295</v>
      </c>
      <c r="G200" s="1927" t="s">
        <v>5296</v>
      </c>
      <c r="H200" s="1330" t="s">
        <v>5297</v>
      </c>
      <c r="I200" s="1328" t="s">
        <v>5298</v>
      </c>
      <c r="J200" s="129">
        <v>1</v>
      </c>
      <c r="K200" s="130">
        <v>42562</v>
      </c>
      <c r="L200" s="130">
        <v>42580</v>
      </c>
      <c r="M200" s="500" t="s">
        <v>5299</v>
      </c>
      <c r="N200" s="598">
        <v>1</v>
      </c>
    </row>
    <row r="201" spans="1:14" ht="375">
      <c r="A201" s="1920"/>
      <c r="B201" s="1924"/>
      <c r="C201" s="1920"/>
      <c r="D201" s="1920"/>
      <c r="E201" s="1926"/>
      <c r="F201" s="1920"/>
      <c r="G201" s="1927"/>
      <c r="H201" s="1330" t="s">
        <v>5300</v>
      </c>
      <c r="I201" s="1328" t="s">
        <v>5301</v>
      </c>
      <c r="J201" s="129">
        <v>2</v>
      </c>
      <c r="K201" s="130">
        <v>42583</v>
      </c>
      <c r="L201" s="130">
        <v>42594</v>
      </c>
      <c r="M201" s="500" t="s">
        <v>5299</v>
      </c>
      <c r="N201" s="598">
        <v>0.98499999999999999</v>
      </c>
    </row>
    <row r="202" spans="1:14" ht="270">
      <c r="A202" s="1920"/>
      <c r="B202" s="1924"/>
      <c r="C202" s="1920"/>
      <c r="D202" s="1920"/>
      <c r="E202" s="1926"/>
      <c r="F202" s="1920"/>
      <c r="G202" s="1927"/>
      <c r="H202" s="1330" t="s">
        <v>5302</v>
      </c>
      <c r="I202" s="1328" t="s">
        <v>5303</v>
      </c>
      <c r="J202" s="129">
        <v>1</v>
      </c>
      <c r="K202" s="130">
        <v>42598</v>
      </c>
      <c r="L202" s="130">
        <v>42734</v>
      </c>
      <c r="M202" s="500" t="s">
        <v>5299</v>
      </c>
      <c r="N202" s="598">
        <v>1</v>
      </c>
    </row>
    <row r="203" spans="1:14" ht="285">
      <c r="A203" s="1920"/>
      <c r="B203" s="1924"/>
      <c r="C203" s="1920"/>
      <c r="D203" s="1920"/>
      <c r="E203" s="1926"/>
      <c r="F203" s="1920"/>
      <c r="G203" s="1927"/>
      <c r="H203" s="1330" t="s">
        <v>5304</v>
      </c>
      <c r="I203" s="1328" t="s">
        <v>5305</v>
      </c>
      <c r="J203" s="129">
        <v>1</v>
      </c>
      <c r="K203" s="130">
        <v>42598</v>
      </c>
      <c r="L203" s="130">
        <v>42824</v>
      </c>
      <c r="M203" s="500" t="s">
        <v>5299</v>
      </c>
      <c r="N203" s="598">
        <v>0</v>
      </c>
    </row>
    <row r="204" spans="1:14" ht="225">
      <c r="A204" s="1920"/>
      <c r="B204" s="1924"/>
      <c r="C204" s="1920"/>
      <c r="D204" s="1920"/>
      <c r="E204" s="1926"/>
      <c r="F204" s="1920"/>
      <c r="G204" s="1927"/>
      <c r="H204" s="1330" t="s">
        <v>5306</v>
      </c>
      <c r="I204" s="1328" t="s">
        <v>5307</v>
      </c>
      <c r="J204" s="129">
        <v>1</v>
      </c>
      <c r="K204" s="130">
        <v>42598</v>
      </c>
      <c r="L204" s="130">
        <v>42916</v>
      </c>
      <c r="M204" s="500" t="s">
        <v>5299</v>
      </c>
      <c r="N204" s="598">
        <v>0</v>
      </c>
    </row>
    <row r="205" spans="1:14" ht="285">
      <c r="A205" s="1920"/>
      <c r="B205" s="1924"/>
      <c r="C205" s="1920"/>
      <c r="D205" s="1920"/>
      <c r="E205" s="1926"/>
      <c r="F205" s="1920"/>
      <c r="G205" s="1927"/>
      <c r="H205" s="1330" t="s">
        <v>5308</v>
      </c>
      <c r="I205" s="1328" t="s">
        <v>5309</v>
      </c>
      <c r="J205" s="129">
        <v>1</v>
      </c>
      <c r="K205" s="130">
        <v>42598</v>
      </c>
      <c r="L205" s="130">
        <v>42916</v>
      </c>
      <c r="M205" s="500" t="s">
        <v>5299</v>
      </c>
      <c r="N205" s="598">
        <v>0</v>
      </c>
    </row>
    <row r="206" spans="1:14" ht="195">
      <c r="A206" s="1920"/>
      <c r="B206" s="1925"/>
      <c r="C206" s="1920"/>
      <c r="D206" s="1920"/>
      <c r="E206" s="1926"/>
      <c r="F206" s="1920"/>
      <c r="G206" s="1927"/>
      <c r="H206" s="1330" t="s">
        <v>5310</v>
      </c>
      <c r="I206" s="1328" t="s">
        <v>5311</v>
      </c>
      <c r="J206" s="129">
        <v>1</v>
      </c>
      <c r="K206" s="130">
        <v>42632</v>
      </c>
      <c r="L206" s="130">
        <v>42916</v>
      </c>
      <c r="M206" s="500" t="s">
        <v>5299</v>
      </c>
      <c r="N206" s="598">
        <v>0.56999999999999995</v>
      </c>
    </row>
    <row r="207" spans="1:14" ht="409.5">
      <c r="A207" s="1916" t="s">
        <v>4921</v>
      </c>
      <c r="B207" s="1917" t="s">
        <v>11</v>
      </c>
      <c r="C207" s="1920" t="s">
        <v>5312</v>
      </c>
      <c r="D207" s="1921" t="s">
        <v>5313</v>
      </c>
      <c r="E207" s="1922" t="s">
        <v>5314</v>
      </c>
      <c r="F207" s="1922" t="s">
        <v>5315</v>
      </c>
      <c r="G207" s="1330" t="s">
        <v>5316</v>
      </c>
      <c r="H207" s="1330" t="s">
        <v>5317</v>
      </c>
      <c r="I207" s="1328" t="s">
        <v>5318</v>
      </c>
      <c r="J207" s="129">
        <v>1</v>
      </c>
      <c r="K207" s="130">
        <v>42583</v>
      </c>
      <c r="L207" s="130">
        <v>42735</v>
      </c>
      <c r="M207" s="500" t="s">
        <v>5268</v>
      </c>
      <c r="N207" s="598">
        <v>1</v>
      </c>
    </row>
    <row r="208" spans="1:14" ht="409.5">
      <c r="A208" s="1916"/>
      <c r="B208" s="1918"/>
      <c r="C208" s="1920"/>
      <c r="D208" s="1921"/>
      <c r="E208" s="1922"/>
      <c r="F208" s="1922"/>
      <c r="G208" s="1910" t="s">
        <v>5319</v>
      </c>
      <c r="H208" s="1330" t="s">
        <v>5320</v>
      </c>
      <c r="I208" s="1328" t="s">
        <v>3168</v>
      </c>
      <c r="J208" s="132">
        <v>1</v>
      </c>
      <c r="K208" s="130">
        <v>42614</v>
      </c>
      <c r="L208" s="130">
        <v>42794</v>
      </c>
      <c r="M208" s="500" t="s">
        <v>5268</v>
      </c>
      <c r="N208" s="598">
        <v>0</v>
      </c>
    </row>
    <row r="209" spans="1:14" ht="360">
      <c r="A209" s="1916"/>
      <c r="B209" s="1918"/>
      <c r="C209" s="1920"/>
      <c r="D209" s="1921"/>
      <c r="E209" s="1922"/>
      <c r="F209" s="1922"/>
      <c r="G209" s="1911"/>
      <c r="H209" s="1330" t="s">
        <v>5321</v>
      </c>
      <c r="I209" s="1328" t="s">
        <v>3168</v>
      </c>
      <c r="J209" s="103">
        <v>1</v>
      </c>
      <c r="K209" s="126">
        <v>42542</v>
      </c>
      <c r="L209" s="126">
        <v>42582</v>
      </c>
      <c r="M209" s="500" t="s">
        <v>5268</v>
      </c>
      <c r="N209" s="598">
        <v>1</v>
      </c>
    </row>
    <row r="210" spans="1:14" ht="330">
      <c r="A210" s="1916"/>
      <c r="B210" s="1919"/>
      <c r="C210" s="1920"/>
      <c r="D210" s="1921"/>
      <c r="E210" s="1922"/>
      <c r="F210" s="1922"/>
      <c r="G210" s="1912"/>
      <c r="H210" s="123" t="s">
        <v>5322</v>
      </c>
      <c r="I210" s="1328" t="s">
        <v>5323</v>
      </c>
      <c r="J210" s="103">
        <v>3</v>
      </c>
      <c r="K210" s="126">
        <v>42583</v>
      </c>
      <c r="L210" s="126">
        <v>42794</v>
      </c>
      <c r="M210" s="500" t="s">
        <v>5268</v>
      </c>
      <c r="N210" s="598">
        <v>0.66666666666666663</v>
      </c>
    </row>
    <row r="211" spans="1:14" ht="330">
      <c r="A211" s="1904" t="s">
        <v>5324</v>
      </c>
      <c r="B211" s="1893" t="s">
        <v>11</v>
      </c>
      <c r="C211" s="1904" t="s">
        <v>5325</v>
      </c>
      <c r="D211" s="1904" t="s">
        <v>5220</v>
      </c>
      <c r="E211" s="1914" t="s">
        <v>5326</v>
      </c>
      <c r="F211" s="1914" t="s">
        <v>5327</v>
      </c>
      <c r="G211" s="1915" t="s">
        <v>5328</v>
      </c>
      <c r="H211" s="1282" t="s">
        <v>5033</v>
      </c>
      <c r="I211" s="134" t="s">
        <v>5034</v>
      </c>
      <c r="J211" s="65">
        <v>4</v>
      </c>
      <c r="K211" s="135">
        <v>42072</v>
      </c>
      <c r="L211" s="135">
        <v>42094</v>
      </c>
      <c r="M211" s="491" t="s">
        <v>5329</v>
      </c>
      <c r="N211" s="598">
        <v>1</v>
      </c>
    </row>
    <row r="212" spans="1:14" ht="285">
      <c r="A212" s="1904"/>
      <c r="B212" s="1894"/>
      <c r="C212" s="1904"/>
      <c r="D212" s="1904"/>
      <c r="E212" s="1914"/>
      <c r="F212" s="1914"/>
      <c r="G212" s="1915"/>
      <c r="H212" s="1282" t="s">
        <v>5036</v>
      </c>
      <c r="I212" s="1282" t="s">
        <v>5037</v>
      </c>
      <c r="J212" s="67">
        <v>1</v>
      </c>
      <c r="K212" s="135">
        <v>42072</v>
      </c>
      <c r="L212" s="135">
        <v>42247</v>
      </c>
      <c r="M212" s="491" t="s">
        <v>5330</v>
      </c>
      <c r="N212" s="598">
        <v>1</v>
      </c>
    </row>
    <row r="213" spans="1:14" ht="409.5">
      <c r="A213" s="1904"/>
      <c r="B213" s="1894"/>
      <c r="C213" s="1904"/>
      <c r="D213" s="1904"/>
      <c r="E213" s="1914"/>
      <c r="F213" s="1914"/>
      <c r="G213" s="1915"/>
      <c r="H213" s="1282" t="s">
        <v>5039</v>
      </c>
      <c r="I213" s="1293" t="s">
        <v>5040</v>
      </c>
      <c r="J213" s="67">
        <v>3</v>
      </c>
      <c r="K213" s="135">
        <v>42185</v>
      </c>
      <c r="L213" s="135">
        <v>42400</v>
      </c>
      <c r="M213" s="491" t="s">
        <v>5331</v>
      </c>
      <c r="N213" s="598">
        <v>1</v>
      </c>
    </row>
    <row r="214" spans="1:14" ht="409.5">
      <c r="A214" s="1904"/>
      <c r="B214" s="1894"/>
      <c r="C214" s="1904"/>
      <c r="D214" s="1904"/>
      <c r="E214" s="1914"/>
      <c r="F214" s="1914"/>
      <c r="G214" s="1915"/>
      <c r="H214" s="1324" t="s">
        <v>5042</v>
      </c>
      <c r="I214" s="1324" t="s">
        <v>615</v>
      </c>
      <c r="J214" s="82">
        <v>1</v>
      </c>
      <c r="K214" s="136">
        <v>42613</v>
      </c>
      <c r="L214" s="137">
        <v>42704</v>
      </c>
      <c r="M214" s="509" t="s">
        <v>5332</v>
      </c>
      <c r="N214" s="598">
        <v>0.94</v>
      </c>
    </row>
    <row r="215" spans="1:14" ht="185.25">
      <c r="A215" s="1904"/>
      <c r="B215" s="1894"/>
      <c r="C215" s="1904"/>
      <c r="D215" s="1904"/>
      <c r="E215" s="1914"/>
      <c r="F215" s="1914"/>
      <c r="G215" s="1915"/>
      <c r="H215" s="1324" t="s">
        <v>5044</v>
      </c>
      <c r="I215" s="1324" t="s">
        <v>5045</v>
      </c>
      <c r="J215" s="82">
        <v>1</v>
      </c>
      <c r="K215" s="136">
        <v>42613</v>
      </c>
      <c r="L215" s="137">
        <v>42735</v>
      </c>
      <c r="M215" s="509" t="s">
        <v>5333</v>
      </c>
      <c r="N215" s="598">
        <v>0.5</v>
      </c>
    </row>
    <row r="216" spans="1:14" ht="390">
      <c r="A216" s="1904"/>
      <c r="B216" s="1894"/>
      <c r="C216" s="1904"/>
      <c r="D216" s="1904"/>
      <c r="E216" s="1914"/>
      <c r="F216" s="1914"/>
      <c r="G216" s="1915"/>
      <c r="H216" s="1282" t="s">
        <v>5047</v>
      </c>
      <c r="I216" s="1293" t="s">
        <v>5040</v>
      </c>
      <c r="J216" s="67">
        <v>4</v>
      </c>
      <c r="K216" s="138">
        <v>42401</v>
      </c>
      <c r="L216" s="138">
        <v>42766</v>
      </c>
      <c r="M216" s="509" t="s">
        <v>5334</v>
      </c>
      <c r="N216" s="598">
        <v>0</v>
      </c>
    </row>
    <row r="217" spans="1:14" ht="390">
      <c r="A217" s="1904"/>
      <c r="B217" s="1894"/>
      <c r="C217" s="1904"/>
      <c r="D217" s="1904"/>
      <c r="E217" s="1914"/>
      <c r="F217" s="1914"/>
      <c r="G217" s="1915"/>
      <c r="H217" s="1324" t="s">
        <v>5049</v>
      </c>
      <c r="I217" s="1324" t="s">
        <v>615</v>
      </c>
      <c r="J217" s="82">
        <v>1</v>
      </c>
      <c r="K217" s="138">
        <v>42401</v>
      </c>
      <c r="L217" s="138">
        <v>42766</v>
      </c>
      <c r="M217" s="509" t="s">
        <v>5335</v>
      </c>
      <c r="N217" s="598">
        <v>0</v>
      </c>
    </row>
    <row r="218" spans="1:14" ht="165">
      <c r="A218" s="1904"/>
      <c r="B218" s="1894"/>
      <c r="C218" s="1904"/>
      <c r="D218" s="1904"/>
      <c r="E218" s="1914"/>
      <c r="F218" s="1914"/>
      <c r="G218" s="1915"/>
      <c r="H218" s="1324" t="s">
        <v>5051</v>
      </c>
      <c r="I218" s="1324" t="s">
        <v>5052</v>
      </c>
      <c r="J218" s="82">
        <v>1</v>
      </c>
      <c r="K218" s="138">
        <v>42461</v>
      </c>
      <c r="L218" s="138">
        <v>42766</v>
      </c>
      <c r="M218" s="509" t="s">
        <v>5336</v>
      </c>
      <c r="N218" s="598">
        <v>0</v>
      </c>
    </row>
    <row r="219" spans="1:14" ht="345">
      <c r="A219" s="1904"/>
      <c r="B219" s="1894"/>
      <c r="C219" s="1904"/>
      <c r="D219" s="1904"/>
      <c r="E219" s="1914"/>
      <c r="F219" s="1914"/>
      <c r="G219" s="1915"/>
      <c r="H219" s="1282" t="s">
        <v>5054</v>
      </c>
      <c r="I219" s="1293" t="s">
        <v>5040</v>
      </c>
      <c r="J219" s="67">
        <v>2</v>
      </c>
      <c r="K219" s="137">
        <v>42644</v>
      </c>
      <c r="L219" s="137">
        <v>42766</v>
      </c>
      <c r="M219" s="509" t="s">
        <v>5337</v>
      </c>
      <c r="N219" s="598">
        <v>0</v>
      </c>
    </row>
    <row r="220" spans="1:14" ht="285">
      <c r="A220" s="1904"/>
      <c r="B220" s="1894"/>
      <c r="C220" s="1904"/>
      <c r="D220" s="1904"/>
      <c r="E220" s="1914"/>
      <c r="F220" s="1914"/>
      <c r="G220" s="1915"/>
      <c r="H220" s="1282" t="s">
        <v>5056</v>
      </c>
      <c r="I220" s="1293" t="s">
        <v>5040</v>
      </c>
      <c r="J220" s="67">
        <v>2</v>
      </c>
      <c r="K220" s="137">
        <v>42644</v>
      </c>
      <c r="L220" s="137">
        <v>42766</v>
      </c>
      <c r="M220" s="509" t="s">
        <v>5338</v>
      </c>
      <c r="N220" s="598">
        <v>0</v>
      </c>
    </row>
    <row r="221" spans="1:14" ht="409.5">
      <c r="A221" s="1904"/>
      <c r="B221" s="1894"/>
      <c r="C221" s="1904"/>
      <c r="D221" s="1904"/>
      <c r="E221" s="1914"/>
      <c r="F221" s="1914"/>
      <c r="G221" s="1915"/>
      <c r="H221" s="1324" t="s">
        <v>5058</v>
      </c>
      <c r="I221" s="1324" t="s">
        <v>615</v>
      </c>
      <c r="J221" s="82">
        <v>1</v>
      </c>
      <c r="K221" s="137">
        <v>42644</v>
      </c>
      <c r="L221" s="137">
        <v>42766</v>
      </c>
      <c r="M221" s="509" t="s">
        <v>5337</v>
      </c>
      <c r="N221" s="598">
        <v>0</v>
      </c>
    </row>
    <row r="222" spans="1:14" ht="228">
      <c r="A222" s="1904"/>
      <c r="B222" s="1895"/>
      <c r="C222" s="1904"/>
      <c r="D222" s="1904"/>
      <c r="E222" s="1914"/>
      <c r="F222" s="1914"/>
      <c r="G222" s="1915"/>
      <c r="H222" s="1324" t="s">
        <v>5059</v>
      </c>
      <c r="I222" s="1324" t="s">
        <v>5052</v>
      </c>
      <c r="J222" s="82">
        <v>1</v>
      </c>
      <c r="K222" s="137">
        <v>42644</v>
      </c>
      <c r="L222" s="137">
        <v>42766</v>
      </c>
      <c r="M222" s="509" t="s">
        <v>5339</v>
      </c>
      <c r="N222" s="598">
        <v>0</v>
      </c>
    </row>
    <row r="223" spans="1:14" ht="285">
      <c r="A223" s="1904" t="s">
        <v>5324</v>
      </c>
      <c r="B223" s="1893" t="s">
        <v>11</v>
      </c>
      <c r="C223" s="1904" t="s">
        <v>5340</v>
      </c>
      <c r="D223" s="1904" t="s">
        <v>585</v>
      </c>
      <c r="E223" s="1907" t="s">
        <v>5341</v>
      </c>
      <c r="F223" s="1907" t="s">
        <v>5342</v>
      </c>
      <c r="G223" s="1891" t="s">
        <v>5343</v>
      </c>
      <c r="H223" s="1282" t="s">
        <v>5065</v>
      </c>
      <c r="I223" s="1282" t="s">
        <v>5037</v>
      </c>
      <c r="J223" s="67">
        <v>1</v>
      </c>
      <c r="K223" s="135">
        <v>42072</v>
      </c>
      <c r="L223" s="135">
        <v>42247</v>
      </c>
      <c r="M223" s="491" t="s">
        <v>5330</v>
      </c>
      <c r="N223" s="598">
        <v>1</v>
      </c>
    </row>
    <row r="224" spans="1:14" ht="409.5">
      <c r="A224" s="1904"/>
      <c r="B224" s="1894"/>
      <c r="C224" s="1904"/>
      <c r="D224" s="1909"/>
      <c r="E224" s="1907"/>
      <c r="F224" s="1907"/>
      <c r="G224" s="1892"/>
      <c r="H224" s="1282" t="s">
        <v>5067</v>
      </c>
      <c r="I224" s="1293" t="s">
        <v>5040</v>
      </c>
      <c r="J224" s="67">
        <v>3</v>
      </c>
      <c r="K224" s="135">
        <v>42185</v>
      </c>
      <c r="L224" s="135">
        <v>42400</v>
      </c>
      <c r="M224" s="491" t="s">
        <v>5344</v>
      </c>
      <c r="N224" s="598">
        <v>1</v>
      </c>
    </row>
    <row r="225" spans="1:14" ht="390">
      <c r="A225" s="1904"/>
      <c r="B225" s="1894"/>
      <c r="C225" s="1904"/>
      <c r="D225" s="1909"/>
      <c r="E225" s="1907"/>
      <c r="F225" s="1907"/>
      <c r="G225" s="1892"/>
      <c r="H225" s="1324" t="s">
        <v>5069</v>
      </c>
      <c r="I225" s="1324" t="s">
        <v>615</v>
      </c>
      <c r="J225" s="82">
        <v>1</v>
      </c>
      <c r="K225" s="137">
        <v>42613</v>
      </c>
      <c r="L225" s="137">
        <v>42704</v>
      </c>
      <c r="M225" s="509" t="s">
        <v>5345</v>
      </c>
      <c r="N225" s="598">
        <v>0.94</v>
      </c>
    </row>
    <row r="226" spans="1:14" ht="199.5">
      <c r="A226" s="1904"/>
      <c r="B226" s="1894"/>
      <c r="C226" s="1904"/>
      <c r="D226" s="1909"/>
      <c r="E226" s="1907"/>
      <c r="F226" s="1907"/>
      <c r="G226" s="1892"/>
      <c r="H226" s="1324" t="s">
        <v>5071</v>
      </c>
      <c r="I226" s="1324" t="s">
        <v>5045</v>
      </c>
      <c r="J226" s="82">
        <v>1</v>
      </c>
      <c r="K226" s="137">
        <v>42613</v>
      </c>
      <c r="L226" s="137">
        <v>42735</v>
      </c>
      <c r="M226" s="509" t="s">
        <v>5346</v>
      </c>
      <c r="N226" s="598">
        <v>0.5</v>
      </c>
    </row>
    <row r="227" spans="1:14" ht="390">
      <c r="A227" s="1904"/>
      <c r="B227" s="1894"/>
      <c r="C227" s="1904"/>
      <c r="D227" s="1909"/>
      <c r="E227" s="1907"/>
      <c r="F227" s="1907"/>
      <c r="G227" s="1892"/>
      <c r="H227" s="1282" t="s">
        <v>5073</v>
      </c>
      <c r="I227" s="1293" t="s">
        <v>5040</v>
      </c>
      <c r="J227" s="67">
        <v>4</v>
      </c>
      <c r="K227" s="135">
        <v>42401</v>
      </c>
      <c r="L227" s="135">
        <v>42766</v>
      </c>
      <c r="M227" s="491" t="s">
        <v>5347</v>
      </c>
      <c r="N227" s="598">
        <v>0</v>
      </c>
    </row>
    <row r="228" spans="1:14" ht="390">
      <c r="A228" s="1904"/>
      <c r="B228" s="1894"/>
      <c r="C228" s="1904"/>
      <c r="D228" s="1909"/>
      <c r="E228" s="1907"/>
      <c r="F228" s="1907"/>
      <c r="G228" s="1892"/>
      <c r="H228" s="1324" t="s">
        <v>5075</v>
      </c>
      <c r="I228" s="1324" t="s">
        <v>615</v>
      </c>
      <c r="J228" s="82">
        <v>1</v>
      </c>
      <c r="K228" s="135">
        <v>42401</v>
      </c>
      <c r="L228" s="135">
        <v>42766</v>
      </c>
      <c r="M228" s="491" t="s">
        <v>5348</v>
      </c>
      <c r="N228" s="598">
        <v>0</v>
      </c>
    </row>
    <row r="229" spans="1:14" ht="165">
      <c r="A229" s="1904"/>
      <c r="B229" s="1894"/>
      <c r="C229" s="1904"/>
      <c r="D229" s="1909"/>
      <c r="E229" s="1907"/>
      <c r="F229" s="1907"/>
      <c r="G229" s="1892"/>
      <c r="H229" s="1324" t="s">
        <v>5077</v>
      </c>
      <c r="I229" s="1324" t="s">
        <v>5052</v>
      </c>
      <c r="J229" s="82">
        <v>1</v>
      </c>
      <c r="K229" s="140">
        <v>42461</v>
      </c>
      <c r="L229" s="140">
        <v>42766</v>
      </c>
      <c r="M229" s="491" t="s">
        <v>5336</v>
      </c>
      <c r="N229" s="598">
        <v>0</v>
      </c>
    </row>
    <row r="230" spans="1:14" ht="345">
      <c r="A230" s="1904"/>
      <c r="B230" s="1894"/>
      <c r="C230" s="1904"/>
      <c r="D230" s="1909"/>
      <c r="E230" s="1907"/>
      <c r="F230" s="1907"/>
      <c r="G230" s="1892"/>
      <c r="H230" s="1282" t="s">
        <v>5078</v>
      </c>
      <c r="I230" s="1293" t="s">
        <v>5040</v>
      </c>
      <c r="J230" s="67">
        <v>2</v>
      </c>
      <c r="K230" s="137">
        <v>42644</v>
      </c>
      <c r="L230" s="137">
        <v>42766</v>
      </c>
      <c r="M230" s="509" t="s">
        <v>5349</v>
      </c>
      <c r="N230" s="598">
        <v>0</v>
      </c>
    </row>
    <row r="231" spans="1:14" ht="285">
      <c r="A231" s="1904"/>
      <c r="B231" s="1894"/>
      <c r="C231" s="1904"/>
      <c r="D231" s="1909"/>
      <c r="E231" s="1907"/>
      <c r="F231" s="1907"/>
      <c r="G231" s="1892"/>
      <c r="H231" s="1282" t="s">
        <v>5080</v>
      </c>
      <c r="I231" s="1293" t="s">
        <v>5040</v>
      </c>
      <c r="J231" s="67">
        <v>2</v>
      </c>
      <c r="K231" s="137">
        <v>42644</v>
      </c>
      <c r="L231" s="137">
        <v>42766</v>
      </c>
      <c r="M231" s="509" t="s">
        <v>5337</v>
      </c>
      <c r="N231" s="598">
        <v>0</v>
      </c>
    </row>
    <row r="232" spans="1:14" ht="390">
      <c r="A232" s="1904"/>
      <c r="B232" s="1894"/>
      <c r="C232" s="1904"/>
      <c r="D232" s="1909"/>
      <c r="E232" s="1907"/>
      <c r="F232" s="1907"/>
      <c r="G232" s="1892"/>
      <c r="H232" s="1324" t="s">
        <v>5082</v>
      </c>
      <c r="I232" s="1324" t="s">
        <v>615</v>
      </c>
      <c r="J232" s="82">
        <v>1</v>
      </c>
      <c r="K232" s="137">
        <v>42644</v>
      </c>
      <c r="L232" s="137">
        <v>42766</v>
      </c>
      <c r="M232" s="509" t="s">
        <v>5350</v>
      </c>
      <c r="N232" s="598">
        <v>0</v>
      </c>
    </row>
    <row r="233" spans="1:14" ht="228">
      <c r="A233" s="1904"/>
      <c r="B233" s="1895"/>
      <c r="C233" s="1904"/>
      <c r="D233" s="1909"/>
      <c r="E233" s="1907"/>
      <c r="F233" s="1907"/>
      <c r="G233" s="1905"/>
      <c r="H233" s="1324" t="s">
        <v>5084</v>
      </c>
      <c r="I233" s="1324" t="s">
        <v>5052</v>
      </c>
      <c r="J233" s="82">
        <v>1</v>
      </c>
      <c r="K233" s="137">
        <v>42644</v>
      </c>
      <c r="L233" s="137">
        <v>42766</v>
      </c>
      <c r="M233" s="509" t="s">
        <v>5339</v>
      </c>
      <c r="N233" s="598">
        <v>0</v>
      </c>
    </row>
    <row r="234" spans="1:14" ht="225">
      <c r="A234" s="1904" t="s">
        <v>5324</v>
      </c>
      <c r="B234" s="1893" t="s">
        <v>11</v>
      </c>
      <c r="C234" s="1828" t="s">
        <v>5351</v>
      </c>
      <c r="D234" s="1828" t="s">
        <v>5352</v>
      </c>
      <c r="E234" s="1906" t="s">
        <v>5353</v>
      </c>
      <c r="F234" s="1828" t="s">
        <v>5354</v>
      </c>
      <c r="G234" s="1908" t="s">
        <v>5355</v>
      </c>
      <c r="H234" s="1324" t="s">
        <v>5356</v>
      </c>
      <c r="I234" s="1324" t="s">
        <v>5357</v>
      </c>
      <c r="J234" s="141">
        <v>5</v>
      </c>
      <c r="K234" s="142">
        <v>41852</v>
      </c>
      <c r="L234" s="142">
        <v>42004</v>
      </c>
      <c r="M234" s="490" t="s">
        <v>5358</v>
      </c>
      <c r="N234" s="598">
        <v>1</v>
      </c>
    </row>
    <row r="235" spans="1:14" ht="210">
      <c r="A235" s="1904"/>
      <c r="B235" s="1895"/>
      <c r="C235" s="1904"/>
      <c r="D235" s="1904"/>
      <c r="E235" s="1907"/>
      <c r="F235" s="1904"/>
      <c r="G235" s="1901"/>
      <c r="H235" s="1324" t="s">
        <v>5359</v>
      </c>
      <c r="I235" s="1324" t="s">
        <v>5360</v>
      </c>
      <c r="J235" s="141">
        <v>1</v>
      </c>
      <c r="K235" s="142">
        <v>41852</v>
      </c>
      <c r="L235" s="142">
        <v>41973</v>
      </c>
      <c r="M235" s="490" t="s">
        <v>5361</v>
      </c>
      <c r="N235" s="598">
        <v>1</v>
      </c>
    </row>
    <row r="236" spans="1:14" ht="210">
      <c r="A236" s="1904" t="s">
        <v>5324</v>
      </c>
      <c r="B236" s="1893" t="s">
        <v>11</v>
      </c>
      <c r="C236" s="1828" t="s">
        <v>5362</v>
      </c>
      <c r="D236" s="1828" t="s">
        <v>599</v>
      </c>
      <c r="E236" s="1830" t="s">
        <v>5363</v>
      </c>
      <c r="F236" s="1830" t="s">
        <v>5364</v>
      </c>
      <c r="G236" s="1900" t="s">
        <v>5365</v>
      </c>
      <c r="H236" s="143" t="s">
        <v>5366</v>
      </c>
      <c r="I236" s="143" t="s">
        <v>622</v>
      </c>
      <c r="J236" s="144">
        <v>1</v>
      </c>
      <c r="K236" s="142">
        <v>41852</v>
      </c>
      <c r="L236" s="142">
        <v>41943</v>
      </c>
      <c r="M236" s="510" t="s">
        <v>5361</v>
      </c>
      <c r="N236" s="598">
        <v>1</v>
      </c>
    </row>
    <row r="237" spans="1:14" ht="195">
      <c r="A237" s="1904"/>
      <c r="B237" s="1894"/>
      <c r="C237" s="1828"/>
      <c r="D237" s="1828"/>
      <c r="E237" s="1830"/>
      <c r="F237" s="1830"/>
      <c r="G237" s="1900"/>
      <c r="H237" s="143" t="s">
        <v>5367</v>
      </c>
      <c r="I237" s="143" t="s">
        <v>5368</v>
      </c>
      <c r="J237" s="144">
        <v>2</v>
      </c>
      <c r="K237" s="142">
        <v>41944</v>
      </c>
      <c r="L237" s="142">
        <v>42035</v>
      </c>
      <c r="M237" s="510" t="s">
        <v>5369</v>
      </c>
      <c r="N237" s="598">
        <v>1</v>
      </c>
    </row>
    <row r="238" spans="1:14" ht="150">
      <c r="A238" s="1904"/>
      <c r="B238" s="1894"/>
      <c r="C238" s="1828"/>
      <c r="D238" s="1828"/>
      <c r="E238" s="1830"/>
      <c r="F238" s="1830"/>
      <c r="G238" s="1901" t="s">
        <v>5370</v>
      </c>
      <c r="H238" s="145" t="s">
        <v>5371</v>
      </c>
      <c r="I238" s="145" t="s">
        <v>557</v>
      </c>
      <c r="J238" s="146">
        <v>1</v>
      </c>
      <c r="K238" s="147">
        <v>42490</v>
      </c>
      <c r="L238" s="147">
        <v>42825</v>
      </c>
      <c r="M238" s="511" t="s">
        <v>5372</v>
      </c>
      <c r="N238" s="598">
        <v>0.17</v>
      </c>
    </row>
    <row r="239" spans="1:14" ht="165">
      <c r="A239" s="1904"/>
      <c r="B239" s="1895"/>
      <c r="C239" s="1828"/>
      <c r="D239" s="1828"/>
      <c r="E239" s="1830"/>
      <c r="F239" s="1830"/>
      <c r="G239" s="1901"/>
      <c r="H239" s="148" t="s">
        <v>5373</v>
      </c>
      <c r="I239" s="148" t="s">
        <v>5374</v>
      </c>
      <c r="J239" s="149">
        <v>1</v>
      </c>
      <c r="K239" s="150">
        <v>42045</v>
      </c>
      <c r="L239" s="150">
        <v>42369</v>
      </c>
      <c r="M239" s="512" t="s">
        <v>5372</v>
      </c>
      <c r="N239" s="598">
        <v>1</v>
      </c>
    </row>
    <row r="240" spans="1:14" ht="409.5">
      <c r="A240" s="1325" t="s">
        <v>5324</v>
      </c>
      <c r="B240" s="1325" t="s">
        <v>11</v>
      </c>
      <c r="C240" s="1309" t="s">
        <v>5375</v>
      </c>
      <c r="D240" s="1332" t="s">
        <v>569</v>
      </c>
      <c r="E240" s="1326" t="s">
        <v>5376</v>
      </c>
      <c r="F240" s="151" t="s">
        <v>5377</v>
      </c>
      <c r="G240" s="1324" t="s">
        <v>576</v>
      </c>
      <c r="H240" s="143" t="s">
        <v>577</v>
      </c>
      <c r="I240" s="143" t="s">
        <v>578</v>
      </c>
      <c r="J240" s="152">
        <v>1</v>
      </c>
      <c r="K240" s="142">
        <v>41835</v>
      </c>
      <c r="L240" s="142">
        <v>41851</v>
      </c>
      <c r="M240" s="510" t="s">
        <v>5369</v>
      </c>
      <c r="N240" s="598">
        <v>1</v>
      </c>
    </row>
    <row r="241" spans="1:14" ht="285">
      <c r="A241" s="1893" t="s">
        <v>5324</v>
      </c>
      <c r="B241" s="1893" t="s">
        <v>11</v>
      </c>
      <c r="C241" s="1896" t="s">
        <v>5378</v>
      </c>
      <c r="D241" s="1898" t="s">
        <v>537</v>
      </c>
      <c r="E241" s="1896" t="s">
        <v>5379</v>
      </c>
      <c r="F241" s="1896" t="s">
        <v>5380</v>
      </c>
      <c r="G241" s="1891" t="s">
        <v>5343</v>
      </c>
      <c r="H241" s="1282" t="s">
        <v>5065</v>
      </c>
      <c r="I241" s="1282" t="s">
        <v>5037</v>
      </c>
      <c r="J241" s="67">
        <v>1</v>
      </c>
      <c r="K241" s="135">
        <v>42072</v>
      </c>
      <c r="L241" s="135">
        <v>42247</v>
      </c>
      <c r="M241" s="493" t="s">
        <v>5330</v>
      </c>
      <c r="N241" s="598">
        <v>1</v>
      </c>
    </row>
    <row r="242" spans="1:14" ht="409.5">
      <c r="A242" s="1894"/>
      <c r="B242" s="1894"/>
      <c r="C242" s="1897"/>
      <c r="D242" s="1899"/>
      <c r="E242" s="1897"/>
      <c r="F242" s="1897"/>
      <c r="G242" s="1892"/>
      <c r="H242" s="1282" t="s">
        <v>5381</v>
      </c>
      <c r="I242" s="153" t="s">
        <v>5040</v>
      </c>
      <c r="J242" s="67">
        <v>3</v>
      </c>
      <c r="K242" s="135">
        <v>42185</v>
      </c>
      <c r="L242" s="135">
        <v>42400</v>
      </c>
      <c r="M242" s="493" t="s">
        <v>5331</v>
      </c>
      <c r="N242" s="598">
        <v>1</v>
      </c>
    </row>
    <row r="243" spans="1:14" ht="409.5">
      <c r="A243" s="1894"/>
      <c r="B243" s="1894"/>
      <c r="C243" s="1897"/>
      <c r="D243" s="1899"/>
      <c r="E243" s="1897"/>
      <c r="F243" s="1897"/>
      <c r="G243" s="1892"/>
      <c r="H243" s="143" t="s">
        <v>5382</v>
      </c>
      <c r="I243" s="143" t="s">
        <v>615</v>
      </c>
      <c r="J243" s="82">
        <v>1</v>
      </c>
      <c r="K243" s="137">
        <v>42613</v>
      </c>
      <c r="L243" s="137">
        <v>42704</v>
      </c>
      <c r="M243" s="509" t="s">
        <v>5383</v>
      </c>
      <c r="N243" s="598">
        <v>0.94</v>
      </c>
    </row>
    <row r="244" spans="1:14" ht="185.25">
      <c r="A244" s="1894"/>
      <c r="B244" s="1894"/>
      <c r="C244" s="1897"/>
      <c r="D244" s="1899"/>
      <c r="E244" s="1897"/>
      <c r="F244" s="1897"/>
      <c r="G244" s="1892"/>
      <c r="H244" s="143" t="s">
        <v>5071</v>
      </c>
      <c r="I244" s="143" t="s">
        <v>5045</v>
      </c>
      <c r="J244" s="82">
        <v>1</v>
      </c>
      <c r="K244" s="137">
        <v>42613</v>
      </c>
      <c r="L244" s="137">
        <v>42735</v>
      </c>
      <c r="M244" s="509" t="s">
        <v>5333</v>
      </c>
      <c r="N244" s="598">
        <v>0.5</v>
      </c>
    </row>
    <row r="245" spans="1:14" ht="390">
      <c r="A245" s="1894"/>
      <c r="B245" s="1894"/>
      <c r="C245" s="1897"/>
      <c r="D245" s="1899"/>
      <c r="E245" s="1897"/>
      <c r="F245" s="1897"/>
      <c r="G245" s="1892"/>
      <c r="H245" s="1282" t="s">
        <v>5073</v>
      </c>
      <c r="I245" s="153" t="s">
        <v>5040</v>
      </c>
      <c r="J245" s="67">
        <v>4</v>
      </c>
      <c r="K245" s="154">
        <v>42401</v>
      </c>
      <c r="L245" s="154">
        <v>42766</v>
      </c>
      <c r="M245" s="513" t="s">
        <v>5334</v>
      </c>
      <c r="N245" s="598">
        <v>0</v>
      </c>
    </row>
    <row r="246" spans="1:14" ht="409.5">
      <c r="A246" s="1894"/>
      <c r="B246" s="1894"/>
      <c r="C246" s="1897"/>
      <c r="D246" s="1899"/>
      <c r="E246" s="1897"/>
      <c r="F246" s="1897"/>
      <c r="G246" s="1892"/>
      <c r="H246" s="143" t="s">
        <v>5384</v>
      </c>
      <c r="I246" s="143" t="s">
        <v>615</v>
      </c>
      <c r="J246" s="82">
        <v>1</v>
      </c>
      <c r="K246" s="154">
        <v>42401</v>
      </c>
      <c r="L246" s="154">
        <v>42766</v>
      </c>
      <c r="M246" s="513" t="s">
        <v>5335</v>
      </c>
      <c r="N246" s="598">
        <v>0</v>
      </c>
    </row>
    <row r="247" spans="1:14" ht="270.75">
      <c r="A247" s="1894"/>
      <c r="B247" s="1894"/>
      <c r="C247" s="1897"/>
      <c r="D247" s="1899"/>
      <c r="E247" s="1897"/>
      <c r="F247" s="1897"/>
      <c r="G247" s="1892"/>
      <c r="H247" s="143" t="s">
        <v>5385</v>
      </c>
      <c r="I247" s="143" t="s">
        <v>5052</v>
      </c>
      <c r="J247" s="82">
        <v>1</v>
      </c>
      <c r="K247" s="154">
        <v>42461</v>
      </c>
      <c r="L247" s="154">
        <v>42766</v>
      </c>
      <c r="M247" s="513" t="s">
        <v>5335</v>
      </c>
      <c r="N247" s="598">
        <v>0</v>
      </c>
    </row>
    <row r="248" spans="1:14" ht="345">
      <c r="A248" s="1894"/>
      <c r="B248" s="1894"/>
      <c r="C248" s="1897"/>
      <c r="D248" s="1899"/>
      <c r="E248" s="1897"/>
      <c r="F248" s="1897"/>
      <c r="G248" s="1892"/>
      <c r="H248" s="1282" t="s">
        <v>5078</v>
      </c>
      <c r="I248" s="153" t="s">
        <v>5040</v>
      </c>
      <c r="J248" s="67">
        <v>2</v>
      </c>
      <c r="K248" s="137">
        <v>42644</v>
      </c>
      <c r="L248" s="137">
        <v>42766</v>
      </c>
      <c r="M248" s="509" t="s">
        <v>5346</v>
      </c>
      <c r="N248" s="598">
        <v>0</v>
      </c>
    </row>
    <row r="249" spans="1:14" ht="270.75">
      <c r="A249" s="1894"/>
      <c r="B249" s="1894"/>
      <c r="C249" s="1897"/>
      <c r="D249" s="1899"/>
      <c r="E249" s="1897"/>
      <c r="F249" s="1897"/>
      <c r="G249" s="1892"/>
      <c r="H249" s="1282" t="s">
        <v>5386</v>
      </c>
      <c r="I249" s="153" t="s">
        <v>5040</v>
      </c>
      <c r="J249" s="67">
        <v>2</v>
      </c>
      <c r="K249" s="137">
        <v>42644</v>
      </c>
      <c r="L249" s="137">
        <v>42766</v>
      </c>
      <c r="M249" s="509" t="s">
        <v>5337</v>
      </c>
      <c r="N249" s="598">
        <v>0</v>
      </c>
    </row>
    <row r="250" spans="1:14" ht="409.5">
      <c r="A250" s="1894"/>
      <c r="B250" s="1894"/>
      <c r="C250" s="1897"/>
      <c r="D250" s="1899"/>
      <c r="E250" s="1897"/>
      <c r="F250" s="1897"/>
      <c r="G250" s="1892"/>
      <c r="H250" s="143" t="s">
        <v>5387</v>
      </c>
      <c r="I250" s="143" t="s">
        <v>615</v>
      </c>
      <c r="J250" s="82">
        <v>1</v>
      </c>
      <c r="K250" s="137">
        <v>42644</v>
      </c>
      <c r="L250" s="137">
        <v>42766</v>
      </c>
      <c r="M250" s="509" t="s">
        <v>5388</v>
      </c>
      <c r="N250" s="598">
        <v>0</v>
      </c>
    </row>
    <row r="251" spans="1:14" ht="213.75">
      <c r="A251" s="1895"/>
      <c r="B251" s="1895"/>
      <c r="C251" s="1902"/>
      <c r="D251" s="1903"/>
      <c r="E251" s="1902"/>
      <c r="F251" s="1902"/>
      <c r="G251" s="1892"/>
      <c r="H251" s="143" t="s">
        <v>5084</v>
      </c>
      <c r="I251" s="143" t="s">
        <v>5052</v>
      </c>
      <c r="J251" s="82">
        <v>1</v>
      </c>
      <c r="K251" s="137">
        <v>42644</v>
      </c>
      <c r="L251" s="137">
        <v>42766</v>
      </c>
      <c r="M251" s="509" t="s">
        <v>5389</v>
      </c>
      <c r="N251" s="598">
        <v>0</v>
      </c>
    </row>
    <row r="252" spans="1:14" ht="285">
      <c r="A252" s="1893" t="s">
        <v>5324</v>
      </c>
      <c r="B252" s="1893" t="s">
        <v>11</v>
      </c>
      <c r="C252" s="1896" t="s">
        <v>536</v>
      </c>
      <c r="D252" s="1898" t="s">
        <v>537</v>
      </c>
      <c r="E252" s="1896" t="s">
        <v>538</v>
      </c>
      <c r="F252" s="1896" t="s">
        <v>539</v>
      </c>
      <c r="G252" s="1891" t="s">
        <v>5343</v>
      </c>
      <c r="H252" s="1282" t="s">
        <v>5065</v>
      </c>
      <c r="I252" s="1282" t="s">
        <v>5037</v>
      </c>
      <c r="J252" s="67">
        <v>1</v>
      </c>
      <c r="K252" s="135">
        <v>42072</v>
      </c>
      <c r="L252" s="135">
        <v>42247</v>
      </c>
      <c r="M252" s="493" t="s">
        <v>5390</v>
      </c>
      <c r="N252" s="598">
        <v>1</v>
      </c>
    </row>
    <row r="253" spans="1:14" ht="390">
      <c r="A253" s="1894"/>
      <c r="B253" s="1894"/>
      <c r="C253" s="1897"/>
      <c r="D253" s="1899"/>
      <c r="E253" s="1897"/>
      <c r="F253" s="1897"/>
      <c r="G253" s="1892"/>
      <c r="H253" s="1282" t="s">
        <v>5391</v>
      </c>
      <c r="I253" s="153" t="s">
        <v>5040</v>
      </c>
      <c r="J253" s="67">
        <v>3</v>
      </c>
      <c r="K253" s="135">
        <v>42185</v>
      </c>
      <c r="L253" s="135">
        <v>42400</v>
      </c>
      <c r="M253" s="493" t="s">
        <v>5392</v>
      </c>
      <c r="N253" s="598">
        <v>1</v>
      </c>
    </row>
    <row r="254" spans="1:14" ht="409.5">
      <c r="A254" s="1894"/>
      <c r="B254" s="1894"/>
      <c r="C254" s="1897"/>
      <c r="D254" s="1899"/>
      <c r="E254" s="1897"/>
      <c r="F254" s="1897"/>
      <c r="G254" s="1892"/>
      <c r="H254" s="143" t="s">
        <v>5382</v>
      </c>
      <c r="I254" s="143" t="s">
        <v>615</v>
      </c>
      <c r="J254" s="82">
        <v>1</v>
      </c>
      <c r="K254" s="135">
        <v>42072</v>
      </c>
      <c r="L254" s="135">
        <v>42400</v>
      </c>
      <c r="M254" s="493" t="s">
        <v>5393</v>
      </c>
      <c r="N254" s="598">
        <v>1</v>
      </c>
    </row>
    <row r="255" spans="1:14" ht="135">
      <c r="A255" s="1894"/>
      <c r="B255" s="1894"/>
      <c r="C255" s="1897"/>
      <c r="D255" s="1899"/>
      <c r="E255" s="1897"/>
      <c r="F255" s="1897"/>
      <c r="G255" s="1892"/>
      <c r="H255" s="143" t="s">
        <v>5394</v>
      </c>
      <c r="I255" s="143" t="s">
        <v>5045</v>
      </c>
      <c r="J255" s="82">
        <v>1</v>
      </c>
      <c r="K255" s="135">
        <v>42217</v>
      </c>
      <c r="L255" s="135">
        <v>42400</v>
      </c>
      <c r="M255" s="493" t="s">
        <v>5395</v>
      </c>
      <c r="N255" s="598">
        <v>1</v>
      </c>
    </row>
    <row r="256" spans="1:14" ht="270.75">
      <c r="A256" s="1894"/>
      <c r="B256" s="1894"/>
      <c r="C256" s="1897"/>
      <c r="D256" s="1899"/>
      <c r="E256" s="1897"/>
      <c r="F256" s="1897"/>
      <c r="G256" s="1892"/>
      <c r="H256" s="1282" t="s">
        <v>5396</v>
      </c>
      <c r="I256" s="153" t="s">
        <v>5040</v>
      </c>
      <c r="J256" s="67">
        <v>2</v>
      </c>
      <c r="K256" s="137">
        <v>42644</v>
      </c>
      <c r="L256" s="137">
        <v>42766</v>
      </c>
      <c r="M256" s="509" t="s">
        <v>5397</v>
      </c>
      <c r="N256" s="598">
        <v>0</v>
      </c>
    </row>
    <row r="257" spans="1:14" ht="409.5">
      <c r="A257" s="1894"/>
      <c r="B257" s="1894"/>
      <c r="C257" s="1897"/>
      <c r="D257" s="1899"/>
      <c r="E257" s="1897"/>
      <c r="F257" s="1897"/>
      <c r="G257" s="1892"/>
      <c r="H257" s="143" t="s">
        <v>5384</v>
      </c>
      <c r="I257" s="143" t="s">
        <v>615</v>
      </c>
      <c r="J257" s="82">
        <v>1</v>
      </c>
      <c r="K257" s="137">
        <v>42644</v>
      </c>
      <c r="L257" s="137">
        <v>42766</v>
      </c>
      <c r="M257" s="509" t="s">
        <v>5388</v>
      </c>
      <c r="N257" s="598">
        <v>0</v>
      </c>
    </row>
    <row r="258" spans="1:14" ht="213.75">
      <c r="A258" s="1894"/>
      <c r="B258" s="1895"/>
      <c r="C258" s="1897"/>
      <c r="D258" s="1899"/>
      <c r="E258" s="1897"/>
      <c r="F258" s="1897"/>
      <c r="G258" s="1892"/>
      <c r="H258" s="143" t="s">
        <v>5385</v>
      </c>
      <c r="I258" s="143" t="s">
        <v>5052</v>
      </c>
      <c r="J258" s="82">
        <v>1</v>
      </c>
      <c r="K258" s="137">
        <v>42644</v>
      </c>
      <c r="L258" s="137">
        <v>42766</v>
      </c>
      <c r="M258" s="509" t="s">
        <v>5389</v>
      </c>
      <c r="N258" s="598">
        <v>0</v>
      </c>
    </row>
    <row r="259" spans="1:14" ht="315">
      <c r="A259" s="1877" t="s">
        <v>5324</v>
      </c>
      <c r="B259" s="1858" t="s">
        <v>11</v>
      </c>
      <c r="C259" s="1861" t="s">
        <v>5398</v>
      </c>
      <c r="D259" s="1861" t="s">
        <v>740</v>
      </c>
      <c r="E259" s="1835" t="s">
        <v>5399</v>
      </c>
      <c r="F259" s="1861" t="s">
        <v>5400</v>
      </c>
      <c r="G259" s="1317" t="s">
        <v>5401</v>
      </c>
      <c r="H259" s="155" t="s">
        <v>5402</v>
      </c>
      <c r="I259" s="155" t="s">
        <v>3914</v>
      </c>
      <c r="J259" s="156">
        <v>1</v>
      </c>
      <c r="K259" s="157">
        <v>41883</v>
      </c>
      <c r="L259" s="157">
        <v>41943</v>
      </c>
      <c r="M259" s="510" t="s">
        <v>5403</v>
      </c>
      <c r="N259" s="598">
        <v>1</v>
      </c>
    </row>
    <row r="260" spans="1:14" ht="405">
      <c r="A260" s="1877"/>
      <c r="B260" s="1859"/>
      <c r="C260" s="1861"/>
      <c r="D260" s="1861"/>
      <c r="E260" s="1835"/>
      <c r="F260" s="1861"/>
      <c r="G260" s="1887" t="s">
        <v>5404</v>
      </c>
      <c r="H260" s="155" t="s">
        <v>5405</v>
      </c>
      <c r="I260" s="155" t="s">
        <v>5406</v>
      </c>
      <c r="J260" s="156">
        <v>1</v>
      </c>
      <c r="K260" s="157">
        <v>41852</v>
      </c>
      <c r="L260" s="157">
        <v>42004</v>
      </c>
      <c r="M260" s="510" t="s">
        <v>5407</v>
      </c>
      <c r="N260" s="598">
        <v>1</v>
      </c>
    </row>
    <row r="261" spans="1:14" ht="345">
      <c r="A261" s="1877"/>
      <c r="B261" s="1859"/>
      <c r="C261" s="1861"/>
      <c r="D261" s="1861"/>
      <c r="E261" s="1835"/>
      <c r="F261" s="1861"/>
      <c r="G261" s="1888"/>
      <c r="H261" s="155" t="s">
        <v>5408</v>
      </c>
      <c r="I261" s="155" t="s">
        <v>5409</v>
      </c>
      <c r="J261" s="156">
        <v>1</v>
      </c>
      <c r="K261" s="157">
        <v>41883</v>
      </c>
      <c r="L261" s="157">
        <v>41973</v>
      </c>
      <c r="M261" s="510" t="s">
        <v>5410</v>
      </c>
      <c r="N261" s="598">
        <v>1</v>
      </c>
    </row>
    <row r="262" spans="1:14" ht="345">
      <c r="A262" s="1877"/>
      <c r="B262" s="1859"/>
      <c r="C262" s="1861"/>
      <c r="D262" s="1861"/>
      <c r="E262" s="1835"/>
      <c r="F262" s="1861"/>
      <c r="G262" s="1888"/>
      <c r="H262" s="155" t="s">
        <v>5411</v>
      </c>
      <c r="I262" s="155" t="s">
        <v>5412</v>
      </c>
      <c r="J262" s="156">
        <v>3</v>
      </c>
      <c r="K262" s="157">
        <v>41883</v>
      </c>
      <c r="L262" s="157">
        <v>42004</v>
      </c>
      <c r="M262" s="510" t="s">
        <v>5410</v>
      </c>
      <c r="N262" s="598">
        <v>1</v>
      </c>
    </row>
    <row r="263" spans="1:14" ht="360">
      <c r="A263" s="1877"/>
      <c r="B263" s="1859"/>
      <c r="C263" s="1861"/>
      <c r="D263" s="1861"/>
      <c r="E263" s="1835"/>
      <c r="F263" s="1861"/>
      <c r="G263" s="1888"/>
      <c r="H263" s="155" t="s">
        <v>5413</v>
      </c>
      <c r="I263" s="155" t="s">
        <v>5414</v>
      </c>
      <c r="J263" s="156">
        <v>1</v>
      </c>
      <c r="K263" s="157">
        <v>41852</v>
      </c>
      <c r="L263" s="157">
        <v>41897</v>
      </c>
      <c r="M263" s="510" t="s">
        <v>5415</v>
      </c>
      <c r="N263" s="598">
        <v>1</v>
      </c>
    </row>
    <row r="264" spans="1:14" ht="360">
      <c r="A264" s="1877"/>
      <c r="B264" s="1860"/>
      <c r="C264" s="1861"/>
      <c r="D264" s="1861"/>
      <c r="E264" s="1835"/>
      <c r="F264" s="1861"/>
      <c r="G264" s="1888"/>
      <c r="H264" s="155" t="s">
        <v>5416</v>
      </c>
      <c r="I264" s="155" t="s">
        <v>5414</v>
      </c>
      <c r="J264" s="156">
        <v>1</v>
      </c>
      <c r="K264" s="159">
        <v>42076</v>
      </c>
      <c r="L264" s="157">
        <v>42369</v>
      </c>
      <c r="M264" s="510" t="s">
        <v>5415</v>
      </c>
      <c r="N264" s="598">
        <v>1</v>
      </c>
    </row>
    <row r="265" spans="1:14" ht="409.5">
      <c r="A265" s="1877" t="s">
        <v>5324</v>
      </c>
      <c r="B265" s="1858" t="s">
        <v>11</v>
      </c>
      <c r="C265" s="1861" t="s">
        <v>5417</v>
      </c>
      <c r="D265" s="1881" t="s">
        <v>599</v>
      </c>
      <c r="E265" s="1879" t="s">
        <v>5418</v>
      </c>
      <c r="F265" s="1881" t="s">
        <v>5419</v>
      </c>
      <c r="G265" s="1875" t="s">
        <v>5420</v>
      </c>
      <c r="H265" s="155" t="s">
        <v>5421</v>
      </c>
      <c r="I265" s="155" t="s">
        <v>5406</v>
      </c>
      <c r="J265" s="156">
        <v>1</v>
      </c>
      <c r="K265" s="157">
        <v>41835</v>
      </c>
      <c r="L265" s="157">
        <v>42004</v>
      </c>
      <c r="M265" s="510" t="s">
        <v>5422</v>
      </c>
      <c r="N265" s="598">
        <v>1</v>
      </c>
    </row>
    <row r="266" spans="1:14" ht="409.5">
      <c r="A266" s="1877"/>
      <c r="B266" s="1859"/>
      <c r="C266" s="1877"/>
      <c r="D266" s="1882"/>
      <c r="E266" s="1879"/>
      <c r="F266" s="1881"/>
      <c r="G266" s="1875"/>
      <c r="H266" s="155" t="s">
        <v>5423</v>
      </c>
      <c r="I266" s="155" t="s">
        <v>1716</v>
      </c>
      <c r="J266" s="156">
        <v>1</v>
      </c>
      <c r="K266" s="157">
        <v>41835</v>
      </c>
      <c r="L266" s="157">
        <v>41882</v>
      </c>
      <c r="M266" s="510" t="s">
        <v>5424</v>
      </c>
      <c r="N266" s="598">
        <v>1</v>
      </c>
    </row>
    <row r="267" spans="1:14" ht="360">
      <c r="A267" s="1877"/>
      <c r="B267" s="1859"/>
      <c r="C267" s="1877"/>
      <c r="D267" s="1882"/>
      <c r="E267" s="1879"/>
      <c r="F267" s="1881"/>
      <c r="G267" s="1875"/>
      <c r="H267" s="155" t="s">
        <v>5425</v>
      </c>
      <c r="I267" s="155" t="s">
        <v>3914</v>
      </c>
      <c r="J267" s="156">
        <v>1</v>
      </c>
      <c r="K267" s="157">
        <v>41898</v>
      </c>
      <c r="L267" s="157">
        <v>41973</v>
      </c>
      <c r="M267" s="510" t="s">
        <v>5415</v>
      </c>
      <c r="N267" s="598">
        <v>1</v>
      </c>
    </row>
    <row r="268" spans="1:14" ht="345">
      <c r="A268" s="1877"/>
      <c r="B268" s="1860"/>
      <c r="C268" s="1877"/>
      <c r="D268" s="1882"/>
      <c r="E268" s="1879"/>
      <c r="F268" s="1881"/>
      <c r="G268" s="1875"/>
      <c r="H268" s="155" t="s">
        <v>5426</v>
      </c>
      <c r="I268" s="155" t="s">
        <v>3914</v>
      </c>
      <c r="J268" s="156">
        <v>1</v>
      </c>
      <c r="K268" s="157">
        <v>41852</v>
      </c>
      <c r="L268" s="157">
        <v>41942</v>
      </c>
      <c r="M268" s="510" t="s">
        <v>5410</v>
      </c>
      <c r="N268" s="598">
        <v>1</v>
      </c>
    </row>
    <row r="269" spans="1:14" ht="409.5">
      <c r="A269" s="1319" t="s">
        <v>5324</v>
      </c>
      <c r="B269" s="1319" t="s">
        <v>11</v>
      </c>
      <c r="C269" s="1316" t="s">
        <v>5427</v>
      </c>
      <c r="D269" s="1316" t="s">
        <v>5428</v>
      </c>
      <c r="E269" s="1320" t="s">
        <v>5429</v>
      </c>
      <c r="F269" s="1321" t="s">
        <v>5400</v>
      </c>
      <c r="G269" s="1317" t="s">
        <v>555</v>
      </c>
      <c r="H269" s="155" t="s">
        <v>5430</v>
      </c>
      <c r="I269" s="155" t="s">
        <v>220</v>
      </c>
      <c r="J269" s="160">
        <v>1</v>
      </c>
      <c r="K269" s="157">
        <v>42076</v>
      </c>
      <c r="L269" s="157">
        <v>42277</v>
      </c>
      <c r="M269" s="514" t="s">
        <v>5431</v>
      </c>
      <c r="N269" s="598">
        <v>1</v>
      </c>
    </row>
    <row r="270" spans="1:14" ht="409.5">
      <c r="A270" s="1877" t="s">
        <v>5324</v>
      </c>
      <c r="B270" s="1858" t="s">
        <v>11</v>
      </c>
      <c r="C270" s="1861" t="s">
        <v>5432</v>
      </c>
      <c r="D270" s="1861" t="s">
        <v>5433</v>
      </c>
      <c r="E270" s="1835" t="s">
        <v>5434</v>
      </c>
      <c r="F270" s="1835" t="s">
        <v>5435</v>
      </c>
      <c r="G270" s="1890" t="s">
        <v>555</v>
      </c>
      <c r="H270" s="155" t="s">
        <v>5436</v>
      </c>
      <c r="I270" s="155" t="s">
        <v>220</v>
      </c>
      <c r="J270" s="160">
        <v>1</v>
      </c>
      <c r="K270" s="157">
        <v>42076</v>
      </c>
      <c r="L270" s="157">
        <v>42277</v>
      </c>
      <c r="M270" s="515" t="s">
        <v>5431</v>
      </c>
      <c r="N270" s="598">
        <v>1</v>
      </c>
    </row>
    <row r="271" spans="1:14" ht="225">
      <c r="A271" s="1877"/>
      <c r="B271" s="1859"/>
      <c r="C271" s="1861"/>
      <c r="D271" s="1861"/>
      <c r="E271" s="1835"/>
      <c r="F271" s="1835"/>
      <c r="G271" s="1890"/>
      <c r="H271" s="161" t="s">
        <v>5371</v>
      </c>
      <c r="I271" s="161" t="s">
        <v>557</v>
      </c>
      <c r="J271" s="162">
        <v>1</v>
      </c>
      <c r="K271" s="163">
        <v>42490</v>
      </c>
      <c r="L271" s="163">
        <v>42825</v>
      </c>
      <c r="M271" s="516" t="s">
        <v>5437</v>
      </c>
      <c r="N271" s="598">
        <v>0.17</v>
      </c>
    </row>
    <row r="272" spans="1:14" ht="255">
      <c r="A272" s="1877"/>
      <c r="B272" s="1860"/>
      <c r="C272" s="1861"/>
      <c r="D272" s="1861"/>
      <c r="E272" s="1835"/>
      <c r="F272" s="1835"/>
      <c r="G272" s="1890"/>
      <c r="H272" s="164" t="s">
        <v>5373</v>
      </c>
      <c r="I272" s="164" t="s">
        <v>5438</v>
      </c>
      <c r="J272" s="162">
        <v>1</v>
      </c>
      <c r="K272" s="163">
        <v>42045</v>
      </c>
      <c r="L272" s="163">
        <v>42369</v>
      </c>
      <c r="M272" s="515" t="s">
        <v>5439</v>
      </c>
      <c r="N272" s="598">
        <v>1</v>
      </c>
    </row>
    <row r="273" spans="1:14" ht="255">
      <c r="A273" s="1877" t="s">
        <v>5324</v>
      </c>
      <c r="B273" s="1858" t="s">
        <v>11</v>
      </c>
      <c r="C273" s="1881" t="s">
        <v>5440</v>
      </c>
      <c r="D273" s="1881" t="s">
        <v>2853</v>
      </c>
      <c r="E273" s="1881" t="s">
        <v>5441</v>
      </c>
      <c r="F273" s="1881" t="s">
        <v>5442</v>
      </c>
      <c r="G273" s="1875" t="s">
        <v>5443</v>
      </c>
      <c r="H273" s="155" t="s">
        <v>5444</v>
      </c>
      <c r="I273" s="155" t="s">
        <v>5445</v>
      </c>
      <c r="J273" s="156">
        <v>1</v>
      </c>
      <c r="K273" s="157">
        <v>42461</v>
      </c>
      <c r="L273" s="157">
        <v>42734</v>
      </c>
      <c r="M273" s="510" t="s">
        <v>5446</v>
      </c>
      <c r="N273" s="598">
        <v>1</v>
      </c>
    </row>
    <row r="274" spans="1:14" ht="210">
      <c r="A274" s="1877"/>
      <c r="B274" s="1860"/>
      <c r="C274" s="1882"/>
      <c r="D274" s="1882"/>
      <c r="E274" s="1882"/>
      <c r="F274" s="1882"/>
      <c r="G274" s="1876"/>
      <c r="H274" s="155" t="s">
        <v>5447</v>
      </c>
      <c r="I274" s="155" t="s">
        <v>5448</v>
      </c>
      <c r="J274" s="156">
        <v>1</v>
      </c>
      <c r="K274" s="157">
        <v>42005</v>
      </c>
      <c r="L274" s="157">
        <v>42078</v>
      </c>
      <c r="M274" s="510" t="s">
        <v>5449</v>
      </c>
      <c r="N274" s="598">
        <v>1</v>
      </c>
    </row>
    <row r="275" spans="1:14" ht="409.5">
      <c r="A275" s="1319" t="s">
        <v>5324</v>
      </c>
      <c r="B275" s="1319" t="s">
        <v>11</v>
      </c>
      <c r="C275" s="1321" t="s">
        <v>544</v>
      </c>
      <c r="D275" s="1321" t="s">
        <v>545</v>
      </c>
      <c r="E275" s="1322" t="s">
        <v>546</v>
      </c>
      <c r="F275" s="1322" t="s">
        <v>547</v>
      </c>
      <c r="G275" s="1318" t="s">
        <v>5450</v>
      </c>
      <c r="H275" s="165" t="s">
        <v>5451</v>
      </c>
      <c r="I275" s="165" t="s">
        <v>5452</v>
      </c>
      <c r="J275" s="162">
        <v>3</v>
      </c>
      <c r="K275" s="157">
        <v>41835</v>
      </c>
      <c r="L275" s="157">
        <v>41943</v>
      </c>
      <c r="M275" s="517" t="s">
        <v>5453</v>
      </c>
      <c r="N275" s="598">
        <v>1</v>
      </c>
    </row>
    <row r="276" spans="1:14" ht="409.5">
      <c r="A276" s="1877" t="s">
        <v>5324</v>
      </c>
      <c r="B276" s="1858" t="s">
        <v>11</v>
      </c>
      <c r="C276" s="1861" t="s">
        <v>551</v>
      </c>
      <c r="D276" s="1861" t="s">
        <v>552</v>
      </c>
      <c r="E276" s="1835" t="s">
        <v>553</v>
      </c>
      <c r="F276" s="1835" t="s">
        <v>554</v>
      </c>
      <c r="G276" s="1317" t="s">
        <v>555</v>
      </c>
      <c r="H276" s="155" t="s">
        <v>5430</v>
      </c>
      <c r="I276" s="155" t="s">
        <v>220</v>
      </c>
      <c r="J276" s="160">
        <v>1</v>
      </c>
      <c r="K276" s="157">
        <v>42076</v>
      </c>
      <c r="L276" s="157">
        <v>42277</v>
      </c>
      <c r="M276" s="515" t="s">
        <v>5431</v>
      </c>
      <c r="N276" s="598">
        <v>1</v>
      </c>
    </row>
    <row r="277" spans="1:14" ht="165">
      <c r="A277" s="1877"/>
      <c r="B277" s="1859"/>
      <c r="C277" s="1861"/>
      <c r="D277" s="1861"/>
      <c r="E277" s="1835"/>
      <c r="F277" s="1835"/>
      <c r="G277" s="1889" t="s">
        <v>5370</v>
      </c>
      <c r="H277" s="161" t="s">
        <v>5371</v>
      </c>
      <c r="I277" s="161" t="s">
        <v>557</v>
      </c>
      <c r="J277" s="162">
        <v>1</v>
      </c>
      <c r="K277" s="163">
        <v>42490</v>
      </c>
      <c r="L277" s="163">
        <v>42825</v>
      </c>
      <c r="M277" s="516" t="s">
        <v>5454</v>
      </c>
      <c r="N277" s="598">
        <v>0.17</v>
      </c>
    </row>
    <row r="278" spans="1:14" ht="180">
      <c r="A278" s="1877"/>
      <c r="B278" s="1860"/>
      <c r="C278" s="1861"/>
      <c r="D278" s="1861"/>
      <c r="E278" s="1835"/>
      <c r="F278" s="1835"/>
      <c r="G278" s="1889"/>
      <c r="H278" s="164" t="s">
        <v>5455</v>
      </c>
      <c r="I278" s="164" t="s">
        <v>5438</v>
      </c>
      <c r="J278" s="162">
        <v>1</v>
      </c>
      <c r="K278" s="163">
        <v>42045</v>
      </c>
      <c r="L278" s="163">
        <v>42369</v>
      </c>
      <c r="M278" s="518" t="s">
        <v>5456</v>
      </c>
      <c r="N278" s="598">
        <v>1</v>
      </c>
    </row>
    <row r="279" spans="1:14" ht="180">
      <c r="A279" s="1877" t="s">
        <v>5324</v>
      </c>
      <c r="B279" s="1858" t="s">
        <v>11</v>
      </c>
      <c r="C279" s="1861" t="s">
        <v>5457</v>
      </c>
      <c r="D279" s="1861" t="s">
        <v>5458</v>
      </c>
      <c r="E279" s="1879" t="s">
        <v>5459</v>
      </c>
      <c r="F279" s="1881" t="s">
        <v>5460</v>
      </c>
      <c r="G279" s="1875" t="s">
        <v>5461</v>
      </c>
      <c r="H279" s="155" t="s">
        <v>5462</v>
      </c>
      <c r="I279" s="155" t="s">
        <v>5463</v>
      </c>
      <c r="J279" s="166">
        <v>1</v>
      </c>
      <c r="K279" s="157">
        <v>41835</v>
      </c>
      <c r="L279" s="157">
        <v>42004</v>
      </c>
      <c r="M279" s="510" t="s">
        <v>5464</v>
      </c>
      <c r="N279" s="598">
        <v>1</v>
      </c>
    </row>
    <row r="280" spans="1:14" ht="195">
      <c r="A280" s="1877"/>
      <c r="B280" s="1860"/>
      <c r="C280" s="1861"/>
      <c r="D280" s="1861"/>
      <c r="E280" s="1879"/>
      <c r="F280" s="1881"/>
      <c r="G280" s="1875"/>
      <c r="H280" s="155" t="s">
        <v>5465</v>
      </c>
      <c r="I280" s="155" t="s">
        <v>5466</v>
      </c>
      <c r="J280" s="156">
        <v>1</v>
      </c>
      <c r="K280" s="157">
        <v>41835</v>
      </c>
      <c r="L280" s="157">
        <v>42004</v>
      </c>
      <c r="M280" s="510" t="s">
        <v>5467</v>
      </c>
      <c r="N280" s="598">
        <v>1</v>
      </c>
    </row>
    <row r="281" spans="1:14" ht="240">
      <c r="A281" s="1877" t="s">
        <v>5324</v>
      </c>
      <c r="B281" s="1858" t="s">
        <v>11</v>
      </c>
      <c r="C281" s="1861" t="s">
        <v>5468</v>
      </c>
      <c r="D281" s="1861" t="s">
        <v>5352</v>
      </c>
      <c r="E281" s="1879" t="s">
        <v>5469</v>
      </c>
      <c r="F281" s="1861" t="s">
        <v>5470</v>
      </c>
      <c r="G281" s="1887" t="s">
        <v>5355</v>
      </c>
      <c r="H281" s="155" t="s">
        <v>5471</v>
      </c>
      <c r="I281" s="155" t="s">
        <v>5357</v>
      </c>
      <c r="J281" s="156">
        <v>5</v>
      </c>
      <c r="K281" s="157">
        <v>41852</v>
      </c>
      <c r="L281" s="157">
        <v>42004</v>
      </c>
      <c r="M281" s="510" t="s">
        <v>5472</v>
      </c>
      <c r="N281" s="598">
        <v>1</v>
      </c>
    </row>
    <row r="282" spans="1:14" ht="210">
      <c r="A282" s="1877"/>
      <c r="B282" s="1860"/>
      <c r="C282" s="1861"/>
      <c r="D282" s="1877"/>
      <c r="E282" s="1880"/>
      <c r="F282" s="1877"/>
      <c r="G282" s="1888"/>
      <c r="H282" s="155" t="s">
        <v>5359</v>
      </c>
      <c r="I282" s="155" t="s">
        <v>5360</v>
      </c>
      <c r="J282" s="156">
        <v>1</v>
      </c>
      <c r="K282" s="157">
        <v>41852</v>
      </c>
      <c r="L282" s="157">
        <v>41973</v>
      </c>
      <c r="M282" s="510" t="s">
        <v>5361</v>
      </c>
      <c r="N282" s="598">
        <v>1</v>
      </c>
    </row>
    <row r="283" spans="1:14" ht="375">
      <c r="A283" s="1877" t="s">
        <v>5324</v>
      </c>
      <c r="B283" s="1858" t="s">
        <v>11</v>
      </c>
      <c r="C283" s="1861" t="s">
        <v>568</v>
      </c>
      <c r="D283" s="1886" t="s">
        <v>569</v>
      </c>
      <c r="E283" s="1835" t="s">
        <v>570</v>
      </c>
      <c r="F283" s="1861" t="s">
        <v>571</v>
      </c>
      <c r="G283" s="167" t="s">
        <v>572</v>
      </c>
      <c r="H283" s="164" t="s">
        <v>573</v>
      </c>
      <c r="I283" s="164" t="s">
        <v>574</v>
      </c>
      <c r="J283" s="162">
        <v>6</v>
      </c>
      <c r="K283" s="163">
        <v>41821</v>
      </c>
      <c r="L283" s="163">
        <v>42156</v>
      </c>
      <c r="M283" s="519" t="s">
        <v>5473</v>
      </c>
      <c r="N283" s="598">
        <v>1</v>
      </c>
    </row>
    <row r="284" spans="1:14" ht="330">
      <c r="A284" s="1877"/>
      <c r="B284" s="1860"/>
      <c r="C284" s="1861"/>
      <c r="D284" s="1886"/>
      <c r="E284" s="1835"/>
      <c r="F284" s="1861"/>
      <c r="G284" s="1317" t="s">
        <v>576</v>
      </c>
      <c r="H284" s="155" t="s">
        <v>577</v>
      </c>
      <c r="I284" s="155" t="s">
        <v>578</v>
      </c>
      <c r="J284" s="156">
        <v>1</v>
      </c>
      <c r="K284" s="157">
        <v>41835</v>
      </c>
      <c r="L284" s="157">
        <v>41851</v>
      </c>
      <c r="M284" s="510" t="s">
        <v>5361</v>
      </c>
      <c r="N284" s="598">
        <v>1</v>
      </c>
    </row>
    <row r="285" spans="1:14" ht="210">
      <c r="A285" s="1877" t="s">
        <v>5324</v>
      </c>
      <c r="B285" s="1858" t="s">
        <v>11</v>
      </c>
      <c r="C285" s="1861" t="s">
        <v>5474</v>
      </c>
      <c r="D285" s="1861" t="s">
        <v>5029</v>
      </c>
      <c r="E285" s="1835" t="s">
        <v>5475</v>
      </c>
      <c r="F285" s="1861" t="s">
        <v>5476</v>
      </c>
      <c r="G285" s="1317" t="s">
        <v>5477</v>
      </c>
      <c r="H285" s="155" t="s">
        <v>5478</v>
      </c>
      <c r="I285" s="155" t="s">
        <v>5479</v>
      </c>
      <c r="J285" s="156">
        <v>1</v>
      </c>
      <c r="K285" s="157">
        <v>41729</v>
      </c>
      <c r="L285" s="157">
        <v>41729</v>
      </c>
      <c r="M285" s="510" t="s">
        <v>5453</v>
      </c>
      <c r="N285" s="598">
        <v>1</v>
      </c>
    </row>
    <row r="286" spans="1:14" ht="360">
      <c r="A286" s="1877"/>
      <c r="B286" s="1859"/>
      <c r="C286" s="1861"/>
      <c r="D286" s="1861"/>
      <c r="E286" s="1835"/>
      <c r="F286" s="1861"/>
      <c r="G286" s="1317" t="s">
        <v>5480</v>
      </c>
      <c r="H286" s="155" t="s">
        <v>5481</v>
      </c>
      <c r="I286" s="155" t="s">
        <v>5482</v>
      </c>
      <c r="J286" s="156">
        <v>1</v>
      </c>
      <c r="K286" s="157">
        <v>41913</v>
      </c>
      <c r="L286" s="157">
        <v>42004</v>
      </c>
      <c r="M286" s="510" t="s">
        <v>5483</v>
      </c>
      <c r="N286" s="598">
        <v>1</v>
      </c>
    </row>
    <row r="287" spans="1:14" ht="180">
      <c r="A287" s="1877"/>
      <c r="B287" s="1859"/>
      <c r="C287" s="1861"/>
      <c r="D287" s="1861"/>
      <c r="E287" s="1835"/>
      <c r="F287" s="1861"/>
      <c r="G287" s="1853" t="s">
        <v>5484</v>
      </c>
      <c r="H287" s="164" t="s">
        <v>5485</v>
      </c>
      <c r="I287" s="164" t="s">
        <v>5486</v>
      </c>
      <c r="J287" s="168">
        <v>1</v>
      </c>
      <c r="K287" s="169">
        <v>42475</v>
      </c>
      <c r="L287" s="169">
        <v>42551</v>
      </c>
      <c r="M287" s="511" t="s">
        <v>5473</v>
      </c>
      <c r="N287" s="598">
        <v>1</v>
      </c>
    </row>
    <row r="288" spans="1:14" ht="150">
      <c r="A288" s="1877"/>
      <c r="B288" s="1860"/>
      <c r="C288" s="1861"/>
      <c r="D288" s="1861"/>
      <c r="E288" s="1835"/>
      <c r="F288" s="1861"/>
      <c r="G288" s="1885"/>
      <c r="H288" s="164" t="s">
        <v>5487</v>
      </c>
      <c r="I288" s="164" t="s">
        <v>5488</v>
      </c>
      <c r="J288" s="168">
        <v>1</v>
      </c>
      <c r="K288" s="169">
        <v>42552</v>
      </c>
      <c r="L288" s="169">
        <v>42613</v>
      </c>
      <c r="M288" s="511" t="s">
        <v>5489</v>
      </c>
      <c r="N288" s="598">
        <v>1</v>
      </c>
    </row>
    <row r="289" spans="1:14" ht="315">
      <c r="A289" s="1877" t="s">
        <v>5324</v>
      </c>
      <c r="B289" s="1858" t="s">
        <v>11</v>
      </c>
      <c r="C289" s="1861" t="s">
        <v>5490</v>
      </c>
      <c r="D289" s="1861" t="s">
        <v>740</v>
      </c>
      <c r="E289" s="1835" t="s">
        <v>5491</v>
      </c>
      <c r="F289" s="1835" t="s">
        <v>5400</v>
      </c>
      <c r="G289" s="1317" t="s">
        <v>5401</v>
      </c>
      <c r="H289" s="155" t="s">
        <v>5402</v>
      </c>
      <c r="I289" s="155" t="s">
        <v>3914</v>
      </c>
      <c r="J289" s="156">
        <v>1</v>
      </c>
      <c r="K289" s="157">
        <v>41883</v>
      </c>
      <c r="L289" s="157">
        <v>41943</v>
      </c>
      <c r="M289" s="510" t="s">
        <v>5492</v>
      </c>
      <c r="N289" s="598">
        <v>1</v>
      </c>
    </row>
    <row r="290" spans="1:14" ht="409.5">
      <c r="A290" s="1877"/>
      <c r="B290" s="1859"/>
      <c r="C290" s="1861"/>
      <c r="D290" s="1861"/>
      <c r="E290" s="1835"/>
      <c r="F290" s="1835"/>
      <c r="G290" s="1875" t="s">
        <v>5404</v>
      </c>
      <c r="H290" s="155" t="s">
        <v>5405</v>
      </c>
      <c r="I290" s="155" t="s">
        <v>5406</v>
      </c>
      <c r="J290" s="156">
        <v>1</v>
      </c>
      <c r="K290" s="157">
        <v>41852</v>
      </c>
      <c r="L290" s="157">
        <v>42004</v>
      </c>
      <c r="M290" s="510" t="s">
        <v>5493</v>
      </c>
      <c r="N290" s="598">
        <v>1</v>
      </c>
    </row>
    <row r="291" spans="1:14" ht="360">
      <c r="A291" s="1877"/>
      <c r="B291" s="1859"/>
      <c r="C291" s="1861"/>
      <c r="D291" s="1861"/>
      <c r="E291" s="1835"/>
      <c r="F291" s="1835"/>
      <c r="G291" s="1876"/>
      <c r="H291" s="155" t="s">
        <v>5408</v>
      </c>
      <c r="I291" s="155" t="s">
        <v>5409</v>
      </c>
      <c r="J291" s="156">
        <v>1</v>
      </c>
      <c r="K291" s="157">
        <v>41883</v>
      </c>
      <c r="L291" s="157">
        <v>41973</v>
      </c>
      <c r="M291" s="510" t="s">
        <v>5415</v>
      </c>
      <c r="N291" s="598">
        <v>1</v>
      </c>
    </row>
    <row r="292" spans="1:14" ht="360">
      <c r="A292" s="1877"/>
      <c r="B292" s="1859"/>
      <c r="C292" s="1861"/>
      <c r="D292" s="1861"/>
      <c r="E292" s="1835"/>
      <c r="F292" s="1835"/>
      <c r="G292" s="1876"/>
      <c r="H292" s="155" t="s">
        <v>5411</v>
      </c>
      <c r="I292" s="155" t="s">
        <v>5412</v>
      </c>
      <c r="J292" s="156">
        <v>3</v>
      </c>
      <c r="K292" s="157">
        <v>41883</v>
      </c>
      <c r="L292" s="157">
        <v>42004</v>
      </c>
      <c r="M292" s="510" t="s">
        <v>5415</v>
      </c>
      <c r="N292" s="598">
        <v>1</v>
      </c>
    </row>
    <row r="293" spans="1:14" ht="360">
      <c r="A293" s="1877"/>
      <c r="B293" s="1859"/>
      <c r="C293" s="1861"/>
      <c r="D293" s="1861"/>
      <c r="E293" s="1835"/>
      <c r="F293" s="1835"/>
      <c r="G293" s="1876"/>
      <c r="H293" s="155" t="s">
        <v>5413</v>
      </c>
      <c r="I293" s="155" t="s">
        <v>5414</v>
      </c>
      <c r="J293" s="156">
        <v>1</v>
      </c>
      <c r="K293" s="157">
        <v>41852</v>
      </c>
      <c r="L293" s="157">
        <v>41897</v>
      </c>
      <c r="M293" s="510" t="s">
        <v>5415</v>
      </c>
      <c r="N293" s="598">
        <v>1</v>
      </c>
    </row>
    <row r="294" spans="1:14" ht="360">
      <c r="A294" s="1877"/>
      <c r="B294" s="1860"/>
      <c r="C294" s="1861"/>
      <c r="D294" s="1861"/>
      <c r="E294" s="1835"/>
      <c r="F294" s="1835"/>
      <c r="G294" s="1876"/>
      <c r="H294" s="155" t="s">
        <v>5416</v>
      </c>
      <c r="I294" s="155" t="s">
        <v>5414</v>
      </c>
      <c r="J294" s="156">
        <v>1</v>
      </c>
      <c r="K294" s="157">
        <v>42076</v>
      </c>
      <c r="L294" s="157">
        <v>42400</v>
      </c>
      <c r="M294" s="510" t="s">
        <v>5415</v>
      </c>
      <c r="N294" s="598">
        <v>1</v>
      </c>
    </row>
    <row r="295" spans="1:14" ht="360">
      <c r="A295" s="1877" t="s">
        <v>5324</v>
      </c>
      <c r="B295" s="1858" t="s">
        <v>11</v>
      </c>
      <c r="C295" s="1861" t="s">
        <v>5494</v>
      </c>
      <c r="D295" s="1861" t="s">
        <v>5495</v>
      </c>
      <c r="E295" s="1879" t="s">
        <v>5496</v>
      </c>
      <c r="F295" s="1881" t="s">
        <v>5419</v>
      </c>
      <c r="G295" s="1875" t="s">
        <v>5420</v>
      </c>
      <c r="H295" s="155" t="s">
        <v>5421</v>
      </c>
      <c r="I295" s="155" t="s">
        <v>5406</v>
      </c>
      <c r="J295" s="156">
        <v>1</v>
      </c>
      <c r="K295" s="157">
        <v>41835</v>
      </c>
      <c r="L295" s="157">
        <v>42004</v>
      </c>
      <c r="M295" s="510" t="s">
        <v>5415</v>
      </c>
      <c r="N295" s="598">
        <v>1</v>
      </c>
    </row>
    <row r="296" spans="1:14" ht="409.5">
      <c r="A296" s="1877"/>
      <c r="B296" s="1859"/>
      <c r="C296" s="1877"/>
      <c r="D296" s="1877"/>
      <c r="E296" s="1879"/>
      <c r="F296" s="1881"/>
      <c r="G296" s="1875"/>
      <c r="H296" s="155" t="s">
        <v>5423</v>
      </c>
      <c r="I296" s="155" t="s">
        <v>1716</v>
      </c>
      <c r="J296" s="156">
        <v>1</v>
      </c>
      <c r="K296" s="157">
        <v>41835</v>
      </c>
      <c r="L296" s="157">
        <v>41882</v>
      </c>
      <c r="M296" s="510" t="s">
        <v>5497</v>
      </c>
      <c r="N296" s="598">
        <v>1</v>
      </c>
    </row>
    <row r="297" spans="1:14" ht="360">
      <c r="A297" s="1877"/>
      <c r="B297" s="1859"/>
      <c r="C297" s="1877"/>
      <c r="D297" s="1877"/>
      <c r="E297" s="1879"/>
      <c r="F297" s="1881"/>
      <c r="G297" s="1875"/>
      <c r="H297" s="155" t="s">
        <v>5425</v>
      </c>
      <c r="I297" s="155" t="s">
        <v>3914</v>
      </c>
      <c r="J297" s="156">
        <v>1</v>
      </c>
      <c r="K297" s="157">
        <v>41898</v>
      </c>
      <c r="L297" s="157">
        <v>41973</v>
      </c>
      <c r="M297" s="510" t="s">
        <v>5415</v>
      </c>
      <c r="N297" s="598">
        <v>1</v>
      </c>
    </row>
    <row r="298" spans="1:14" ht="360">
      <c r="A298" s="1877"/>
      <c r="B298" s="1860"/>
      <c r="C298" s="1877"/>
      <c r="D298" s="1877"/>
      <c r="E298" s="1879"/>
      <c r="F298" s="1881"/>
      <c r="G298" s="1875"/>
      <c r="H298" s="155" t="s">
        <v>5426</v>
      </c>
      <c r="I298" s="155" t="s">
        <v>3914</v>
      </c>
      <c r="J298" s="156">
        <v>1</v>
      </c>
      <c r="K298" s="157">
        <v>41852</v>
      </c>
      <c r="L298" s="157">
        <v>41942</v>
      </c>
      <c r="M298" s="510" t="s">
        <v>5415</v>
      </c>
      <c r="N298" s="598">
        <v>1</v>
      </c>
    </row>
    <row r="299" spans="1:14" ht="276">
      <c r="A299" s="1861" t="s">
        <v>5324</v>
      </c>
      <c r="B299" s="1883" t="s">
        <v>11</v>
      </c>
      <c r="C299" s="1861" t="s">
        <v>5498</v>
      </c>
      <c r="D299" s="1861" t="s">
        <v>2853</v>
      </c>
      <c r="E299" s="1881" t="s">
        <v>5499</v>
      </c>
      <c r="F299" s="1881" t="s">
        <v>5442</v>
      </c>
      <c r="G299" s="1875" t="s">
        <v>5443</v>
      </c>
      <c r="H299" s="155" t="s">
        <v>5444</v>
      </c>
      <c r="I299" s="155" t="s">
        <v>5445</v>
      </c>
      <c r="J299" s="156">
        <v>1</v>
      </c>
      <c r="K299" s="170">
        <v>42613</v>
      </c>
      <c r="L299" s="171">
        <v>42735</v>
      </c>
      <c r="M299" s="520" t="s">
        <v>5500</v>
      </c>
      <c r="N299" s="598">
        <v>1</v>
      </c>
    </row>
    <row r="300" spans="1:14" ht="210">
      <c r="A300" s="1877"/>
      <c r="B300" s="1884"/>
      <c r="C300" s="1877"/>
      <c r="D300" s="1877"/>
      <c r="E300" s="1882"/>
      <c r="F300" s="1882"/>
      <c r="G300" s="1876"/>
      <c r="H300" s="155" t="s">
        <v>5447</v>
      </c>
      <c r="I300" s="155" t="s">
        <v>5448</v>
      </c>
      <c r="J300" s="166">
        <v>1</v>
      </c>
      <c r="K300" s="157">
        <v>42005</v>
      </c>
      <c r="L300" s="157">
        <v>42078</v>
      </c>
      <c r="M300" s="510" t="s">
        <v>5449</v>
      </c>
      <c r="N300" s="598">
        <v>1</v>
      </c>
    </row>
    <row r="301" spans="1:14" ht="409.5">
      <c r="A301" s="1319" t="s">
        <v>5324</v>
      </c>
      <c r="B301" s="1319" t="s">
        <v>11</v>
      </c>
      <c r="C301" s="1316" t="s">
        <v>580</v>
      </c>
      <c r="D301" s="1316" t="s">
        <v>545</v>
      </c>
      <c r="E301" s="1322" t="s">
        <v>581</v>
      </c>
      <c r="F301" s="1322" t="s">
        <v>582</v>
      </c>
      <c r="G301" s="1318" t="s">
        <v>5450</v>
      </c>
      <c r="H301" s="165" t="s">
        <v>5451</v>
      </c>
      <c r="I301" s="165" t="s">
        <v>5452</v>
      </c>
      <c r="J301" s="162">
        <v>3</v>
      </c>
      <c r="K301" s="157">
        <v>41835</v>
      </c>
      <c r="L301" s="157">
        <v>41943</v>
      </c>
      <c r="M301" s="517" t="s">
        <v>5453</v>
      </c>
      <c r="N301" s="598">
        <v>1</v>
      </c>
    </row>
    <row r="302" spans="1:14" ht="195">
      <c r="A302" s="1877" t="s">
        <v>5324</v>
      </c>
      <c r="B302" s="1858" t="s">
        <v>11</v>
      </c>
      <c r="C302" s="1861" t="s">
        <v>5501</v>
      </c>
      <c r="D302" s="1861" t="s">
        <v>625</v>
      </c>
      <c r="E302" s="1879" t="s">
        <v>5502</v>
      </c>
      <c r="F302" s="1881" t="s">
        <v>5400</v>
      </c>
      <c r="G302" s="1875" t="s">
        <v>5503</v>
      </c>
      <c r="H302" s="155" t="s">
        <v>5504</v>
      </c>
      <c r="I302" s="155" t="s">
        <v>1485</v>
      </c>
      <c r="J302" s="156">
        <v>2</v>
      </c>
      <c r="K302" s="157">
        <v>41835</v>
      </c>
      <c r="L302" s="157">
        <v>42004</v>
      </c>
      <c r="M302" s="510" t="s">
        <v>5505</v>
      </c>
      <c r="N302" s="598">
        <v>1</v>
      </c>
    </row>
    <row r="303" spans="1:14" ht="204">
      <c r="A303" s="1877"/>
      <c r="B303" s="1860"/>
      <c r="C303" s="1877"/>
      <c r="D303" s="1877"/>
      <c r="E303" s="1880"/>
      <c r="F303" s="1882"/>
      <c r="G303" s="1876"/>
      <c r="H303" s="155" t="s">
        <v>5506</v>
      </c>
      <c r="I303" s="155" t="s">
        <v>5507</v>
      </c>
      <c r="J303" s="156">
        <v>1</v>
      </c>
      <c r="K303" s="170">
        <v>42613</v>
      </c>
      <c r="L303" s="170">
        <v>42734</v>
      </c>
      <c r="M303" s="521" t="s">
        <v>5508</v>
      </c>
      <c r="N303" s="598">
        <v>1</v>
      </c>
    </row>
    <row r="304" spans="1:14" ht="300">
      <c r="A304" s="1319" t="s">
        <v>5324</v>
      </c>
      <c r="B304" s="1319" t="s">
        <v>11</v>
      </c>
      <c r="C304" s="1316" t="s">
        <v>5509</v>
      </c>
      <c r="D304" s="1323" t="s">
        <v>5510</v>
      </c>
      <c r="E304" s="1320" t="s">
        <v>5511</v>
      </c>
      <c r="F304" s="1321" t="s">
        <v>5512</v>
      </c>
      <c r="G304" s="1317" t="s">
        <v>5513</v>
      </c>
      <c r="H304" s="155" t="s">
        <v>5514</v>
      </c>
      <c r="I304" s="155" t="s">
        <v>5515</v>
      </c>
      <c r="J304" s="156">
        <v>5</v>
      </c>
      <c r="K304" s="157">
        <v>41852</v>
      </c>
      <c r="L304" s="157">
        <v>42004</v>
      </c>
      <c r="M304" s="510" t="s">
        <v>5516</v>
      </c>
      <c r="N304" s="598">
        <v>1</v>
      </c>
    </row>
    <row r="305" spans="1:14" ht="409.5">
      <c r="A305" s="1319" t="s">
        <v>5324</v>
      </c>
      <c r="B305" s="1319" t="s">
        <v>11</v>
      </c>
      <c r="C305" s="1322" t="s">
        <v>5517</v>
      </c>
      <c r="D305" s="172" t="s">
        <v>5510</v>
      </c>
      <c r="E305" s="1322" t="s">
        <v>5518</v>
      </c>
      <c r="F305" s="1322" t="s">
        <v>5519</v>
      </c>
      <c r="G305" s="1318" t="s">
        <v>5520</v>
      </c>
      <c r="H305" s="165" t="s">
        <v>5521</v>
      </c>
      <c r="I305" s="165" t="s">
        <v>5515</v>
      </c>
      <c r="J305" s="173">
        <v>5</v>
      </c>
      <c r="K305" s="163">
        <v>41852</v>
      </c>
      <c r="L305" s="163">
        <v>42004</v>
      </c>
      <c r="M305" s="522" t="s">
        <v>5522</v>
      </c>
      <c r="N305" s="598">
        <v>1</v>
      </c>
    </row>
    <row r="306" spans="1:14" ht="409.5">
      <c r="A306" s="1877" t="s">
        <v>5324</v>
      </c>
      <c r="B306" s="1858" t="s">
        <v>11</v>
      </c>
      <c r="C306" s="1877" t="s">
        <v>5523</v>
      </c>
      <c r="D306" s="1877" t="s">
        <v>3003</v>
      </c>
      <c r="E306" s="1877" t="s">
        <v>5524</v>
      </c>
      <c r="F306" s="1877" t="s">
        <v>5525</v>
      </c>
      <c r="G306" s="1317" t="s">
        <v>555</v>
      </c>
      <c r="H306" s="155" t="s">
        <v>5430</v>
      </c>
      <c r="I306" s="155" t="s">
        <v>220</v>
      </c>
      <c r="J306" s="160">
        <v>1</v>
      </c>
      <c r="K306" s="157">
        <v>42076</v>
      </c>
      <c r="L306" s="157">
        <v>42277</v>
      </c>
      <c r="M306" s="515" t="s">
        <v>5431</v>
      </c>
      <c r="N306" s="598">
        <v>1</v>
      </c>
    </row>
    <row r="307" spans="1:14" ht="150">
      <c r="A307" s="1877"/>
      <c r="B307" s="1859"/>
      <c r="C307" s="1877"/>
      <c r="D307" s="1877"/>
      <c r="E307" s="1877"/>
      <c r="F307" s="1877"/>
      <c r="G307" s="1878" t="s">
        <v>5526</v>
      </c>
      <c r="H307" s="161" t="s">
        <v>5371</v>
      </c>
      <c r="I307" s="161" t="s">
        <v>557</v>
      </c>
      <c r="J307" s="162">
        <v>1</v>
      </c>
      <c r="K307" s="163">
        <v>42490</v>
      </c>
      <c r="L307" s="163">
        <v>42825</v>
      </c>
      <c r="M307" s="174" t="s">
        <v>5372</v>
      </c>
      <c r="N307" s="598">
        <v>0.17</v>
      </c>
    </row>
    <row r="308" spans="1:14" ht="150">
      <c r="A308" s="1877"/>
      <c r="B308" s="1859"/>
      <c r="C308" s="1877"/>
      <c r="D308" s="1877"/>
      <c r="E308" s="1877"/>
      <c r="F308" s="1877"/>
      <c r="G308" s="1878"/>
      <c r="H308" s="162" t="s">
        <v>5527</v>
      </c>
      <c r="I308" s="162" t="s">
        <v>5528</v>
      </c>
      <c r="J308" s="173">
        <v>1</v>
      </c>
      <c r="K308" s="163">
        <v>42045</v>
      </c>
      <c r="L308" s="163">
        <v>42368</v>
      </c>
      <c r="M308" s="523" t="s">
        <v>5372</v>
      </c>
      <c r="N308" s="598">
        <v>1</v>
      </c>
    </row>
    <row r="309" spans="1:14" ht="409.5">
      <c r="A309" s="1877"/>
      <c r="B309" s="1860"/>
      <c r="C309" s="1877"/>
      <c r="D309" s="1877"/>
      <c r="E309" s="1877"/>
      <c r="F309" s="1877"/>
      <c r="G309" s="52" t="s">
        <v>5529</v>
      </c>
      <c r="H309" s="52" t="s">
        <v>5530</v>
      </c>
      <c r="I309" s="52" t="s">
        <v>5531</v>
      </c>
      <c r="J309" s="173">
        <v>3</v>
      </c>
      <c r="K309" s="175">
        <v>42064</v>
      </c>
      <c r="L309" s="175">
        <v>42277</v>
      </c>
      <c r="M309" s="512" t="s">
        <v>5532</v>
      </c>
      <c r="N309" s="598">
        <v>1</v>
      </c>
    </row>
    <row r="310" spans="1:14" ht="300">
      <c r="A310" s="1870" t="s">
        <v>5324</v>
      </c>
      <c r="B310" s="1870" t="s">
        <v>11</v>
      </c>
      <c r="C310" s="1870" t="s">
        <v>584</v>
      </c>
      <c r="D310" s="1870" t="s">
        <v>585</v>
      </c>
      <c r="E310" s="1873" t="s">
        <v>586</v>
      </c>
      <c r="F310" s="1870" t="s">
        <v>587</v>
      </c>
      <c r="G310" s="1773" t="s">
        <v>588</v>
      </c>
      <c r="H310" s="176" t="s">
        <v>589</v>
      </c>
      <c r="I310" s="52" t="s">
        <v>590</v>
      </c>
      <c r="J310" s="177">
        <v>1</v>
      </c>
      <c r="K310" s="170">
        <v>42613</v>
      </c>
      <c r="L310" s="171">
        <v>42735</v>
      </c>
      <c r="M310" s="524" t="s">
        <v>5533</v>
      </c>
      <c r="N310" s="598">
        <v>0.7</v>
      </c>
    </row>
    <row r="311" spans="1:14" ht="300">
      <c r="A311" s="1871"/>
      <c r="B311" s="1872"/>
      <c r="C311" s="1871"/>
      <c r="D311" s="1871"/>
      <c r="E311" s="1874"/>
      <c r="F311" s="1871"/>
      <c r="G311" s="1869"/>
      <c r="H311" s="52" t="s">
        <v>589</v>
      </c>
      <c r="I311" s="52" t="s">
        <v>592</v>
      </c>
      <c r="J311" s="177">
        <v>1</v>
      </c>
      <c r="K311" s="170">
        <v>42613</v>
      </c>
      <c r="L311" s="171">
        <v>42735</v>
      </c>
      <c r="M311" s="524" t="s">
        <v>5534</v>
      </c>
      <c r="N311" s="598">
        <v>0</v>
      </c>
    </row>
    <row r="312" spans="1:14" ht="409.5">
      <c r="A312" s="1870" t="s">
        <v>5324</v>
      </c>
      <c r="B312" s="1870" t="s">
        <v>11</v>
      </c>
      <c r="C312" s="1870" t="s">
        <v>593</v>
      </c>
      <c r="D312" s="1870" t="s">
        <v>594</v>
      </c>
      <c r="E312" s="1870" t="s">
        <v>595</v>
      </c>
      <c r="F312" s="1870" t="s">
        <v>596</v>
      </c>
      <c r="G312" s="1870" t="s">
        <v>5535</v>
      </c>
      <c r="H312" s="50" t="s">
        <v>5536</v>
      </c>
      <c r="I312" s="1187" t="s">
        <v>5040</v>
      </c>
      <c r="J312" s="51">
        <v>3</v>
      </c>
      <c r="K312" s="179">
        <v>42248</v>
      </c>
      <c r="L312" s="179">
        <v>42400</v>
      </c>
      <c r="M312" s="497" t="s">
        <v>5537</v>
      </c>
      <c r="N312" s="598">
        <v>1</v>
      </c>
    </row>
    <row r="313" spans="1:14" ht="409.5">
      <c r="A313" s="1871"/>
      <c r="B313" s="1871"/>
      <c r="C313" s="1871"/>
      <c r="D313" s="1871"/>
      <c r="E313" s="1871"/>
      <c r="F313" s="1871"/>
      <c r="G313" s="1871"/>
      <c r="H313" s="50" t="s">
        <v>5538</v>
      </c>
      <c r="I313" s="1187" t="s">
        <v>615</v>
      </c>
      <c r="J313" s="51">
        <v>1</v>
      </c>
      <c r="K313" s="119">
        <v>42613</v>
      </c>
      <c r="L313" s="180">
        <v>42704</v>
      </c>
      <c r="M313" s="524" t="s">
        <v>5539</v>
      </c>
      <c r="N313" s="598">
        <v>0.94</v>
      </c>
    </row>
    <row r="314" spans="1:14" ht="195">
      <c r="A314" s="1871"/>
      <c r="B314" s="1871"/>
      <c r="C314" s="1871"/>
      <c r="D314" s="1871"/>
      <c r="E314" s="1871"/>
      <c r="F314" s="1871"/>
      <c r="G314" s="1871"/>
      <c r="H314" s="50" t="s">
        <v>5540</v>
      </c>
      <c r="I314" s="1187" t="s">
        <v>5045</v>
      </c>
      <c r="J314" s="51">
        <v>1</v>
      </c>
      <c r="K314" s="119">
        <v>42613</v>
      </c>
      <c r="L314" s="180">
        <v>42735</v>
      </c>
      <c r="M314" s="524" t="s">
        <v>5541</v>
      </c>
      <c r="N314" s="598">
        <v>0.5</v>
      </c>
    </row>
    <row r="315" spans="1:14" ht="360">
      <c r="A315" s="1871"/>
      <c r="B315" s="1871"/>
      <c r="C315" s="1871"/>
      <c r="D315" s="1871"/>
      <c r="E315" s="1871"/>
      <c r="F315" s="1871"/>
      <c r="G315" s="1871"/>
      <c r="H315" s="50" t="s">
        <v>5542</v>
      </c>
      <c r="I315" s="1187" t="s">
        <v>5040</v>
      </c>
      <c r="J315" s="51">
        <v>4</v>
      </c>
      <c r="K315" s="182">
        <v>42401</v>
      </c>
      <c r="L315" s="182">
        <v>42766</v>
      </c>
      <c r="M315" s="524" t="s">
        <v>5543</v>
      </c>
      <c r="N315" s="598">
        <v>0</v>
      </c>
    </row>
    <row r="316" spans="1:14" ht="409.5">
      <c r="A316" s="1871"/>
      <c r="B316" s="1871"/>
      <c r="C316" s="1871"/>
      <c r="D316" s="1871"/>
      <c r="E316" s="1871"/>
      <c r="F316" s="1871"/>
      <c r="G316" s="1871"/>
      <c r="H316" s="50" t="s">
        <v>5544</v>
      </c>
      <c r="I316" s="1187" t="s">
        <v>615</v>
      </c>
      <c r="J316" s="51">
        <v>1</v>
      </c>
      <c r="K316" s="182">
        <v>42401</v>
      </c>
      <c r="L316" s="182">
        <v>42766</v>
      </c>
      <c r="M316" s="525" t="s">
        <v>5545</v>
      </c>
      <c r="N316" s="598">
        <v>0</v>
      </c>
    </row>
    <row r="317" spans="1:14" ht="315">
      <c r="A317" s="1871"/>
      <c r="B317" s="1871"/>
      <c r="C317" s="1871"/>
      <c r="D317" s="1871"/>
      <c r="E317" s="1871"/>
      <c r="F317" s="1871"/>
      <c r="G317" s="1871"/>
      <c r="H317" s="50" t="s">
        <v>5546</v>
      </c>
      <c r="I317" s="1187" t="s">
        <v>5052</v>
      </c>
      <c r="J317" s="51">
        <v>1</v>
      </c>
      <c r="K317" s="182">
        <v>42461</v>
      </c>
      <c r="L317" s="182">
        <v>42766</v>
      </c>
      <c r="M317" s="525" t="s">
        <v>5547</v>
      </c>
      <c r="N317" s="598">
        <v>0</v>
      </c>
    </row>
    <row r="318" spans="1:14" ht="345">
      <c r="A318" s="1871"/>
      <c r="B318" s="1871"/>
      <c r="C318" s="1871"/>
      <c r="D318" s="1871"/>
      <c r="E318" s="1871"/>
      <c r="F318" s="1871"/>
      <c r="G318" s="1871"/>
      <c r="H318" s="50" t="s">
        <v>5548</v>
      </c>
      <c r="I318" s="1187" t="s">
        <v>5040</v>
      </c>
      <c r="J318" s="51">
        <v>2</v>
      </c>
      <c r="K318" s="180">
        <v>42644</v>
      </c>
      <c r="L318" s="180">
        <v>42766</v>
      </c>
      <c r="M318" s="525" t="s">
        <v>5549</v>
      </c>
      <c r="N318" s="598">
        <v>0</v>
      </c>
    </row>
    <row r="319" spans="1:14" ht="270.75">
      <c r="A319" s="1871"/>
      <c r="B319" s="1871"/>
      <c r="C319" s="1871"/>
      <c r="D319" s="1871"/>
      <c r="E319" s="1871"/>
      <c r="F319" s="1871"/>
      <c r="G319" s="1871"/>
      <c r="H319" s="50" t="s">
        <v>5550</v>
      </c>
      <c r="I319" s="1187" t="s">
        <v>5040</v>
      </c>
      <c r="J319" s="51">
        <v>2</v>
      </c>
      <c r="K319" s="180">
        <v>42644</v>
      </c>
      <c r="L319" s="180">
        <v>42766</v>
      </c>
      <c r="M319" s="525" t="s">
        <v>5549</v>
      </c>
      <c r="N319" s="598">
        <v>0</v>
      </c>
    </row>
    <row r="320" spans="1:14" ht="409.5">
      <c r="A320" s="1871"/>
      <c r="B320" s="1871"/>
      <c r="C320" s="1871"/>
      <c r="D320" s="1871"/>
      <c r="E320" s="1871"/>
      <c r="F320" s="1871"/>
      <c r="G320" s="1871"/>
      <c r="H320" s="50" t="s">
        <v>5551</v>
      </c>
      <c r="I320" s="1187" t="s">
        <v>615</v>
      </c>
      <c r="J320" s="51">
        <v>1</v>
      </c>
      <c r="K320" s="180">
        <v>42644</v>
      </c>
      <c r="L320" s="180">
        <v>42766</v>
      </c>
      <c r="M320" s="525" t="s">
        <v>5388</v>
      </c>
      <c r="N320" s="598">
        <v>0</v>
      </c>
    </row>
    <row r="321" spans="1:14" ht="200.25" thickBot="1">
      <c r="A321" s="1872"/>
      <c r="B321" s="1872"/>
      <c r="C321" s="1872"/>
      <c r="D321" s="1872"/>
      <c r="E321" s="1872"/>
      <c r="F321" s="1872"/>
      <c r="G321" s="1872"/>
      <c r="H321" s="50" t="s">
        <v>5552</v>
      </c>
      <c r="I321" s="1187" t="s">
        <v>5052</v>
      </c>
      <c r="J321" s="51">
        <v>1</v>
      </c>
      <c r="K321" s="180">
        <v>42644</v>
      </c>
      <c r="L321" s="180">
        <v>42766</v>
      </c>
      <c r="M321" s="526" t="s">
        <v>5553</v>
      </c>
      <c r="N321" s="598">
        <v>0</v>
      </c>
    </row>
    <row r="322" spans="1:14" ht="409.5">
      <c r="A322" s="1858" t="s">
        <v>5324</v>
      </c>
      <c r="B322" s="1858" t="s">
        <v>11</v>
      </c>
      <c r="C322" s="1858" t="s">
        <v>598</v>
      </c>
      <c r="D322" s="1858" t="s">
        <v>599</v>
      </c>
      <c r="E322" s="1858" t="s">
        <v>600</v>
      </c>
      <c r="F322" s="1858" t="s">
        <v>601</v>
      </c>
      <c r="G322" s="1853" t="s">
        <v>602</v>
      </c>
      <c r="H322" s="183" t="s">
        <v>603</v>
      </c>
      <c r="I322" s="184" t="s">
        <v>604</v>
      </c>
      <c r="J322" s="185">
        <v>1</v>
      </c>
      <c r="K322" s="186">
        <v>42262</v>
      </c>
      <c r="L322" s="186">
        <v>42277</v>
      </c>
      <c r="M322" s="527" t="s">
        <v>5554</v>
      </c>
      <c r="N322" s="598">
        <v>1</v>
      </c>
    </row>
    <row r="323" spans="1:14" ht="285">
      <c r="A323" s="1859"/>
      <c r="B323" s="1859"/>
      <c r="C323" s="1859"/>
      <c r="D323" s="1859"/>
      <c r="E323" s="1859"/>
      <c r="F323" s="1859"/>
      <c r="G323" s="1854"/>
      <c r="H323" s="187" t="s">
        <v>606</v>
      </c>
      <c r="I323" s="155" t="s">
        <v>607</v>
      </c>
      <c r="J323" s="188">
        <v>1</v>
      </c>
      <c r="K323" s="159">
        <v>42278</v>
      </c>
      <c r="L323" s="159">
        <v>42308</v>
      </c>
      <c r="M323" s="528" t="s">
        <v>5554</v>
      </c>
      <c r="N323" s="598">
        <v>1</v>
      </c>
    </row>
    <row r="324" spans="1:14" ht="409.5">
      <c r="A324" s="1859"/>
      <c r="B324" s="1859"/>
      <c r="C324" s="1859"/>
      <c r="D324" s="1859"/>
      <c r="E324" s="1859"/>
      <c r="F324" s="1859"/>
      <c r="G324" s="1854"/>
      <c r="H324" s="187" t="s">
        <v>609</v>
      </c>
      <c r="I324" s="155" t="s">
        <v>236</v>
      </c>
      <c r="J324" s="188">
        <v>1</v>
      </c>
      <c r="K324" s="159">
        <v>42461</v>
      </c>
      <c r="L324" s="159">
        <v>42735</v>
      </c>
      <c r="M324" s="528" t="s">
        <v>5554</v>
      </c>
      <c r="N324" s="598">
        <v>1</v>
      </c>
    </row>
    <row r="325" spans="1:14" ht="270">
      <c r="A325" s="1859"/>
      <c r="B325" s="1859"/>
      <c r="C325" s="1859"/>
      <c r="D325" s="1859"/>
      <c r="E325" s="1859"/>
      <c r="F325" s="1859"/>
      <c r="G325" s="1854"/>
      <c r="H325" s="187" t="s">
        <v>611</v>
      </c>
      <c r="I325" s="52" t="s">
        <v>612</v>
      </c>
      <c r="J325" s="188">
        <v>1</v>
      </c>
      <c r="K325" s="159">
        <v>42461</v>
      </c>
      <c r="L325" s="159">
        <v>42735</v>
      </c>
      <c r="M325" s="528" t="s">
        <v>5554</v>
      </c>
      <c r="N325" s="598">
        <v>1</v>
      </c>
    </row>
    <row r="326" spans="1:14" ht="300">
      <c r="A326" s="1859"/>
      <c r="B326" s="1859"/>
      <c r="C326" s="1859"/>
      <c r="D326" s="1859"/>
      <c r="E326" s="1859"/>
      <c r="F326" s="1859"/>
      <c r="G326" s="1854"/>
      <c r="H326" s="187" t="s">
        <v>614</v>
      </c>
      <c r="I326" s="155" t="s">
        <v>615</v>
      </c>
      <c r="J326" s="166">
        <v>1</v>
      </c>
      <c r="K326" s="159">
        <v>42461</v>
      </c>
      <c r="L326" s="159">
        <v>42735</v>
      </c>
      <c r="M326" s="528" t="s">
        <v>5554</v>
      </c>
      <c r="N326" s="598">
        <v>1</v>
      </c>
    </row>
    <row r="327" spans="1:14" ht="255">
      <c r="A327" s="1859"/>
      <c r="B327" s="1859"/>
      <c r="C327" s="1859"/>
      <c r="D327" s="1859"/>
      <c r="E327" s="1859"/>
      <c r="F327" s="1859"/>
      <c r="G327" s="1854"/>
      <c r="H327" s="187" t="s">
        <v>616</v>
      </c>
      <c r="I327" s="155" t="s">
        <v>617</v>
      </c>
      <c r="J327" s="166">
        <v>1</v>
      </c>
      <c r="K327" s="159">
        <v>42461</v>
      </c>
      <c r="L327" s="159">
        <v>42735</v>
      </c>
      <c r="M327" s="528" t="s">
        <v>5555</v>
      </c>
      <c r="N327" s="598">
        <v>1</v>
      </c>
    </row>
    <row r="328" spans="1:14" ht="360">
      <c r="A328" s="1859"/>
      <c r="B328" s="1859"/>
      <c r="C328" s="1859"/>
      <c r="D328" s="1859"/>
      <c r="E328" s="1859"/>
      <c r="F328" s="1859"/>
      <c r="G328" s="1854"/>
      <c r="H328" s="189" t="s">
        <v>619</v>
      </c>
      <c r="I328" s="164" t="s">
        <v>620</v>
      </c>
      <c r="J328" s="162">
        <v>4</v>
      </c>
      <c r="K328" s="163">
        <v>42262</v>
      </c>
      <c r="L328" s="163">
        <v>42369</v>
      </c>
      <c r="M328" s="529" t="s">
        <v>5554</v>
      </c>
      <c r="N328" s="598">
        <v>1</v>
      </c>
    </row>
    <row r="329" spans="1:14" ht="263.25" thickBot="1">
      <c r="A329" s="1859"/>
      <c r="B329" s="1860"/>
      <c r="C329" s="1859"/>
      <c r="D329" s="1859"/>
      <c r="E329" s="1859"/>
      <c r="F329" s="1859"/>
      <c r="G329" s="1854"/>
      <c r="H329" s="190" t="s">
        <v>621</v>
      </c>
      <c r="I329" s="191" t="s">
        <v>622</v>
      </c>
      <c r="J329" s="192">
        <v>1</v>
      </c>
      <c r="K329" s="119">
        <v>42613</v>
      </c>
      <c r="L329" s="137">
        <v>42735</v>
      </c>
      <c r="M329" s="530" t="s">
        <v>5556</v>
      </c>
      <c r="N329" s="598">
        <v>0.8</v>
      </c>
    </row>
    <row r="330" spans="1:14" ht="285">
      <c r="A330" s="1855" t="s">
        <v>5324</v>
      </c>
      <c r="B330" s="1858" t="s">
        <v>11</v>
      </c>
      <c r="C330" s="1861" t="s">
        <v>624</v>
      </c>
      <c r="D330" s="1861" t="s">
        <v>625</v>
      </c>
      <c r="E330" s="1861" t="s">
        <v>626</v>
      </c>
      <c r="F330" s="1861" t="s">
        <v>627</v>
      </c>
      <c r="G330" s="1863" t="s">
        <v>5557</v>
      </c>
      <c r="H330" s="194" t="s">
        <v>5558</v>
      </c>
      <c r="I330" s="195" t="s">
        <v>607</v>
      </c>
      <c r="J330" s="185">
        <v>1</v>
      </c>
      <c r="K330" s="196">
        <v>42278</v>
      </c>
      <c r="L330" s="196">
        <v>42308</v>
      </c>
      <c r="M330" s="527" t="s">
        <v>5554</v>
      </c>
      <c r="N330" s="598">
        <v>1</v>
      </c>
    </row>
    <row r="331" spans="1:14" ht="180">
      <c r="A331" s="1856"/>
      <c r="B331" s="1859"/>
      <c r="C331" s="1861"/>
      <c r="D331" s="1861"/>
      <c r="E331" s="1861"/>
      <c r="F331" s="1861"/>
      <c r="G331" s="1864"/>
      <c r="H331" s="187" t="s">
        <v>5559</v>
      </c>
      <c r="I331" s="155" t="s">
        <v>236</v>
      </c>
      <c r="J331" s="188">
        <v>1</v>
      </c>
      <c r="K331" s="159">
        <v>42309</v>
      </c>
      <c r="L331" s="159">
        <v>42400</v>
      </c>
      <c r="M331" s="528" t="s">
        <v>5554</v>
      </c>
      <c r="N331" s="598">
        <v>1</v>
      </c>
    </row>
    <row r="332" spans="1:14" ht="409.5">
      <c r="A332" s="1856"/>
      <c r="B332" s="1859"/>
      <c r="C332" s="1861"/>
      <c r="D332" s="1861"/>
      <c r="E332" s="1861"/>
      <c r="F332" s="1861"/>
      <c r="G332" s="1864"/>
      <c r="H332" s="187" t="s">
        <v>5560</v>
      </c>
      <c r="I332" s="52" t="s">
        <v>612</v>
      </c>
      <c r="J332" s="188">
        <v>1</v>
      </c>
      <c r="K332" s="159">
        <v>42309</v>
      </c>
      <c r="L332" s="159">
        <v>42400</v>
      </c>
      <c r="M332" s="528" t="s">
        <v>5554</v>
      </c>
      <c r="N332" s="598">
        <v>1</v>
      </c>
    </row>
    <row r="333" spans="1:14" ht="360">
      <c r="A333" s="1856"/>
      <c r="B333" s="1859"/>
      <c r="C333" s="1861"/>
      <c r="D333" s="1861"/>
      <c r="E333" s="1861"/>
      <c r="F333" s="1861"/>
      <c r="G333" s="1863" t="s">
        <v>5561</v>
      </c>
      <c r="H333" s="189" t="s">
        <v>5562</v>
      </c>
      <c r="I333" s="164" t="s">
        <v>620</v>
      </c>
      <c r="J333" s="162">
        <v>4</v>
      </c>
      <c r="K333" s="163">
        <v>42262</v>
      </c>
      <c r="L333" s="163">
        <v>42369</v>
      </c>
      <c r="M333" s="529" t="s">
        <v>5554</v>
      </c>
      <c r="N333" s="598">
        <v>1</v>
      </c>
    </row>
    <row r="334" spans="1:14" ht="262.5">
      <c r="A334" s="1856"/>
      <c r="B334" s="1859"/>
      <c r="C334" s="1861"/>
      <c r="D334" s="1861"/>
      <c r="E334" s="1861"/>
      <c r="F334" s="1861"/>
      <c r="G334" s="1864"/>
      <c r="H334" s="187" t="s">
        <v>5563</v>
      </c>
      <c r="I334" s="155" t="s">
        <v>622</v>
      </c>
      <c r="J334" s="156">
        <v>1</v>
      </c>
      <c r="K334" s="171">
        <v>42644</v>
      </c>
      <c r="L334" s="137">
        <v>43008</v>
      </c>
      <c r="M334" s="531" t="s">
        <v>5564</v>
      </c>
      <c r="N334" s="598">
        <v>0</v>
      </c>
    </row>
    <row r="335" spans="1:14" ht="345">
      <c r="A335" s="1856"/>
      <c r="B335" s="1859"/>
      <c r="C335" s="1861"/>
      <c r="D335" s="1861"/>
      <c r="E335" s="1861"/>
      <c r="F335" s="1861"/>
      <c r="G335" s="1864"/>
      <c r="H335" s="187" t="s">
        <v>5565</v>
      </c>
      <c r="I335" s="155" t="s">
        <v>5566</v>
      </c>
      <c r="J335" s="156">
        <v>1</v>
      </c>
      <c r="K335" s="171">
        <v>42644</v>
      </c>
      <c r="L335" s="137">
        <v>42947</v>
      </c>
      <c r="M335" s="531" t="s">
        <v>5564</v>
      </c>
      <c r="N335" s="598">
        <v>1</v>
      </c>
    </row>
    <row r="336" spans="1:14" ht="262.5">
      <c r="A336" s="1856"/>
      <c r="B336" s="1859"/>
      <c r="C336" s="1861"/>
      <c r="D336" s="1861"/>
      <c r="E336" s="1861"/>
      <c r="F336" s="1861"/>
      <c r="G336" s="1865"/>
      <c r="H336" s="187" t="s">
        <v>5567</v>
      </c>
      <c r="I336" s="1312" t="s">
        <v>5568</v>
      </c>
      <c r="J336" s="188">
        <v>1</v>
      </c>
      <c r="K336" s="171">
        <v>42644</v>
      </c>
      <c r="L336" s="137">
        <v>42947</v>
      </c>
      <c r="M336" s="531" t="s">
        <v>5564</v>
      </c>
      <c r="N336" s="598">
        <v>0</v>
      </c>
    </row>
    <row r="337" spans="1:14" ht="409.5">
      <c r="A337" s="1856"/>
      <c r="B337" s="1859"/>
      <c r="C337" s="1861"/>
      <c r="D337" s="1861"/>
      <c r="E337" s="1861"/>
      <c r="F337" s="1861"/>
      <c r="G337" s="1866" t="s">
        <v>5569</v>
      </c>
      <c r="H337" s="198" t="s">
        <v>603</v>
      </c>
      <c r="I337" s="1312" t="s">
        <v>604</v>
      </c>
      <c r="J337" s="188">
        <v>1</v>
      </c>
      <c r="K337" s="199">
        <v>42262</v>
      </c>
      <c r="L337" s="199">
        <v>42277</v>
      </c>
      <c r="M337" s="528" t="s">
        <v>5554</v>
      </c>
      <c r="N337" s="598">
        <v>1</v>
      </c>
    </row>
    <row r="338" spans="1:14" ht="285">
      <c r="A338" s="1856"/>
      <c r="B338" s="1859"/>
      <c r="C338" s="1861"/>
      <c r="D338" s="1861"/>
      <c r="E338" s="1861"/>
      <c r="F338" s="1861"/>
      <c r="G338" s="1867"/>
      <c r="H338" s="187" t="s">
        <v>606</v>
      </c>
      <c r="I338" s="155" t="s">
        <v>607</v>
      </c>
      <c r="J338" s="188">
        <v>1</v>
      </c>
      <c r="K338" s="199">
        <v>42278</v>
      </c>
      <c r="L338" s="199">
        <v>42308</v>
      </c>
      <c r="M338" s="528" t="s">
        <v>5554</v>
      </c>
      <c r="N338" s="598">
        <v>1</v>
      </c>
    </row>
    <row r="339" spans="1:14" ht="409.5">
      <c r="A339" s="1856"/>
      <c r="B339" s="1859"/>
      <c r="C339" s="1861"/>
      <c r="D339" s="1861"/>
      <c r="E339" s="1861"/>
      <c r="F339" s="1861"/>
      <c r="G339" s="1867"/>
      <c r="H339" s="187" t="s">
        <v>609</v>
      </c>
      <c r="I339" s="155" t="s">
        <v>236</v>
      </c>
      <c r="J339" s="188">
        <v>1</v>
      </c>
      <c r="K339" s="159">
        <v>42461</v>
      </c>
      <c r="L339" s="159">
        <v>42735</v>
      </c>
      <c r="M339" s="528" t="s">
        <v>5554</v>
      </c>
      <c r="N339" s="598">
        <v>1</v>
      </c>
    </row>
    <row r="340" spans="1:14" ht="240">
      <c r="A340" s="1856"/>
      <c r="B340" s="1859"/>
      <c r="C340" s="1861"/>
      <c r="D340" s="1861"/>
      <c r="E340" s="1861"/>
      <c r="F340" s="1861"/>
      <c r="G340" s="1867"/>
      <c r="H340" s="187" t="s">
        <v>5570</v>
      </c>
      <c r="I340" s="52" t="s">
        <v>612</v>
      </c>
      <c r="J340" s="188">
        <v>1</v>
      </c>
      <c r="K340" s="159">
        <v>42461</v>
      </c>
      <c r="L340" s="159">
        <v>42735</v>
      </c>
      <c r="M340" s="528" t="s">
        <v>5554</v>
      </c>
      <c r="N340" s="598">
        <v>1</v>
      </c>
    </row>
    <row r="341" spans="1:14" ht="195">
      <c r="A341" s="1856"/>
      <c r="B341" s="1859"/>
      <c r="C341" s="1861"/>
      <c r="D341" s="1861"/>
      <c r="E341" s="1861"/>
      <c r="F341" s="1861"/>
      <c r="G341" s="1867"/>
      <c r="H341" s="187" t="s">
        <v>5571</v>
      </c>
      <c r="I341" s="155" t="s">
        <v>615</v>
      </c>
      <c r="J341" s="166">
        <v>1</v>
      </c>
      <c r="K341" s="159">
        <v>42461</v>
      </c>
      <c r="L341" s="159">
        <v>42735</v>
      </c>
      <c r="M341" s="528" t="s">
        <v>5554</v>
      </c>
      <c r="N341" s="598">
        <v>1</v>
      </c>
    </row>
    <row r="342" spans="1:14" ht="255.75" thickBot="1">
      <c r="A342" s="1857"/>
      <c r="B342" s="1860"/>
      <c r="C342" s="1862"/>
      <c r="D342" s="1862"/>
      <c r="E342" s="1862"/>
      <c r="F342" s="1862"/>
      <c r="G342" s="1868"/>
      <c r="H342" s="190" t="s">
        <v>616</v>
      </c>
      <c r="I342" s="191" t="s">
        <v>617</v>
      </c>
      <c r="J342" s="200">
        <v>1</v>
      </c>
      <c r="K342" s="159">
        <v>42751</v>
      </c>
      <c r="L342" s="159">
        <v>42886</v>
      </c>
      <c r="M342" s="532" t="s">
        <v>5555</v>
      </c>
      <c r="N342" s="598">
        <v>1</v>
      </c>
    </row>
    <row r="343" spans="1:14" ht="409.5">
      <c r="A343" s="1847" t="s">
        <v>5324</v>
      </c>
      <c r="B343" s="1848" t="s">
        <v>11</v>
      </c>
      <c r="C343" s="1847" t="s">
        <v>635</v>
      </c>
      <c r="D343" s="1847" t="s">
        <v>636</v>
      </c>
      <c r="E343" s="1851" t="s">
        <v>5572</v>
      </c>
      <c r="F343" s="1852" t="s">
        <v>638</v>
      </c>
      <c r="G343" s="201" t="s">
        <v>5573</v>
      </c>
      <c r="H343" s="201" t="s">
        <v>5574</v>
      </c>
      <c r="I343" s="201" t="s">
        <v>5575</v>
      </c>
      <c r="J343" s="202">
        <v>1</v>
      </c>
      <c r="K343" s="180">
        <v>42644</v>
      </c>
      <c r="L343" s="180">
        <v>42734</v>
      </c>
      <c r="M343" s="504" t="s">
        <v>5576</v>
      </c>
      <c r="N343" s="598">
        <v>0.4</v>
      </c>
    </row>
    <row r="344" spans="1:14" ht="409.5">
      <c r="A344" s="1847"/>
      <c r="B344" s="1849"/>
      <c r="C344" s="1847"/>
      <c r="D344" s="1847"/>
      <c r="E344" s="1851"/>
      <c r="F344" s="1852"/>
      <c r="G344" s="201" t="s">
        <v>5577</v>
      </c>
      <c r="H344" s="201" t="s">
        <v>5578</v>
      </c>
      <c r="I344" s="201" t="s">
        <v>3914</v>
      </c>
      <c r="J344" s="202">
        <v>1</v>
      </c>
      <c r="K344" s="180">
        <v>42644</v>
      </c>
      <c r="L344" s="180">
        <v>42734</v>
      </c>
      <c r="M344" s="504" t="s">
        <v>5579</v>
      </c>
      <c r="N344" s="598">
        <v>0.5</v>
      </c>
    </row>
    <row r="345" spans="1:14" ht="409.5">
      <c r="A345" s="1847"/>
      <c r="B345" s="1850"/>
      <c r="C345" s="1847"/>
      <c r="D345" s="1847"/>
      <c r="E345" s="1851"/>
      <c r="F345" s="1852"/>
      <c r="G345" s="201" t="s">
        <v>5580</v>
      </c>
      <c r="H345" s="201" t="s">
        <v>5581</v>
      </c>
      <c r="I345" s="201" t="s">
        <v>5582</v>
      </c>
      <c r="J345" s="204">
        <v>4</v>
      </c>
      <c r="K345" s="180">
        <v>42644</v>
      </c>
      <c r="L345" s="180">
        <v>42734</v>
      </c>
      <c r="M345" s="504" t="s">
        <v>5583</v>
      </c>
      <c r="N345" s="598">
        <v>0.5</v>
      </c>
    </row>
    <row r="346" spans="1:14" ht="409.5">
      <c r="A346" s="1839" t="s">
        <v>5324</v>
      </c>
      <c r="B346" s="1840" t="s">
        <v>11</v>
      </c>
      <c r="C346" s="1840" t="s">
        <v>646</v>
      </c>
      <c r="D346" s="1843" t="s">
        <v>599</v>
      </c>
      <c r="E346" s="1844" t="s">
        <v>5584</v>
      </c>
      <c r="F346" s="1840" t="s">
        <v>648</v>
      </c>
      <c r="G346" s="205" t="s">
        <v>649</v>
      </c>
      <c r="H346" s="205" t="s">
        <v>650</v>
      </c>
      <c r="I346" s="206" t="s">
        <v>651</v>
      </c>
      <c r="J346" s="207">
        <v>1</v>
      </c>
      <c r="K346" s="208">
        <v>42552</v>
      </c>
      <c r="L346" s="208">
        <v>42613</v>
      </c>
      <c r="M346" s="533" t="s">
        <v>5585</v>
      </c>
      <c r="N346" s="598">
        <v>1</v>
      </c>
    </row>
    <row r="347" spans="1:14" ht="409.5">
      <c r="A347" s="1839"/>
      <c r="B347" s="1841"/>
      <c r="C347" s="1841"/>
      <c r="D347" s="1843"/>
      <c r="E347" s="1845"/>
      <c r="F347" s="1841"/>
      <c r="G347" s="205" t="s">
        <v>653</v>
      </c>
      <c r="H347" s="205" t="s">
        <v>654</v>
      </c>
      <c r="I347" s="206" t="s">
        <v>651</v>
      </c>
      <c r="J347" s="207">
        <v>1</v>
      </c>
      <c r="K347" s="208">
        <v>42552</v>
      </c>
      <c r="L347" s="208">
        <v>42643</v>
      </c>
      <c r="M347" s="533" t="s">
        <v>5586</v>
      </c>
      <c r="N347" s="598">
        <v>1</v>
      </c>
    </row>
    <row r="348" spans="1:14" ht="285">
      <c r="A348" s="1839"/>
      <c r="B348" s="1842"/>
      <c r="C348" s="1842"/>
      <c r="D348" s="1843"/>
      <c r="E348" s="1846"/>
      <c r="F348" s="1842"/>
      <c r="G348" s="205" t="s">
        <v>656</v>
      </c>
      <c r="H348" s="205" t="s">
        <v>657</v>
      </c>
      <c r="I348" s="206" t="s">
        <v>162</v>
      </c>
      <c r="J348" s="210">
        <v>1</v>
      </c>
      <c r="K348" s="208">
        <v>42614</v>
      </c>
      <c r="L348" s="208">
        <v>42766</v>
      </c>
      <c r="M348" s="533" t="s">
        <v>5585</v>
      </c>
      <c r="N348" s="598">
        <v>1</v>
      </c>
    </row>
    <row r="349" spans="1:14" s="45" customFormat="1" ht="45" customHeight="1">
      <c r="A349" s="1972" t="s">
        <v>6316</v>
      </c>
      <c r="B349" s="1973"/>
      <c r="C349" s="1974"/>
      <c r="D349" s="1314"/>
      <c r="E349" s="1315"/>
      <c r="F349" s="1313"/>
      <c r="G349" s="205"/>
      <c r="H349" s="205"/>
      <c r="I349" s="206"/>
      <c r="J349" s="210"/>
      <c r="K349" s="208"/>
      <c r="L349" s="208"/>
      <c r="M349" s="533"/>
      <c r="N349" s="598"/>
    </row>
    <row r="350" spans="1:14" s="603" customFormat="1" ht="285">
      <c r="A350" s="1434">
        <v>1</v>
      </c>
      <c r="B350" s="1832" t="s">
        <v>11</v>
      </c>
      <c r="C350" s="1378" t="s">
        <v>794</v>
      </c>
      <c r="D350" s="1378" t="s">
        <v>795</v>
      </c>
      <c r="E350" s="1836" t="s">
        <v>796</v>
      </c>
      <c r="F350" s="1836" t="s">
        <v>797</v>
      </c>
      <c r="G350" s="599" t="s">
        <v>798</v>
      </c>
      <c r="H350" s="599" t="s">
        <v>799</v>
      </c>
      <c r="I350" s="599" t="s">
        <v>800</v>
      </c>
      <c r="J350" s="600">
        <v>1</v>
      </c>
      <c r="K350" s="361">
        <v>41800</v>
      </c>
      <c r="L350" s="361">
        <v>41851</v>
      </c>
      <c r="M350" s="601" t="s">
        <v>5587</v>
      </c>
      <c r="N350" s="602">
        <v>1</v>
      </c>
    </row>
    <row r="351" spans="1:14" ht="120">
      <c r="A351" s="1434"/>
      <c r="B351" s="1833"/>
      <c r="C351" s="1378"/>
      <c r="D351" s="1378"/>
      <c r="E351" s="1836"/>
      <c r="F351" s="1836"/>
      <c r="G351" s="1312" t="s">
        <v>802</v>
      </c>
      <c r="H351" s="1312" t="s">
        <v>803</v>
      </c>
      <c r="I351" s="1312" t="s">
        <v>804</v>
      </c>
      <c r="J351" s="51">
        <v>1</v>
      </c>
      <c r="K351" s="179">
        <v>41827</v>
      </c>
      <c r="L351" s="179">
        <v>41882</v>
      </c>
      <c r="M351" s="1299" t="s">
        <v>5588</v>
      </c>
      <c r="N351" s="488">
        <v>1</v>
      </c>
    </row>
    <row r="352" spans="1:14" ht="409.5">
      <c r="A352" s="1434"/>
      <c r="B352" s="1833"/>
      <c r="C352" s="1378"/>
      <c r="D352" s="1378"/>
      <c r="E352" s="1836"/>
      <c r="F352" s="1836"/>
      <c r="G352" s="1838" t="s">
        <v>806</v>
      </c>
      <c r="H352" s="1312" t="s">
        <v>807</v>
      </c>
      <c r="I352" s="1312" t="s">
        <v>808</v>
      </c>
      <c r="J352" s="51">
        <v>1</v>
      </c>
      <c r="K352" s="169">
        <v>41827</v>
      </c>
      <c r="L352" s="169">
        <v>41882</v>
      </c>
      <c r="M352" s="1299" t="s">
        <v>5589</v>
      </c>
      <c r="N352" s="488">
        <v>1</v>
      </c>
    </row>
    <row r="353" spans="1:14" ht="210">
      <c r="A353" s="1434"/>
      <c r="B353" s="1833"/>
      <c r="C353" s="1378"/>
      <c r="D353" s="1378"/>
      <c r="E353" s="1836"/>
      <c r="F353" s="1836"/>
      <c r="G353" s="1838"/>
      <c r="H353" s="1312" t="s">
        <v>810</v>
      </c>
      <c r="I353" s="1312" t="s">
        <v>811</v>
      </c>
      <c r="J353" s="51">
        <v>1</v>
      </c>
      <c r="K353" s="169">
        <v>41834</v>
      </c>
      <c r="L353" s="169">
        <v>41851</v>
      </c>
      <c r="M353" s="1299" t="s">
        <v>5590</v>
      </c>
      <c r="N353" s="488">
        <v>1</v>
      </c>
    </row>
    <row r="354" spans="1:14" ht="408.75">
      <c r="A354" s="1434"/>
      <c r="B354" s="1833"/>
      <c r="C354" s="1378"/>
      <c r="D354" s="1378"/>
      <c r="E354" s="1836"/>
      <c r="F354" s="1836"/>
      <c r="G354" s="1838"/>
      <c r="H354" s="1312" t="s">
        <v>813</v>
      </c>
      <c r="I354" s="1312" t="s">
        <v>814</v>
      </c>
      <c r="J354" s="211">
        <v>1</v>
      </c>
      <c r="K354" s="212">
        <v>42186</v>
      </c>
      <c r="L354" s="212">
        <v>42551</v>
      </c>
      <c r="M354" s="534" t="s">
        <v>5591</v>
      </c>
      <c r="N354" s="488">
        <v>1</v>
      </c>
    </row>
    <row r="355" spans="1:14" ht="378.75">
      <c r="A355" s="1434"/>
      <c r="B355" s="1833"/>
      <c r="C355" s="1378"/>
      <c r="D355" s="1378"/>
      <c r="E355" s="1836"/>
      <c r="F355" s="1836"/>
      <c r="G355" s="1838"/>
      <c r="H355" s="1312" t="s">
        <v>816</v>
      </c>
      <c r="I355" s="1312" t="s">
        <v>817</v>
      </c>
      <c r="J355" s="211">
        <v>1</v>
      </c>
      <c r="K355" s="212">
        <v>42186</v>
      </c>
      <c r="L355" s="212">
        <v>42551</v>
      </c>
      <c r="M355" s="534" t="s">
        <v>5592</v>
      </c>
      <c r="N355" s="488">
        <v>1</v>
      </c>
    </row>
    <row r="356" spans="1:14" ht="315">
      <c r="A356" s="1434"/>
      <c r="B356" s="1834"/>
      <c r="C356" s="1378"/>
      <c r="D356" s="1378"/>
      <c r="E356" s="1836"/>
      <c r="F356" s="1836"/>
      <c r="G356" s="1312" t="s">
        <v>819</v>
      </c>
      <c r="H356" s="1312" t="s">
        <v>820</v>
      </c>
      <c r="I356" s="1312" t="s">
        <v>821</v>
      </c>
      <c r="J356" s="213">
        <v>7</v>
      </c>
      <c r="K356" s="212">
        <v>42186</v>
      </c>
      <c r="L356" s="212">
        <v>42551</v>
      </c>
      <c r="M356" s="534" t="s">
        <v>5593</v>
      </c>
      <c r="N356" s="488">
        <v>1</v>
      </c>
    </row>
    <row r="357" spans="1:14" ht="409.5">
      <c r="A357" s="1434">
        <v>2</v>
      </c>
      <c r="B357" s="1832" t="s">
        <v>11</v>
      </c>
      <c r="C357" s="1378" t="s">
        <v>823</v>
      </c>
      <c r="D357" s="1378" t="s">
        <v>824</v>
      </c>
      <c r="E357" s="1835" t="s">
        <v>825</v>
      </c>
      <c r="F357" s="1836" t="s">
        <v>826</v>
      </c>
      <c r="G357" s="1827" t="s">
        <v>806</v>
      </c>
      <c r="H357" s="1312" t="s">
        <v>807</v>
      </c>
      <c r="I357" s="1312" t="s">
        <v>808</v>
      </c>
      <c r="J357" s="51">
        <v>1</v>
      </c>
      <c r="K357" s="169">
        <v>41834</v>
      </c>
      <c r="L357" s="169">
        <v>41851</v>
      </c>
      <c r="M357" s="1299" t="s">
        <v>5589</v>
      </c>
      <c r="N357" s="488">
        <v>1</v>
      </c>
    </row>
    <row r="358" spans="1:14" ht="210">
      <c r="A358" s="1434"/>
      <c r="B358" s="1833"/>
      <c r="C358" s="1378"/>
      <c r="D358" s="1378"/>
      <c r="E358" s="1835"/>
      <c r="F358" s="1836"/>
      <c r="G358" s="1827"/>
      <c r="H358" s="1312" t="s">
        <v>810</v>
      </c>
      <c r="I358" s="1312" t="s">
        <v>811</v>
      </c>
      <c r="J358" s="51">
        <v>1</v>
      </c>
      <c r="K358" s="169">
        <v>41852</v>
      </c>
      <c r="L358" s="169">
        <v>41880</v>
      </c>
      <c r="M358" s="1299" t="s">
        <v>5594</v>
      </c>
      <c r="N358" s="488">
        <v>1</v>
      </c>
    </row>
    <row r="359" spans="1:14" ht="345">
      <c r="A359" s="1434"/>
      <c r="B359" s="1833"/>
      <c r="C359" s="1378"/>
      <c r="D359" s="1378"/>
      <c r="E359" s="1835"/>
      <c r="F359" s="1836"/>
      <c r="G359" s="1827"/>
      <c r="H359" s="214" t="s">
        <v>828</v>
      </c>
      <c r="I359" s="214" t="s">
        <v>829</v>
      </c>
      <c r="J359" s="53">
        <v>1</v>
      </c>
      <c r="K359" s="212">
        <v>42186</v>
      </c>
      <c r="L359" s="169">
        <v>42551</v>
      </c>
      <c r="M359" s="1299" t="s">
        <v>5595</v>
      </c>
      <c r="N359" s="488">
        <v>1</v>
      </c>
    </row>
    <row r="360" spans="1:14" ht="315">
      <c r="A360" s="1434"/>
      <c r="B360" s="1833"/>
      <c r="C360" s="1378"/>
      <c r="D360" s="1378"/>
      <c r="E360" s="1835"/>
      <c r="F360" s="1836"/>
      <c r="G360" s="1827"/>
      <c r="H360" s="214" t="s">
        <v>831</v>
      </c>
      <c r="I360" s="52" t="s">
        <v>832</v>
      </c>
      <c r="J360" s="53">
        <v>1</v>
      </c>
      <c r="K360" s="212">
        <v>42186</v>
      </c>
      <c r="L360" s="169">
        <v>42551</v>
      </c>
      <c r="M360" s="1299" t="s">
        <v>5596</v>
      </c>
      <c r="N360" s="488">
        <v>1</v>
      </c>
    </row>
    <row r="361" spans="1:14" ht="315">
      <c r="A361" s="1434"/>
      <c r="B361" s="1833"/>
      <c r="C361" s="1378"/>
      <c r="D361" s="1378"/>
      <c r="E361" s="1835"/>
      <c r="F361" s="1836"/>
      <c r="G361" s="1312" t="s">
        <v>834</v>
      </c>
      <c r="H361" s="1312" t="s">
        <v>820</v>
      </c>
      <c r="I361" s="1312" t="s">
        <v>821</v>
      </c>
      <c r="J361" s="213">
        <v>7</v>
      </c>
      <c r="K361" s="212">
        <v>42186</v>
      </c>
      <c r="L361" s="212">
        <v>42551</v>
      </c>
      <c r="M361" s="1299" t="s">
        <v>5597</v>
      </c>
      <c r="N361" s="488">
        <v>1</v>
      </c>
    </row>
    <row r="362" spans="1:14" ht="409.5">
      <c r="A362" s="1434"/>
      <c r="B362" s="1834"/>
      <c r="C362" s="1378"/>
      <c r="D362" s="1378"/>
      <c r="E362" s="1835"/>
      <c r="F362" s="1836"/>
      <c r="G362" s="1317" t="s">
        <v>836</v>
      </c>
      <c r="H362" s="1317" t="s">
        <v>837</v>
      </c>
      <c r="I362" s="1317" t="s">
        <v>838</v>
      </c>
      <c r="J362" s="53">
        <v>1</v>
      </c>
      <c r="K362" s="215">
        <v>41852</v>
      </c>
      <c r="L362" s="215">
        <v>41912</v>
      </c>
      <c r="M362" s="490" t="s">
        <v>5598</v>
      </c>
      <c r="N362" s="488">
        <v>1</v>
      </c>
    </row>
    <row r="363" spans="1:14" ht="409.5">
      <c r="A363" s="1399">
        <v>3</v>
      </c>
      <c r="B363" s="1583" t="s">
        <v>11</v>
      </c>
      <c r="C363" s="1828" t="s">
        <v>840</v>
      </c>
      <c r="D363" s="1829" t="s">
        <v>569</v>
      </c>
      <c r="E363" s="1830" t="s">
        <v>841</v>
      </c>
      <c r="F363" s="1830" t="s">
        <v>826</v>
      </c>
      <c r="G363" s="1831" t="s">
        <v>806</v>
      </c>
      <c r="H363" s="1282" t="s">
        <v>807</v>
      </c>
      <c r="I363" s="1282" t="s">
        <v>808</v>
      </c>
      <c r="J363" s="91">
        <v>1</v>
      </c>
      <c r="K363" s="89">
        <v>41834</v>
      </c>
      <c r="L363" s="89">
        <v>41851</v>
      </c>
      <c r="M363" s="1299" t="s">
        <v>5589</v>
      </c>
      <c r="N363" s="488">
        <v>1</v>
      </c>
    </row>
    <row r="364" spans="1:14" ht="210">
      <c r="A364" s="1399"/>
      <c r="B364" s="1597"/>
      <c r="C364" s="1828"/>
      <c r="D364" s="1829"/>
      <c r="E364" s="1830"/>
      <c r="F364" s="1830"/>
      <c r="G364" s="1831"/>
      <c r="H364" s="1282" t="s">
        <v>810</v>
      </c>
      <c r="I364" s="1282" t="s">
        <v>811</v>
      </c>
      <c r="J364" s="91">
        <v>1</v>
      </c>
      <c r="K364" s="89">
        <v>41852</v>
      </c>
      <c r="L364" s="89">
        <v>41880</v>
      </c>
      <c r="M364" s="1299" t="s">
        <v>5594</v>
      </c>
      <c r="N364" s="488">
        <v>1</v>
      </c>
    </row>
    <row r="365" spans="1:14" ht="345">
      <c r="A365" s="1399"/>
      <c r="B365" s="1597"/>
      <c r="C365" s="1828"/>
      <c r="D365" s="1829"/>
      <c r="E365" s="1830"/>
      <c r="F365" s="1830"/>
      <c r="G365" s="1831"/>
      <c r="H365" s="1208" t="s">
        <v>828</v>
      </c>
      <c r="I365" s="1208" t="s">
        <v>829</v>
      </c>
      <c r="J365" s="216">
        <v>1</v>
      </c>
      <c r="K365" s="89">
        <v>41883</v>
      </c>
      <c r="L365" s="89">
        <v>42216</v>
      </c>
      <c r="M365" s="1299" t="s">
        <v>5595</v>
      </c>
      <c r="N365" s="488">
        <v>1</v>
      </c>
    </row>
    <row r="366" spans="1:14" ht="315">
      <c r="A366" s="1399"/>
      <c r="B366" s="1597"/>
      <c r="C366" s="1828"/>
      <c r="D366" s="1829"/>
      <c r="E366" s="1830"/>
      <c r="F366" s="1830"/>
      <c r="G366" s="1831"/>
      <c r="H366" s="1208" t="s">
        <v>831</v>
      </c>
      <c r="I366" s="1293" t="s">
        <v>832</v>
      </c>
      <c r="J366" s="216">
        <v>1</v>
      </c>
      <c r="K366" s="89">
        <v>42005</v>
      </c>
      <c r="L366" s="89">
        <v>42226</v>
      </c>
      <c r="M366" s="1299" t="s">
        <v>5599</v>
      </c>
      <c r="N366" s="488">
        <v>1</v>
      </c>
    </row>
    <row r="367" spans="1:14" ht="315">
      <c r="A367" s="1399"/>
      <c r="B367" s="1597"/>
      <c r="C367" s="1828"/>
      <c r="D367" s="1829"/>
      <c r="E367" s="1830"/>
      <c r="F367" s="1830"/>
      <c r="G367" s="1282" t="s">
        <v>834</v>
      </c>
      <c r="H367" s="1282" t="s">
        <v>820</v>
      </c>
      <c r="I367" s="1282" t="s">
        <v>821</v>
      </c>
      <c r="J367" s="217">
        <v>7</v>
      </c>
      <c r="K367" s="218">
        <v>42155</v>
      </c>
      <c r="L367" s="218">
        <v>42368</v>
      </c>
      <c r="M367" s="1299" t="s">
        <v>5600</v>
      </c>
      <c r="N367" s="488">
        <v>1</v>
      </c>
    </row>
    <row r="368" spans="1:14" ht="409.5">
      <c r="A368" s="1399"/>
      <c r="B368" s="1466"/>
      <c r="C368" s="1828"/>
      <c r="D368" s="1829"/>
      <c r="E368" s="1830"/>
      <c r="F368" s="1830"/>
      <c r="G368" s="1324" t="s">
        <v>836</v>
      </c>
      <c r="H368" s="1324" t="s">
        <v>837</v>
      </c>
      <c r="I368" s="1324" t="s">
        <v>838</v>
      </c>
      <c r="J368" s="216">
        <v>1</v>
      </c>
      <c r="K368" s="219">
        <v>41852</v>
      </c>
      <c r="L368" s="219">
        <v>41912</v>
      </c>
      <c r="M368" s="490" t="s">
        <v>5598</v>
      </c>
      <c r="N368" s="488">
        <v>1</v>
      </c>
    </row>
    <row r="369" spans="1:15" ht="409.5">
      <c r="A369" s="1199">
        <v>4</v>
      </c>
      <c r="B369" s="1199" t="s">
        <v>11</v>
      </c>
      <c r="C369" s="1181" t="s">
        <v>5601</v>
      </c>
      <c r="D369" s="1181" t="s">
        <v>545</v>
      </c>
      <c r="E369" s="1255" t="s">
        <v>5602</v>
      </c>
      <c r="F369" s="1255" t="s">
        <v>5603</v>
      </c>
      <c r="G369" s="1282" t="s">
        <v>5604</v>
      </c>
      <c r="H369" s="1282" t="s">
        <v>5605</v>
      </c>
      <c r="I369" s="1282" t="s">
        <v>5606</v>
      </c>
      <c r="J369" s="91">
        <v>1</v>
      </c>
      <c r="K369" s="89">
        <v>41821</v>
      </c>
      <c r="L369" s="89">
        <v>42004</v>
      </c>
      <c r="M369" s="1299" t="s">
        <v>5607</v>
      </c>
      <c r="N369" s="488">
        <v>1</v>
      </c>
      <c r="O369" s="606"/>
    </row>
    <row r="370" spans="1:15" ht="255">
      <c r="A370" s="1399">
        <v>5</v>
      </c>
      <c r="B370" s="1399" t="s">
        <v>11</v>
      </c>
      <c r="C370" s="1371" t="s">
        <v>5608</v>
      </c>
      <c r="D370" s="1371" t="s">
        <v>545</v>
      </c>
      <c r="E370" s="1499" t="s">
        <v>5609</v>
      </c>
      <c r="F370" s="1499" t="s">
        <v>5400</v>
      </c>
      <c r="G370" s="1652" t="s">
        <v>5610</v>
      </c>
      <c r="H370" s="1282" t="s">
        <v>5611</v>
      </c>
      <c r="I370" s="1282" t="s">
        <v>5612</v>
      </c>
      <c r="J370" s="216">
        <v>1</v>
      </c>
      <c r="K370" s="89">
        <v>41640</v>
      </c>
      <c r="L370" s="89">
        <v>42004</v>
      </c>
      <c r="M370" s="1299" t="s">
        <v>5607</v>
      </c>
      <c r="N370" s="488">
        <v>1</v>
      </c>
      <c r="O370" s="606"/>
    </row>
    <row r="371" spans="1:15" ht="255">
      <c r="A371" s="1466"/>
      <c r="B371" s="1466"/>
      <c r="C371" s="1361"/>
      <c r="D371" s="1361"/>
      <c r="E371" s="1391"/>
      <c r="F371" s="1391"/>
      <c r="G371" s="1971"/>
      <c r="H371" s="1335" t="s">
        <v>5613</v>
      </c>
      <c r="I371" s="1335" t="s">
        <v>5614</v>
      </c>
      <c r="J371" s="604">
        <v>1</v>
      </c>
      <c r="K371" s="605">
        <v>41640</v>
      </c>
      <c r="L371" s="605">
        <v>42004</v>
      </c>
      <c r="M371" s="1299" t="s">
        <v>5607</v>
      </c>
      <c r="N371" s="488">
        <v>1</v>
      </c>
      <c r="O371" s="606">
        <f>ROWS(N350:N371)</f>
        <v>22</v>
      </c>
    </row>
  </sheetData>
  <autoFilter ref="A3:N371"/>
  <mergeCells count="459">
    <mergeCell ref="M3:M4"/>
    <mergeCell ref="N3:N4"/>
    <mergeCell ref="A5:A7"/>
    <mergeCell ref="B5:B7"/>
    <mergeCell ref="C5:C7"/>
    <mergeCell ref="D5:D7"/>
    <mergeCell ref="E5:E7"/>
    <mergeCell ref="G3:G4"/>
    <mergeCell ref="H3:H4"/>
    <mergeCell ref="I3:I4"/>
    <mergeCell ref="J3:J4"/>
    <mergeCell ref="K3:K4"/>
    <mergeCell ref="L3:L4"/>
    <mergeCell ref="A3:A4"/>
    <mergeCell ref="B3:B4"/>
    <mergeCell ref="C3:C4"/>
    <mergeCell ref="D3:D4"/>
    <mergeCell ref="E3:E4"/>
    <mergeCell ref="F3:F4"/>
    <mergeCell ref="A11:A13"/>
    <mergeCell ref="B11:B13"/>
    <mergeCell ref="C11:C13"/>
    <mergeCell ref="D11:D13"/>
    <mergeCell ref="E11:E13"/>
    <mergeCell ref="F11:F13"/>
    <mergeCell ref="F5:F7"/>
    <mergeCell ref="A8:A10"/>
    <mergeCell ref="B8:B10"/>
    <mergeCell ref="C8:C10"/>
    <mergeCell ref="D8:D10"/>
    <mergeCell ref="E8:E10"/>
    <mergeCell ref="F8:F10"/>
    <mergeCell ref="A21:A23"/>
    <mergeCell ref="B21:B23"/>
    <mergeCell ref="C21:C23"/>
    <mergeCell ref="D21:D23"/>
    <mergeCell ref="E21:E23"/>
    <mergeCell ref="F21:F23"/>
    <mergeCell ref="G14:G16"/>
    <mergeCell ref="A18:A20"/>
    <mergeCell ref="B18:B20"/>
    <mergeCell ref="C18:C20"/>
    <mergeCell ref="D18:D20"/>
    <mergeCell ref="E18:E20"/>
    <mergeCell ref="F18:F20"/>
    <mergeCell ref="A14:A17"/>
    <mergeCell ref="B14:B17"/>
    <mergeCell ref="C14:C17"/>
    <mergeCell ref="D14:D17"/>
    <mergeCell ref="E14:E17"/>
    <mergeCell ref="F14:F17"/>
    <mergeCell ref="A26:A28"/>
    <mergeCell ref="B26:B28"/>
    <mergeCell ref="C26:C28"/>
    <mergeCell ref="D26:D28"/>
    <mergeCell ref="E26:E28"/>
    <mergeCell ref="F26:F28"/>
    <mergeCell ref="A24:A25"/>
    <mergeCell ref="B24:B25"/>
    <mergeCell ref="C24:C25"/>
    <mergeCell ref="D24:D25"/>
    <mergeCell ref="E24:E25"/>
    <mergeCell ref="F24:F25"/>
    <mergeCell ref="A31:A33"/>
    <mergeCell ref="B31:B33"/>
    <mergeCell ref="C31:C33"/>
    <mergeCell ref="D31:D33"/>
    <mergeCell ref="E31:E33"/>
    <mergeCell ref="F31:F33"/>
    <mergeCell ref="A29:A30"/>
    <mergeCell ref="B29:B30"/>
    <mergeCell ref="C29:C30"/>
    <mergeCell ref="D29:D30"/>
    <mergeCell ref="E29:E30"/>
    <mergeCell ref="F29:F30"/>
    <mergeCell ref="G34:G45"/>
    <mergeCell ref="A46:A56"/>
    <mergeCell ref="B46:B56"/>
    <mergeCell ref="C46:C56"/>
    <mergeCell ref="D46:D56"/>
    <mergeCell ref="E46:E56"/>
    <mergeCell ref="F46:F56"/>
    <mergeCell ref="G47:G56"/>
    <mergeCell ref="A34:A45"/>
    <mergeCell ref="B34:B45"/>
    <mergeCell ref="C34:C45"/>
    <mergeCell ref="D34:D45"/>
    <mergeCell ref="E34:E45"/>
    <mergeCell ref="F34:F45"/>
    <mergeCell ref="G58:G63"/>
    <mergeCell ref="G64:G65"/>
    <mergeCell ref="A67:A71"/>
    <mergeCell ref="B67:B71"/>
    <mergeCell ref="C67:C71"/>
    <mergeCell ref="D67:D71"/>
    <mergeCell ref="E67:E71"/>
    <mergeCell ref="F67:F71"/>
    <mergeCell ref="G67:G71"/>
    <mergeCell ref="A58:A65"/>
    <mergeCell ref="B58:B65"/>
    <mergeCell ref="C58:C65"/>
    <mergeCell ref="D58:D65"/>
    <mergeCell ref="E58:E65"/>
    <mergeCell ref="F58:F65"/>
    <mergeCell ref="G72:G74"/>
    <mergeCell ref="A75:A76"/>
    <mergeCell ref="B75:B76"/>
    <mergeCell ref="C75:C76"/>
    <mergeCell ref="D75:D76"/>
    <mergeCell ref="E75:E76"/>
    <mergeCell ref="F75:F76"/>
    <mergeCell ref="G75:G76"/>
    <mergeCell ref="A72:A74"/>
    <mergeCell ref="B72:B74"/>
    <mergeCell ref="C72:C74"/>
    <mergeCell ref="D72:D74"/>
    <mergeCell ref="E72:E74"/>
    <mergeCell ref="F72:F74"/>
    <mergeCell ref="G77:G78"/>
    <mergeCell ref="A79:A82"/>
    <mergeCell ref="B79:B82"/>
    <mergeCell ref="C79:C82"/>
    <mergeCell ref="D79:D82"/>
    <mergeCell ref="E79:E82"/>
    <mergeCell ref="F79:F82"/>
    <mergeCell ref="G79:G80"/>
    <mergeCell ref="G81:G82"/>
    <mergeCell ref="A77:A78"/>
    <mergeCell ref="B77:B78"/>
    <mergeCell ref="C77:C78"/>
    <mergeCell ref="D77:D78"/>
    <mergeCell ref="E77:E78"/>
    <mergeCell ref="F77:F78"/>
    <mergeCell ref="G83:G86"/>
    <mergeCell ref="G87:G88"/>
    <mergeCell ref="G89:G91"/>
    <mergeCell ref="A92:A102"/>
    <mergeCell ref="B92:B102"/>
    <mergeCell ref="C92:C102"/>
    <mergeCell ref="D92:D102"/>
    <mergeCell ref="E92:E102"/>
    <mergeCell ref="F92:F102"/>
    <mergeCell ref="G93:G98"/>
    <mergeCell ref="A83:A91"/>
    <mergeCell ref="B83:B91"/>
    <mergeCell ref="C83:C91"/>
    <mergeCell ref="D83:D91"/>
    <mergeCell ref="E83:E91"/>
    <mergeCell ref="F83:F91"/>
    <mergeCell ref="G111:G114"/>
    <mergeCell ref="A115:A126"/>
    <mergeCell ref="B115:B126"/>
    <mergeCell ref="C115:C126"/>
    <mergeCell ref="D115:D126"/>
    <mergeCell ref="E115:E126"/>
    <mergeCell ref="F115:F126"/>
    <mergeCell ref="G117:G122"/>
    <mergeCell ref="H97:H98"/>
    <mergeCell ref="G99:G102"/>
    <mergeCell ref="A103:A114"/>
    <mergeCell ref="B103:B114"/>
    <mergeCell ref="C103:C114"/>
    <mergeCell ref="D103:D114"/>
    <mergeCell ref="E103:E114"/>
    <mergeCell ref="F103:F114"/>
    <mergeCell ref="G105:G110"/>
    <mergeCell ref="H109:H110"/>
    <mergeCell ref="H121:H122"/>
    <mergeCell ref="G123:G126"/>
    <mergeCell ref="A127:A130"/>
    <mergeCell ref="B127:B130"/>
    <mergeCell ref="C127:C130"/>
    <mergeCell ref="D127:D130"/>
    <mergeCell ref="E127:E130"/>
    <mergeCell ref="F127:F130"/>
    <mergeCell ref="G127:G128"/>
    <mergeCell ref="G129:G130"/>
    <mergeCell ref="G131:G132"/>
    <mergeCell ref="G134:G139"/>
    <mergeCell ref="H138:H139"/>
    <mergeCell ref="G140:G143"/>
    <mergeCell ref="A144:A156"/>
    <mergeCell ref="B144:B156"/>
    <mergeCell ref="C144:C156"/>
    <mergeCell ref="D144:D156"/>
    <mergeCell ref="E144:E156"/>
    <mergeCell ref="F144:F156"/>
    <mergeCell ref="A131:A143"/>
    <mergeCell ref="B131:B143"/>
    <mergeCell ref="C131:C143"/>
    <mergeCell ref="D131:D143"/>
    <mergeCell ref="E131:E143"/>
    <mergeCell ref="F131:F143"/>
    <mergeCell ref="G144:G145"/>
    <mergeCell ref="G147:G152"/>
    <mergeCell ref="H151:H152"/>
    <mergeCell ref="G153:G156"/>
    <mergeCell ref="A157:A169"/>
    <mergeCell ref="B157:B169"/>
    <mergeCell ref="C157:C169"/>
    <mergeCell ref="D157:D169"/>
    <mergeCell ref="E157:E169"/>
    <mergeCell ref="F157:F169"/>
    <mergeCell ref="G157:G158"/>
    <mergeCell ref="G160:G165"/>
    <mergeCell ref="H164:H165"/>
    <mergeCell ref="G166:G169"/>
    <mergeCell ref="A170:A176"/>
    <mergeCell ref="B170:B176"/>
    <mergeCell ref="C170:C176"/>
    <mergeCell ref="D170:D176"/>
    <mergeCell ref="E170:E176"/>
    <mergeCell ref="F170:F176"/>
    <mergeCell ref="G170:G171"/>
    <mergeCell ref="G172:G175"/>
    <mergeCell ref="A177:A189"/>
    <mergeCell ref="B177:B189"/>
    <mergeCell ref="C177:C189"/>
    <mergeCell ref="D177:D189"/>
    <mergeCell ref="E177:E189"/>
    <mergeCell ref="F177:F189"/>
    <mergeCell ref="G177:G182"/>
    <mergeCell ref="H181:H182"/>
    <mergeCell ref="G183:G185"/>
    <mergeCell ref="G186:G189"/>
    <mergeCell ref="A190:A199"/>
    <mergeCell ref="B190:B199"/>
    <mergeCell ref="C190:C199"/>
    <mergeCell ref="D190:D199"/>
    <mergeCell ref="E190:E199"/>
    <mergeCell ref="F190:F199"/>
    <mergeCell ref="G190:G195"/>
    <mergeCell ref="H194:H195"/>
    <mergeCell ref="G196:G199"/>
    <mergeCell ref="A200:A206"/>
    <mergeCell ref="B200:B206"/>
    <mergeCell ref="C200:C206"/>
    <mergeCell ref="D200:D206"/>
    <mergeCell ref="E200:E206"/>
    <mergeCell ref="F200:F206"/>
    <mergeCell ref="G200:G206"/>
    <mergeCell ref="G208:G210"/>
    <mergeCell ref="A211:A222"/>
    <mergeCell ref="B211:B222"/>
    <mergeCell ref="C211:C222"/>
    <mergeCell ref="D211:D222"/>
    <mergeCell ref="E211:E222"/>
    <mergeCell ref="F211:F222"/>
    <mergeCell ref="G211:G222"/>
    <mergeCell ref="A207:A210"/>
    <mergeCell ref="B207:B210"/>
    <mergeCell ref="C207:C210"/>
    <mergeCell ref="D207:D210"/>
    <mergeCell ref="E207:E210"/>
    <mergeCell ref="F207:F210"/>
    <mergeCell ref="G223:G233"/>
    <mergeCell ref="A234:A235"/>
    <mergeCell ref="B234:B235"/>
    <mergeCell ref="C234:C235"/>
    <mergeCell ref="D234:D235"/>
    <mergeCell ref="E234:E235"/>
    <mergeCell ref="F234:F235"/>
    <mergeCell ref="G234:G235"/>
    <mergeCell ref="A223:A233"/>
    <mergeCell ref="B223:B233"/>
    <mergeCell ref="C223:C233"/>
    <mergeCell ref="D223:D233"/>
    <mergeCell ref="E223:E233"/>
    <mergeCell ref="F223:F233"/>
    <mergeCell ref="G236:G237"/>
    <mergeCell ref="G238:G239"/>
    <mergeCell ref="A241:A251"/>
    <mergeCell ref="B241:B251"/>
    <mergeCell ref="C241:C251"/>
    <mergeCell ref="D241:D251"/>
    <mergeCell ref="E241:E251"/>
    <mergeCell ref="F241:F251"/>
    <mergeCell ref="G241:G251"/>
    <mergeCell ref="A236:A239"/>
    <mergeCell ref="B236:B239"/>
    <mergeCell ref="C236:C239"/>
    <mergeCell ref="D236:D239"/>
    <mergeCell ref="E236:E239"/>
    <mergeCell ref="F236:F239"/>
    <mergeCell ref="G252:G258"/>
    <mergeCell ref="A259:A264"/>
    <mergeCell ref="B259:B264"/>
    <mergeCell ref="C259:C264"/>
    <mergeCell ref="D259:D264"/>
    <mergeCell ref="E259:E264"/>
    <mergeCell ref="F259:F264"/>
    <mergeCell ref="G260:G264"/>
    <mergeCell ref="A252:A258"/>
    <mergeCell ref="B252:B258"/>
    <mergeCell ref="C252:C258"/>
    <mergeCell ref="D252:D258"/>
    <mergeCell ref="E252:E258"/>
    <mergeCell ref="F252:F258"/>
    <mergeCell ref="G265:G268"/>
    <mergeCell ref="A270:A272"/>
    <mergeCell ref="B270:B272"/>
    <mergeCell ref="C270:C272"/>
    <mergeCell ref="D270:D272"/>
    <mergeCell ref="E270:E272"/>
    <mergeCell ref="F270:F272"/>
    <mergeCell ref="G270:G272"/>
    <mergeCell ref="A265:A268"/>
    <mergeCell ref="B265:B268"/>
    <mergeCell ref="C265:C268"/>
    <mergeCell ref="D265:D268"/>
    <mergeCell ref="E265:E268"/>
    <mergeCell ref="F265:F268"/>
    <mergeCell ref="G273:G274"/>
    <mergeCell ref="A276:A278"/>
    <mergeCell ref="B276:B278"/>
    <mergeCell ref="C276:C278"/>
    <mergeCell ref="D276:D278"/>
    <mergeCell ref="E276:E278"/>
    <mergeCell ref="F276:F278"/>
    <mergeCell ref="G277:G278"/>
    <mergeCell ref="A273:A274"/>
    <mergeCell ref="B273:B274"/>
    <mergeCell ref="C273:C274"/>
    <mergeCell ref="D273:D274"/>
    <mergeCell ref="E273:E274"/>
    <mergeCell ref="F273:F274"/>
    <mergeCell ref="A283:A284"/>
    <mergeCell ref="B283:B284"/>
    <mergeCell ref="C283:C284"/>
    <mergeCell ref="D283:D284"/>
    <mergeCell ref="E283:E284"/>
    <mergeCell ref="F283:F284"/>
    <mergeCell ref="G279:G280"/>
    <mergeCell ref="A281:A282"/>
    <mergeCell ref="B281:B282"/>
    <mergeCell ref="C281:C282"/>
    <mergeCell ref="D281:D282"/>
    <mergeCell ref="E281:E282"/>
    <mergeCell ref="F281:F282"/>
    <mergeCell ref="G281:G282"/>
    <mergeCell ref="A279:A280"/>
    <mergeCell ref="B279:B280"/>
    <mergeCell ref="C279:C280"/>
    <mergeCell ref="D279:D280"/>
    <mergeCell ref="E279:E280"/>
    <mergeCell ref="F279:F280"/>
    <mergeCell ref="G287:G288"/>
    <mergeCell ref="A289:A294"/>
    <mergeCell ref="B289:B294"/>
    <mergeCell ref="C289:C294"/>
    <mergeCell ref="D289:D294"/>
    <mergeCell ref="E289:E294"/>
    <mergeCell ref="F289:F294"/>
    <mergeCell ref="G290:G294"/>
    <mergeCell ref="A285:A288"/>
    <mergeCell ref="B285:B288"/>
    <mergeCell ref="C285:C288"/>
    <mergeCell ref="D285:D288"/>
    <mergeCell ref="E285:E288"/>
    <mergeCell ref="F285:F288"/>
    <mergeCell ref="G295:G298"/>
    <mergeCell ref="A299:A300"/>
    <mergeCell ref="B299:B300"/>
    <mergeCell ref="C299:C300"/>
    <mergeCell ref="D299:D300"/>
    <mergeCell ref="E299:E300"/>
    <mergeCell ref="F299:F300"/>
    <mergeCell ref="G299:G300"/>
    <mergeCell ref="A295:A298"/>
    <mergeCell ref="B295:B298"/>
    <mergeCell ref="C295:C298"/>
    <mergeCell ref="D295:D298"/>
    <mergeCell ref="E295:E298"/>
    <mergeCell ref="F295:F298"/>
    <mergeCell ref="G302:G303"/>
    <mergeCell ref="A306:A309"/>
    <mergeCell ref="B306:B309"/>
    <mergeCell ref="C306:C309"/>
    <mergeCell ref="D306:D309"/>
    <mergeCell ref="E306:E309"/>
    <mergeCell ref="F306:F309"/>
    <mergeCell ref="G307:G308"/>
    <mergeCell ref="A302:A303"/>
    <mergeCell ref="B302:B303"/>
    <mergeCell ref="C302:C303"/>
    <mergeCell ref="D302:D303"/>
    <mergeCell ref="E302:E303"/>
    <mergeCell ref="F302:F303"/>
    <mergeCell ref="G310:G311"/>
    <mergeCell ref="A312:A321"/>
    <mergeCell ref="B312:B321"/>
    <mergeCell ref="C312:C321"/>
    <mergeCell ref="D312:D321"/>
    <mergeCell ref="E312:E321"/>
    <mergeCell ref="F312:F321"/>
    <mergeCell ref="G312:G321"/>
    <mergeCell ref="A310:A311"/>
    <mergeCell ref="B310:B311"/>
    <mergeCell ref="C310:C311"/>
    <mergeCell ref="D310:D311"/>
    <mergeCell ref="E310:E311"/>
    <mergeCell ref="F310:F311"/>
    <mergeCell ref="A343:A345"/>
    <mergeCell ref="B343:B345"/>
    <mergeCell ref="C343:C345"/>
    <mergeCell ref="D343:D345"/>
    <mergeCell ref="E343:E345"/>
    <mergeCell ref="F343:F345"/>
    <mergeCell ref="G322:G329"/>
    <mergeCell ref="A330:A342"/>
    <mergeCell ref="B330:B342"/>
    <mergeCell ref="C330:C342"/>
    <mergeCell ref="D330:D342"/>
    <mergeCell ref="E330:E342"/>
    <mergeCell ref="F330:F342"/>
    <mergeCell ref="G330:G332"/>
    <mergeCell ref="G333:G336"/>
    <mergeCell ref="G337:G342"/>
    <mergeCell ref="A322:A329"/>
    <mergeCell ref="B322:B329"/>
    <mergeCell ref="C322:C329"/>
    <mergeCell ref="D322:D329"/>
    <mergeCell ref="E322:E329"/>
    <mergeCell ref="F322:F329"/>
    <mergeCell ref="C350:C356"/>
    <mergeCell ref="D350:D356"/>
    <mergeCell ref="E350:E356"/>
    <mergeCell ref="F350:F356"/>
    <mergeCell ref="G352:G355"/>
    <mergeCell ref="A346:A348"/>
    <mergeCell ref="B346:B348"/>
    <mergeCell ref="C346:C348"/>
    <mergeCell ref="D346:D348"/>
    <mergeCell ref="E346:E348"/>
    <mergeCell ref="F346:F348"/>
    <mergeCell ref="G370:G371"/>
    <mergeCell ref="A349:C349"/>
    <mergeCell ref="A370:A371"/>
    <mergeCell ref="B370:B371"/>
    <mergeCell ref="C370:C371"/>
    <mergeCell ref="D370:D371"/>
    <mergeCell ref="E370:E371"/>
    <mergeCell ref="F370:F371"/>
    <mergeCell ref="G357:G360"/>
    <mergeCell ref="A363:A368"/>
    <mergeCell ref="B363:B368"/>
    <mergeCell ref="C363:C368"/>
    <mergeCell ref="D363:D368"/>
    <mergeCell ref="E363:E368"/>
    <mergeCell ref="F363:F368"/>
    <mergeCell ref="G363:G366"/>
    <mergeCell ref="A357:A362"/>
    <mergeCell ref="B357:B362"/>
    <mergeCell ref="C357:C362"/>
    <mergeCell ref="D357:D362"/>
    <mergeCell ref="E357:E362"/>
    <mergeCell ref="F357:F362"/>
    <mergeCell ref="A350:A356"/>
    <mergeCell ref="B350:B356"/>
  </mergeCells>
  <dataValidations count="1">
    <dataValidation type="decimal" operator="lessThanOrEqual" allowBlank="1" showInputMessage="1" showErrorMessage="1" sqref="M175:M176">
      <formula1>J175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
  <sheetViews>
    <sheetView zoomScale="82" zoomScaleNormal="82" workbookViewId="0">
      <selection activeCell="E13" sqref="E13"/>
    </sheetView>
  </sheetViews>
  <sheetFormatPr baseColWidth="10" defaultColWidth="11.42578125" defaultRowHeight="15"/>
  <cols>
    <col min="4" max="4" width="44.28515625" customWidth="1"/>
    <col min="8" max="9" width="11.42578125" style="22"/>
    <col min="10" max="10" width="12.85546875" customWidth="1"/>
    <col min="11" max="11" width="13.42578125" customWidth="1"/>
  </cols>
  <sheetData>
    <row r="1" spans="1:17">
      <c r="A1" s="606"/>
      <c r="B1" s="606"/>
      <c r="C1" s="606"/>
      <c r="D1" s="606"/>
      <c r="E1" s="606"/>
      <c r="F1" s="606"/>
      <c r="G1" s="606"/>
      <c r="H1" s="606"/>
      <c r="I1" s="606"/>
      <c r="J1" s="606"/>
      <c r="K1" s="606"/>
      <c r="L1" s="606"/>
      <c r="M1" s="606"/>
      <c r="N1" s="606"/>
      <c r="O1" s="606"/>
      <c r="P1" s="606"/>
      <c r="Q1" s="606"/>
    </row>
    <row r="2" spans="1:17">
      <c r="A2" s="606"/>
      <c r="B2" s="606"/>
      <c r="C2" s="606"/>
      <c r="D2" s="606"/>
      <c r="E2" s="606"/>
      <c r="F2" s="606"/>
      <c r="G2" s="606"/>
      <c r="H2" s="606"/>
      <c r="I2" s="606"/>
      <c r="J2" s="606"/>
      <c r="K2" s="606"/>
      <c r="L2" s="606"/>
      <c r="M2" s="606"/>
      <c r="N2" s="606"/>
      <c r="O2" s="606"/>
      <c r="P2" s="606"/>
      <c r="Q2" s="606"/>
    </row>
    <row r="3" spans="1:17" ht="15.75">
      <c r="A3" s="662" t="s">
        <v>11</v>
      </c>
      <c r="B3" s="606"/>
      <c r="C3" s="606"/>
      <c r="D3" s="606"/>
      <c r="E3" s="606"/>
      <c r="F3" s="606"/>
      <c r="G3" s="606"/>
      <c r="H3" s="606"/>
      <c r="I3" s="606"/>
      <c r="J3" s="606"/>
      <c r="K3" s="606"/>
      <c r="L3" s="606"/>
      <c r="M3" s="606"/>
      <c r="N3" s="606"/>
      <c r="O3" s="606"/>
      <c r="P3" s="606"/>
      <c r="Q3" s="606"/>
    </row>
    <row r="4" spans="1:17">
      <c r="A4" s="606"/>
      <c r="B4" s="606"/>
      <c r="C4" s="606"/>
      <c r="D4" s="606"/>
      <c r="E4" s="606"/>
      <c r="F4" s="606"/>
      <c r="G4" s="606"/>
      <c r="H4" s="606"/>
      <c r="I4" s="606"/>
      <c r="J4" s="606"/>
      <c r="K4" s="606"/>
      <c r="L4" s="606"/>
      <c r="M4" s="606"/>
      <c r="N4" s="606"/>
      <c r="O4" s="606"/>
      <c r="P4" s="606"/>
      <c r="Q4" s="606"/>
    </row>
    <row r="5" spans="1:17" ht="15.75">
      <c r="A5" s="1986" t="s">
        <v>4766</v>
      </c>
      <c r="B5" s="1986" t="s">
        <v>4767</v>
      </c>
      <c r="C5" s="1986" t="s">
        <v>4768</v>
      </c>
      <c r="D5" s="1986" t="s">
        <v>6317</v>
      </c>
      <c r="E5" s="1986" t="s">
        <v>4770</v>
      </c>
      <c r="F5" s="1986" t="s">
        <v>4771</v>
      </c>
      <c r="G5" s="1986" t="s">
        <v>4772</v>
      </c>
      <c r="H5" s="1986" t="s">
        <v>4773</v>
      </c>
      <c r="I5" s="1986" t="s">
        <v>4774</v>
      </c>
      <c r="J5" s="1993" t="s">
        <v>66</v>
      </c>
      <c r="K5" s="1993" t="s">
        <v>67</v>
      </c>
      <c r="L5" s="1986" t="s">
        <v>4916</v>
      </c>
      <c r="M5" s="1986" t="s">
        <v>6318</v>
      </c>
      <c r="N5" s="1986" t="s">
        <v>4775</v>
      </c>
      <c r="O5" s="1988" t="s">
        <v>4779</v>
      </c>
      <c r="P5" s="1989"/>
      <c r="Q5" s="1990" t="s">
        <v>4917</v>
      </c>
    </row>
    <row r="6" spans="1:17">
      <c r="A6" s="1987"/>
      <c r="B6" s="1987"/>
      <c r="C6" s="1987"/>
      <c r="D6" s="1987"/>
      <c r="E6" s="1987"/>
      <c r="F6" s="1987"/>
      <c r="G6" s="1987"/>
      <c r="H6" s="1987"/>
      <c r="I6" s="1987"/>
      <c r="J6" s="1994"/>
      <c r="K6" s="1994"/>
      <c r="L6" s="1987"/>
      <c r="M6" s="1987"/>
      <c r="N6" s="1987"/>
      <c r="O6" s="1253" t="s">
        <v>4781</v>
      </c>
      <c r="P6" s="1253" t="s">
        <v>4782</v>
      </c>
      <c r="Q6" s="1990"/>
    </row>
    <row r="7" spans="1:17" ht="15.75">
      <c r="A7" s="1991" t="s">
        <v>25</v>
      </c>
      <c r="B7" s="1992"/>
      <c r="C7" s="1992"/>
      <c r="D7" s="1992"/>
      <c r="E7" s="1992"/>
      <c r="F7" s="1992"/>
      <c r="G7" s="1336"/>
      <c r="H7" s="1336"/>
      <c r="I7" s="1"/>
      <c r="J7" s="2"/>
      <c r="K7" s="2"/>
      <c r="L7" s="1336"/>
      <c r="M7" s="3" t="s">
        <v>6319</v>
      </c>
      <c r="N7" s="4"/>
      <c r="O7" s="5"/>
      <c r="P7" s="6"/>
      <c r="Q7" s="7"/>
    </row>
    <row r="8" spans="1:17" s="606" customFormat="1" ht="15.75">
      <c r="A8" s="654"/>
      <c r="B8" s="654"/>
      <c r="C8" s="654"/>
      <c r="D8" s="654"/>
      <c r="E8" s="654"/>
      <c r="F8" s="654"/>
      <c r="G8" s="655"/>
      <c r="H8" s="655"/>
      <c r="I8" s="656"/>
      <c r="J8" s="657"/>
      <c r="K8" s="657"/>
      <c r="L8" s="655"/>
      <c r="M8" s="658"/>
      <c r="N8" s="4"/>
      <c r="O8" s="5"/>
      <c r="P8" s="659"/>
      <c r="Q8" s="659"/>
    </row>
    <row r="9" spans="1:17" s="606" customFormat="1" ht="15.75">
      <c r="A9" s="654"/>
      <c r="B9" s="654"/>
      <c r="C9" s="654"/>
      <c r="D9" s="654"/>
      <c r="E9" s="654"/>
      <c r="F9" s="654"/>
      <c r="G9" s="655"/>
      <c r="H9" s="655"/>
      <c r="I9" s="656"/>
      <c r="J9" s="657"/>
      <c r="K9" s="657"/>
      <c r="L9" s="655"/>
      <c r="M9" s="658"/>
      <c r="N9" s="4"/>
      <c r="O9" s="5"/>
      <c r="P9" s="659"/>
      <c r="Q9" s="659"/>
    </row>
    <row r="10" spans="1:17" s="606" customFormat="1" ht="15.75">
      <c r="A10" s="654"/>
      <c r="B10" s="654"/>
      <c r="C10" s="654"/>
      <c r="D10" s="654"/>
      <c r="E10" s="654"/>
      <c r="F10" s="654"/>
      <c r="G10" s="655"/>
      <c r="H10" s="655"/>
      <c r="I10" s="656"/>
      <c r="J10" s="657"/>
      <c r="K10" s="657"/>
      <c r="L10" s="655"/>
      <c r="M10" s="658"/>
      <c r="N10" s="4"/>
      <c r="O10" s="5"/>
      <c r="P10" s="659"/>
      <c r="Q10" s="659"/>
    </row>
    <row r="11" spans="1:17" ht="15.75">
      <c r="A11" s="662" t="s">
        <v>18</v>
      </c>
      <c r="B11" s="606"/>
      <c r="C11" s="606"/>
      <c r="D11" s="606"/>
      <c r="E11" s="606"/>
      <c r="F11" s="606"/>
      <c r="G11" s="606"/>
      <c r="H11" s="606"/>
      <c r="I11" s="606"/>
      <c r="J11" s="606"/>
      <c r="K11" s="606"/>
      <c r="L11" s="606"/>
      <c r="M11" s="606"/>
      <c r="N11" s="606"/>
      <c r="O11" s="606"/>
      <c r="P11" s="606"/>
      <c r="Q11" s="606"/>
    </row>
    <row r="12" spans="1:17" ht="15.75" thickBot="1">
      <c r="A12" s="606"/>
      <c r="B12" s="606"/>
      <c r="C12" s="606"/>
      <c r="D12" s="606"/>
      <c r="E12" s="606"/>
      <c r="F12" s="606"/>
      <c r="G12" s="606"/>
      <c r="H12" s="606"/>
      <c r="I12" s="606"/>
      <c r="J12" s="606"/>
      <c r="K12" s="606"/>
      <c r="L12" s="606"/>
      <c r="M12" s="606"/>
      <c r="N12" s="606"/>
      <c r="O12" s="606"/>
      <c r="P12" s="606"/>
      <c r="Q12" s="606"/>
    </row>
    <row r="13" spans="1:17" ht="111" thickBot="1">
      <c r="A13" s="651" t="s">
        <v>6320</v>
      </c>
      <c r="B13" s="1339" t="s">
        <v>6321</v>
      </c>
      <c r="C13" s="2006" t="s">
        <v>6322</v>
      </c>
      <c r="D13" s="2006"/>
      <c r="E13" s="1339" t="s">
        <v>6323</v>
      </c>
      <c r="F13" s="1339" t="s">
        <v>6324</v>
      </c>
      <c r="G13" s="1339" t="s">
        <v>6325</v>
      </c>
      <c r="H13" s="1339" t="s">
        <v>6326</v>
      </c>
      <c r="I13" s="1339" t="s">
        <v>6327</v>
      </c>
      <c r="J13" s="1339" t="s">
        <v>6328</v>
      </c>
      <c r="K13" s="652" t="s">
        <v>6329</v>
      </c>
      <c r="L13" s="653" t="s">
        <v>6330</v>
      </c>
      <c r="M13" s="606"/>
      <c r="N13" s="606"/>
      <c r="O13" s="606"/>
      <c r="P13" s="606"/>
      <c r="Q13" s="606"/>
    </row>
    <row r="14" spans="1:17" s="8" customFormat="1" ht="15.75">
      <c r="A14" s="660"/>
      <c r="B14" s="660"/>
      <c r="C14" s="660"/>
      <c r="D14" s="660"/>
      <c r="E14" s="660"/>
      <c r="F14" s="660"/>
      <c r="G14" s="660"/>
      <c r="H14" s="660"/>
      <c r="I14" s="660"/>
      <c r="J14" s="660"/>
      <c r="K14" s="661"/>
      <c r="L14" s="661"/>
      <c r="M14" s="606"/>
      <c r="N14" s="606"/>
      <c r="O14" s="606"/>
      <c r="P14" s="606"/>
      <c r="Q14" s="606"/>
    </row>
    <row r="15" spans="1:17" s="606" customFormat="1" ht="15.75">
      <c r="A15" s="660"/>
      <c r="B15" s="660"/>
      <c r="C15" s="660"/>
      <c r="D15" s="660"/>
      <c r="E15" s="660"/>
      <c r="F15" s="660"/>
      <c r="G15" s="660"/>
      <c r="H15" s="660"/>
      <c r="I15" s="660"/>
      <c r="J15" s="660"/>
      <c r="K15" s="661"/>
      <c r="L15" s="661"/>
    </row>
    <row r="16" spans="1:17" s="606" customFormat="1" ht="15.75">
      <c r="A16" s="662" t="s">
        <v>16</v>
      </c>
      <c r="B16" s="660"/>
      <c r="C16" s="660"/>
      <c r="D16" s="660"/>
      <c r="E16" s="660"/>
      <c r="F16" s="660"/>
      <c r="G16" s="660"/>
      <c r="H16" s="660"/>
      <c r="I16" s="660"/>
      <c r="J16" s="660"/>
      <c r="K16" s="661"/>
      <c r="L16" s="661"/>
    </row>
    <row r="17" spans="1:13" s="606" customFormat="1" ht="15.75">
      <c r="A17" s="660"/>
      <c r="B17" s="660"/>
      <c r="C17" s="660"/>
      <c r="D17" s="660"/>
      <c r="E17" s="660"/>
      <c r="F17" s="660"/>
      <c r="G17" s="660"/>
      <c r="H17" s="660"/>
      <c r="I17" s="660"/>
      <c r="J17" s="660"/>
      <c r="K17" s="661"/>
      <c r="L17" s="661"/>
    </row>
    <row r="18" spans="1:13" s="8" customFormat="1" ht="15.75">
      <c r="A18" s="1995" t="s">
        <v>6331</v>
      </c>
      <c r="B18" s="1996"/>
      <c r="C18" s="1996"/>
      <c r="D18" s="1996"/>
      <c r="E18" s="1996"/>
      <c r="F18" s="1996"/>
      <c r="G18" s="1996"/>
      <c r="H18" s="1996"/>
      <c r="I18" s="1996"/>
      <c r="J18" s="1997"/>
      <c r="K18" s="661"/>
      <c r="L18" s="661"/>
      <c r="M18" s="606"/>
    </row>
    <row r="19" spans="1:13">
      <c r="A19" s="19"/>
      <c r="B19" s="19"/>
      <c r="C19" s="19"/>
      <c r="D19" s="19"/>
      <c r="E19" s="19"/>
      <c r="F19" s="19"/>
      <c r="G19" s="19"/>
      <c r="H19" s="19"/>
      <c r="I19" s="19"/>
      <c r="J19" s="19"/>
      <c r="K19" s="606"/>
      <c r="L19" s="606"/>
      <c r="M19" s="606"/>
    </row>
    <row r="20" spans="1:13">
      <c r="A20" s="1978" t="s">
        <v>6332</v>
      </c>
      <c r="B20" s="1978"/>
      <c r="C20" s="1978"/>
      <c r="D20" s="1978"/>
      <c r="E20" s="1978"/>
      <c r="F20" s="1978"/>
      <c r="G20" s="1978"/>
      <c r="H20" s="1978"/>
      <c r="I20" s="1978"/>
      <c r="J20" s="20"/>
      <c r="K20" s="606"/>
      <c r="L20" s="606"/>
      <c r="M20" s="606"/>
    </row>
    <row r="21" spans="1:13" s="22" customFormat="1">
      <c r="A21" s="21"/>
      <c r="B21" s="21"/>
      <c r="C21" s="21"/>
      <c r="D21" s="21"/>
      <c r="E21" s="21"/>
      <c r="F21" s="21"/>
      <c r="G21" s="21"/>
      <c r="H21" s="21"/>
      <c r="I21" s="21"/>
      <c r="J21" s="20"/>
    </row>
    <row r="22" spans="1:13">
      <c r="A22" s="1977" t="s">
        <v>6333</v>
      </c>
      <c r="B22" s="1977"/>
      <c r="C22" s="1977"/>
      <c r="D22" s="1977"/>
      <c r="E22" s="1977"/>
      <c r="F22" s="1977"/>
      <c r="G22" s="1977"/>
      <c r="H22" s="1977"/>
      <c r="I22" s="1977"/>
      <c r="J22" s="9"/>
      <c r="K22" s="9"/>
      <c r="L22" s="9"/>
      <c r="M22" s="9"/>
    </row>
    <row r="23" spans="1:13">
      <c r="A23" s="9"/>
      <c r="B23" s="9"/>
      <c r="C23" s="9"/>
      <c r="D23" s="9"/>
      <c r="E23" s="9"/>
      <c r="F23" s="9"/>
      <c r="G23" s="9"/>
      <c r="H23" s="9"/>
      <c r="I23" s="9"/>
      <c r="J23" s="9"/>
      <c r="K23" s="9"/>
      <c r="L23" s="9"/>
      <c r="M23" s="9"/>
    </row>
    <row r="24" spans="1:13">
      <c r="A24" s="2009" t="s">
        <v>6334</v>
      </c>
      <c r="B24" s="2009"/>
      <c r="C24" s="2009"/>
      <c r="D24" s="2009"/>
      <c r="E24" s="2009"/>
      <c r="F24" s="2009"/>
      <c r="G24" s="2009"/>
      <c r="H24" s="2009"/>
      <c r="I24" s="2009"/>
      <c r="J24" s="9"/>
      <c r="K24" s="9"/>
      <c r="L24" s="9"/>
      <c r="M24" s="9"/>
    </row>
    <row r="25" spans="1:13">
      <c r="A25" s="606"/>
      <c r="B25" s="606"/>
      <c r="C25" s="606"/>
      <c r="D25" s="606"/>
      <c r="E25" s="606"/>
      <c r="F25" s="606"/>
      <c r="G25" s="606"/>
      <c r="H25" s="606"/>
      <c r="I25" s="606"/>
      <c r="J25" s="9"/>
      <c r="K25" s="9"/>
      <c r="L25" s="9"/>
      <c r="M25" s="9"/>
    </row>
    <row r="26" spans="1:13">
      <c r="A26" s="2010" t="s">
        <v>6335</v>
      </c>
      <c r="B26" s="2010"/>
      <c r="C26" s="2010"/>
      <c r="D26" s="2010"/>
      <c r="E26" s="2010"/>
      <c r="F26" s="2010"/>
      <c r="G26" s="2010"/>
      <c r="H26" s="2010"/>
      <c r="I26" s="2010"/>
      <c r="J26" s="9"/>
      <c r="K26" s="9"/>
      <c r="L26" s="9"/>
      <c r="M26" s="9"/>
    </row>
    <row r="27" spans="1:13">
      <c r="A27" s="9"/>
      <c r="B27" s="9"/>
      <c r="C27" s="9"/>
      <c r="D27" s="9"/>
      <c r="E27" s="9"/>
      <c r="F27" s="9"/>
      <c r="G27" s="9"/>
      <c r="H27" s="9"/>
      <c r="I27" s="9"/>
      <c r="J27" s="9"/>
      <c r="K27" s="9"/>
      <c r="L27" s="9"/>
      <c r="M27" s="9"/>
    </row>
    <row r="28" spans="1:13">
      <c r="A28" s="1983" t="s">
        <v>6336</v>
      </c>
      <c r="B28" s="1984"/>
      <c r="C28" s="1984"/>
      <c r="D28" s="1984"/>
      <c r="E28" s="1984"/>
      <c r="F28" s="1984"/>
      <c r="G28" s="1984"/>
      <c r="H28" s="1984"/>
      <c r="I28" s="1984"/>
      <c r="J28" s="1985"/>
      <c r="K28" s="15"/>
      <c r="L28" s="15"/>
      <c r="M28" s="15"/>
    </row>
    <row r="29" spans="1:13">
      <c r="A29" s="11"/>
      <c r="B29" s="11"/>
      <c r="C29" s="11"/>
      <c r="D29" s="11"/>
      <c r="E29" s="19"/>
      <c r="F29" s="19"/>
      <c r="G29" s="19"/>
      <c r="H29" s="19"/>
      <c r="I29" s="19"/>
      <c r="J29" s="19"/>
      <c r="K29" s="19"/>
      <c r="L29" s="19"/>
      <c r="M29" s="19"/>
    </row>
    <row r="30" spans="1:13">
      <c r="A30" s="1978" t="s">
        <v>6337</v>
      </c>
      <c r="B30" s="1978"/>
      <c r="C30" s="1978"/>
      <c r="D30" s="1978"/>
      <c r="E30" s="1978"/>
      <c r="F30" s="1978"/>
      <c r="G30" s="1978"/>
      <c r="H30" s="1978"/>
      <c r="I30" s="1978"/>
      <c r="J30" s="19"/>
      <c r="K30" s="19"/>
      <c r="L30" s="19"/>
      <c r="M30" s="19"/>
    </row>
    <row r="31" spans="1:13">
      <c r="A31" s="9"/>
      <c r="B31" s="14"/>
      <c r="C31" s="14"/>
      <c r="D31" s="14"/>
      <c r="E31" s="14"/>
      <c r="F31" s="14"/>
      <c r="G31" s="14"/>
      <c r="H31" s="14"/>
      <c r="I31" s="14"/>
      <c r="J31" s="19"/>
      <c r="K31" s="19"/>
      <c r="L31" s="19"/>
      <c r="M31" s="19"/>
    </row>
    <row r="32" spans="1:13">
      <c r="A32" s="1980" t="s">
        <v>6338</v>
      </c>
      <c r="B32" s="1980"/>
      <c r="C32" s="1980"/>
      <c r="D32" s="1980"/>
      <c r="E32" s="1980"/>
      <c r="F32" s="1980"/>
      <c r="G32" s="1980"/>
      <c r="H32" s="1980"/>
      <c r="I32" s="1980"/>
      <c r="J32" s="20"/>
      <c r="K32" s="20"/>
      <c r="L32" s="19"/>
      <c r="M32" s="19"/>
    </row>
    <row r="33" spans="1:13">
      <c r="A33" s="11"/>
      <c r="B33" s="11"/>
      <c r="C33" s="11"/>
      <c r="D33" s="11"/>
      <c r="E33" s="11"/>
      <c r="F33" s="11"/>
      <c r="G33" s="11"/>
      <c r="H33" s="11"/>
      <c r="I33" s="11"/>
      <c r="J33" s="19"/>
      <c r="K33" s="19"/>
      <c r="L33" s="19"/>
      <c r="M33" s="19"/>
    </row>
    <row r="34" spans="1:13">
      <c r="A34" s="12"/>
      <c r="B34" s="12"/>
      <c r="C34" s="12"/>
      <c r="D34" s="12"/>
      <c r="E34" s="12"/>
      <c r="F34" s="12"/>
      <c r="G34" s="12"/>
      <c r="H34" s="12"/>
      <c r="I34" s="9"/>
      <c r="J34" s="9"/>
      <c r="K34" s="9"/>
      <c r="L34" s="9"/>
      <c r="M34" s="9"/>
    </row>
    <row r="35" spans="1:13">
      <c r="A35" s="1995" t="s">
        <v>6339</v>
      </c>
      <c r="B35" s="1996"/>
      <c r="C35" s="1996"/>
      <c r="D35" s="1996"/>
      <c r="E35" s="1996"/>
      <c r="F35" s="1996"/>
      <c r="G35" s="1996"/>
      <c r="H35" s="1996"/>
      <c r="I35" s="1996"/>
      <c r="J35" s="1997"/>
      <c r="K35" s="10"/>
      <c r="L35" s="10"/>
      <c r="M35" s="10"/>
    </row>
    <row r="36" spans="1:13">
      <c r="A36" s="9"/>
      <c r="B36" s="13"/>
      <c r="C36" s="13"/>
      <c r="D36" s="13"/>
      <c r="E36" s="13"/>
      <c r="F36" s="13"/>
      <c r="G36" s="13"/>
      <c r="H36" s="13"/>
      <c r="I36" s="13"/>
      <c r="J36" s="13"/>
      <c r="K36" s="13"/>
      <c r="L36" s="13"/>
      <c r="M36" s="9"/>
    </row>
    <row r="37" spans="1:13" ht="15" customHeight="1">
      <c r="A37" s="1979" t="s">
        <v>6340</v>
      </c>
      <c r="B37" s="1979" t="s">
        <v>6341</v>
      </c>
      <c r="C37" s="1979" t="s">
        <v>6342</v>
      </c>
      <c r="D37" s="1979" t="s">
        <v>6343</v>
      </c>
      <c r="E37" s="1979" t="s">
        <v>6344</v>
      </c>
      <c r="F37" s="1979"/>
      <c r="G37" s="1979" t="s">
        <v>6345</v>
      </c>
      <c r="H37" s="1979" t="s">
        <v>6346</v>
      </c>
      <c r="I37" s="1979" t="s">
        <v>6347</v>
      </c>
      <c r="J37" s="1979" t="s">
        <v>6348</v>
      </c>
      <c r="K37" s="1981" t="s">
        <v>6349</v>
      </c>
      <c r="L37" s="1975" t="s">
        <v>6350</v>
      </c>
      <c r="M37" s="1976"/>
    </row>
    <row r="38" spans="1:13" ht="42.75">
      <c r="A38" s="1979"/>
      <c r="B38" s="1979"/>
      <c r="C38" s="1979"/>
      <c r="D38" s="1979"/>
      <c r="E38" s="1979" t="s">
        <v>6351</v>
      </c>
      <c r="F38" s="1979" t="s">
        <v>6352</v>
      </c>
      <c r="G38" s="1979"/>
      <c r="H38" s="1979"/>
      <c r="I38" s="1979"/>
      <c r="J38" s="1979"/>
      <c r="K38" s="1982"/>
      <c r="L38" s="16" t="s">
        <v>6353</v>
      </c>
      <c r="M38" s="17" t="s">
        <v>6354</v>
      </c>
    </row>
    <row r="39" spans="1:13">
      <c r="A39" s="606"/>
      <c r="B39" s="606"/>
      <c r="C39" s="606"/>
      <c r="D39" s="606"/>
      <c r="E39" s="606"/>
      <c r="F39" s="606"/>
      <c r="G39" s="606"/>
      <c r="H39" s="606"/>
      <c r="I39" s="606"/>
      <c r="J39" s="606"/>
      <c r="K39" s="606"/>
      <c r="L39" s="606"/>
      <c r="M39" s="606"/>
    </row>
    <row r="40" spans="1:13">
      <c r="A40" s="606"/>
      <c r="B40" s="606"/>
      <c r="C40" s="606"/>
      <c r="D40" s="606"/>
      <c r="E40" s="606"/>
      <c r="F40" s="606"/>
      <c r="G40" s="606"/>
      <c r="H40" s="606"/>
      <c r="I40" s="606"/>
      <c r="J40" s="606"/>
      <c r="K40" s="606"/>
      <c r="L40" s="606"/>
      <c r="M40" s="606"/>
    </row>
    <row r="41" spans="1:13" ht="15.75" thickBot="1">
      <c r="A41" s="606"/>
      <c r="B41" s="606"/>
      <c r="C41" s="606"/>
      <c r="D41" s="606"/>
      <c r="E41" s="606"/>
      <c r="F41" s="606"/>
      <c r="G41" s="606"/>
      <c r="H41" s="606"/>
      <c r="I41" s="606"/>
      <c r="J41" s="606"/>
      <c r="K41" s="606"/>
      <c r="L41" s="606"/>
      <c r="M41" s="606"/>
    </row>
    <row r="42" spans="1:13" ht="16.5" customHeight="1">
      <c r="A42" s="1986" t="s">
        <v>6355</v>
      </c>
      <c r="B42" s="1986" t="s">
        <v>4767</v>
      </c>
      <c r="C42" s="1986" t="s">
        <v>59</v>
      </c>
      <c r="D42" s="2007" t="s">
        <v>6322</v>
      </c>
      <c r="E42" s="1986" t="s">
        <v>61</v>
      </c>
      <c r="F42" s="1986" t="s">
        <v>62</v>
      </c>
      <c r="G42" s="1986" t="s">
        <v>6356</v>
      </c>
      <c r="H42" s="2001" t="s">
        <v>64</v>
      </c>
      <c r="I42" s="2002" t="s">
        <v>65</v>
      </c>
      <c r="J42" s="1993" t="s">
        <v>66</v>
      </c>
      <c r="K42" s="1993" t="s">
        <v>67</v>
      </c>
      <c r="L42" s="1990" t="s">
        <v>68</v>
      </c>
      <c r="M42" s="606"/>
    </row>
    <row r="43" spans="1:13" ht="104.25" customHeight="1">
      <c r="A43" s="1999"/>
      <c r="B43" s="1999"/>
      <c r="C43" s="1999"/>
      <c r="D43" s="2008"/>
      <c r="E43" s="1999"/>
      <c r="F43" s="1999"/>
      <c r="G43" s="1999"/>
      <c r="H43" s="2001"/>
      <c r="I43" s="2002"/>
      <c r="J43" s="2000"/>
      <c r="K43" s="2000"/>
      <c r="L43" s="2018"/>
      <c r="M43" s="606"/>
    </row>
    <row r="44" spans="1:13" s="18" customFormat="1" ht="104.25" customHeight="1">
      <c r="A44" s="2003"/>
      <c r="B44" s="2004" t="s">
        <v>6357</v>
      </c>
      <c r="C44" s="2004" t="s">
        <v>1525</v>
      </c>
      <c r="D44" s="2015" t="s">
        <v>6358</v>
      </c>
      <c r="E44" s="2015" t="s">
        <v>6359</v>
      </c>
      <c r="F44" s="1998" t="s">
        <v>1528</v>
      </c>
      <c r="G44" s="1998" t="s">
        <v>1529</v>
      </c>
      <c r="H44" s="23" t="s">
        <v>1530</v>
      </c>
      <c r="I44" s="24">
        <v>1</v>
      </c>
      <c r="J44" s="25">
        <v>42156</v>
      </c>
      <c r="K44" s="25">
        <v>42185</v>
      </c>
      <c r="L44" s="26" t="s">
        <v>6360</v>
      </c>
      <c r="M44" s="606"/>
    </row>
    <row r="45" spans="1:13" s="18" customFormat="1" ht="104.25" customHeight="1">
      <c r="A45" s="2003"/>
      <c r="B45" s="2004"/>
      <c r="C45" s="2004"/>
      <c r="D45" s="2016"/>
      <c r="E45" s="2016"/>
      <c r="F45" s="1998"/>
      <c r="G45" s="1998"/>
      <c r="H45" s="23" t="s">
        <v>1532</v>
      </c>
      <c r="I45" s="24">
        <v>1</v>
      </c>
      <c r="J45" s="25">
        <v>42186</v>
      </c>
      <c r="K45" s="25">
        <v>42278</v>
      </c>
      <c r="L45" s="26" t="s">
        <v>6361</v>
      </c>
      <c r="M45" s="606"/>
    </row>
    <row r="46" spans="1:13" s="18" customFormat="1" ht="104.25" customHeight="1">
      <c r="A46" s="2003"/>
      <c r="B46" s="2004"/>
      <c r="C46" s="2004"/>
      <c r="D46" s="2016"/>
      <c r="E46" s="2016"/>
      <c r="F46" s="1998"/>
      <c r="G46" s="1998"/>
      <c r="H46" s="23" t="s">
        <v>6362</v>
      </c>
      <c r="I46" s="24">
        <v>1</v>
      </c>
      <c r="J46" s="25">
        <v>42279</v>
      </c>
      <c r="K46" s="25">
        <v>42460</v>
      </c>
      <c r="L46" s="26" t="s">
        <v>6363</v>
      </c>
      <c r="M46" s="606"/>
    </row>
    <row r="47" spans="1:13" s="18" customFormat="1" ht="104.25" customHeight="1">
      <c r="A47" s="2003"/>
      <c r="B47" s="2004"/>
      <c r="C47" s="2004"/>
      <c r="D47" s="2016"/>
      <c r="E47" s="2016"/>
      <c r="F47" s="1998" t="s">
        <v>1534</v>
      </c>
      <c r="G47" s="1998" t="s">
        <v>1535</v>
      </c>
      <c r="H47" s="23" t="s">
        <v>1536</v>
      </c>
      <c r="I47" s="24">
        <v>1</v>
      </c>
      <c r="J47" s="25">
        <v>41668</v>
      </c>
      <c r="K47" s="25">
        <v>41993</v>
      </c>
      <c r="L47" s="26" t="s">
        <v>6364</v>
      </c>
      <c r="M47" s="606"/>
    </row>
    <row r="48" spans="1:13" s="18" customFormat="1" ht="104.25" customHeight="1">
      <c r="A48" s="2003"/>
      <c r="B48" s="2004"/>
      <c r="C48" s="2004"/>
      <c r="D48" s="2016"/>
      <c r="E48" s="2016"/>
      <c r="F48" s="1998"/>
      <c r="G48" s="1998"/>
      <c r="H48" s="23" t="s">
        <v>1538</v>
      </c>
      <c r="I48" s="24">
        <v>4</v>
      </c>
      <c r="J48" s="25">
        <v>41668</v>
      </c>
      <c r="K48" s="25">
        <v>41993</v>
      </c>
      <c r="L48" s="26" t="s">
        <v>6364</v>
      </c>
      <c r="M48" s="606"/>
    </row>
    <row r="49" spans="1:12" s="18" customFormat="1" ht="104.25" customHeight="1">
      <c r="A49" s="2003"/>
      <c r="B49" s="2004"/>
      <c r="C49" s="2004"/>
      <c r="D49" s="2016"/>
      <c r="E49" s="2016"/>
      <c r="F49" s="23" t="s">
        <v>1539</v>
      </c>
      <c r="G49" s="23" t="s">
        <v>1540</v>
      </c>
      <c r="H49" s="40" t="s">
        <v>1541</v>
      </c>
      <c r="I49" s="24">
        <v>1</v>
      </c>
      <c r="J49" s="25">
        <v>41791</v>
      </c>
      <c r="K49" s="25">
        <v>42004</v>
      </c>
      <c r="L49" s="26" t="s">
        <v>6365</v>
      </c>
    </row>
    <row r="50" spans="1:12" s="18" customFormat="1" ht="104.25" customHeight="1">
      <c r="A50" s="2003"/>
      <c r="B50" s="2004"/>
      <c r="C50" s="2004"/>
      <c r="D50" s="2016"/>
      <c r="E50" s="2016"/>
      <c r="F50" s="23" t="s">
        <v>1543</v>
      </c>
      <c r="G50" s="23" t="s">
        <v>1544</v>
      </c>
      <c r="H50" s="41" t="s">
        <v>1545</v>
      </c>
      <c r="I50" s="29">
        <v>1</v>
      </c>
      <c r="J50" s="25">
        <v>41687</v>
      </c>
      <c r="K50" s="25">
        <v>42004</v>
      </c>
      <c r="L50" s="26" t="s">
        <v>6366</v>
      </c>
    </row>
    <row r="51" spans="1:12" s="18" customFormat="1" ht="104.25" customHeight="1">
      <c r="A51" s="2003"/>
      <c r="B51" s="2004"/>
      <c r="C51" s="2004"/>
      <c r="D51" s="2016"/>
      <c r="E51" s="2016"/>
      <c r="F51" s="1998" t="s">
        <v>1547</v>
      </c>
      <c r="G51" s="1998" t="s">
        <v>1548</v>
      </c>
      <c r="H51" s="23" t="s">
        <v>1549</v>
      </c>
      <c r="I51" s="24">
        <v>1</v>
      </c>
      <c r="J51" s="30">
        <v>41883</v>
      </c>
      <c r="K51" s="30">
        <v>42035</v>
      </c>
      <c r="L51" s="26" t="s">
        <v>6367</v>
      </c>
    </row>
    <row r="52" spans="1:12" s="18" customFormat="1" ht="104.25" customHeight="1">
      <c r="A52" s="2003"/>
      <c r="B52" s="2004"/>
      <c r="C52" s="2004"/>
      <c r="D52" s="2016"/>
      <c r="E52" s="2016"/>
      <c r="F52" s="1998"/>
      <c r="G52" s="1998"/>
      <c r="H52" s="23" t="s">
        <v>1550</v>
      </c>
      <c r="I52" s="24">
        <v>1</v>
      </c>
      <c r="J52" s="30">
        <v>41883</v>
      </c>
      <c r="K52" s="30">
        <v>42035</v>
      </c>
      <c r="L52" s="26" t="s">
        <v>6367</v>
      </c>
    </row>
    <row r="53" spans="1:12" s="18" customFormat="1" ht="104.25" customHeight="1">
      <c r="A53" s="2003"/>
      <c r="B53" s="2004"/>
      <c r="C53" s="2004"/>
      <c r="D53" s="2016"/>
      <c r="E53" s="2016"/>
      <c r="F53" s="23" t="s">
        <v>1551</v>
      </c>
      <c r="G53" s="23" t="s">
        <v>1552</v>
      </c>
      <c r="H53" s="1337" t="s">
        <v>1553</v>
      </c>
      <c r="I53" s="24">
        <v>4</v>
      </c>
      <c r="J53" s="30">
        <v>42186</v>
      </c>
      <c r="K53" s="30">
        <v>42552</v>
      </c>
      <c r="L53" s="26" t="s">
        <v>6368</v>
      </c>
    </row>
    <row r="54" spans="1:12" s="18" customFormat="1" ht="104.25" customHeight="1">
      <c r="A54" s="2003"/>
      <c r="B54" s="2004"/>
      <c r="C54" s="2004"/>
      <c r="D54" s="2016"/>
      <c r="E54" s="2016"/>
      <c r="F54" s="23" t="s">
        <v>1555</v>
      </c>
      <c r="G54" s="23" t="s">
        <v>1556</v>
      </c>
      <c r="H54" s="1337" t="s">
        <v>236</v>
      </c>
      <c r="I54" s="24">
        <v>4</v>
      </c>
      <c r="J54" s="30">
        <v>42186</v>
      </c>
      <c r="K54" s="30">
        <v>42552</v>
      </c>
      <c r="L54" s="26" t="s">
        <v>6368</v>
      </c>
    </row>
    <row r="55" spans="1:12" s="18" customFormat="1" ht="104.25" customHeight="1">
      <c r="A55" s="2003"/>
      <c r="B55" s="2004"/>
      <c r="C55" s="2004"/>
      <c r="D55" s="2016"/>
      <c r="E55" s="2016"/>
      <c r="F55" s="23" t="s">
        <v>1557</v>
      </c>
      <c r="G55" s="23" t="s">
        <v>1558</v>
      </c>
      <c r="H55" s="1337" t="s">
        <v>1559</v>
      </c>
      <c r="I55" s="24">
        <v>4</v>
      </c>
      <c r="J55" s="31" t="s">
        <v>1560</v>
      </c>
      <c r="K55" s="32"/>
      <c r="L55" s="26" t="s">
        <v>6369</v>
      </c>
    </row>
    <row r="56" spans="1:12" s="18" customFormat="1" ht="104.25" customHeight="1">
      <c r="A56" s="2003"/>
      <c r="B56" s="2004"/>
      <c r="C56" s="2004"/>
      <c r="D56" s="2016"/>
      <c r="E56" s="2016"/>
      <c r="F56" s="23" t="s">
        <v>1562</v>
      </c>
      <c r="G56" s="23" t="s">
        <v>1563</v>
      </c>
      <c r="H56" s="23" t="s">
        <v>1564</v>
      </c>
      <c r="I56" s="24">
        <v>1</v>
      </c>
      <c r="J56" s="30">
        <v>41852</v>
      </c>
      <c r="K56" s="30">
        <v>42369</v>
      </c>
      <c r="L56" s="26" t="s">
        <v>6370</v>
      </c>
    </row>
    <row r="57" spans="1:12" s="18" customFormat="1" ht="104.25" customHeight="1">
      <c r="A57" s="2003"/>
      <c r="B57" s="2004"/>
      <c r="C57" s="2004"/>
      <c r="D57" s="2016"/>
      <c r="E57" s="2016"/>
      <c r="F57" s="1998" t="s">
        <v>1566</v>
      </c>
      <c r="G57" s="23" t="s">
        <v>1253</v>
      </c>
      <c r="H57" s="23" t="s">
        <v>1254</v>
      </c>
      <c r="I57" s="24">
        <v>1</v>
      </c>
      <c r="J57" s="30">
        <v>42461</v>
      </c>
      <c r="K57" s="30">
        <v>42551</v>
      </c>
      <c r="L57" s="27" t="s">
        <v>6371</v>
      </c>
    </row>
    <row r="58" spans="1:12" s="18" customFormat="1" ht="104.25" customHeight="1">
      <c r="A58" s="2003"/>
      <c r="B58" s="2004"/>
      <c r="C58" s="2004"/>
      <c r="D58" s="2016"/>
      <c r="E58" s="2016"/>
      <c r="F58" s="1998"/>
      <c r="G58" s="1340" t="s">
        <v>1256</v>
      </c>
      <c r="H58" s="1340" t="s">
        <v>1257</v>
      </c>
      <c r="I58" s="33">
        <v>1</v>
      </c>
      <c r="J58" s="30">
        <v>42461</v>
      </c>
      <c r="K58" s="34">
        <v>42650</v>
      </c>
      <c r="L58" s="40" t="s">
        <v>6372</v>
      </c>
    </row>
    <row r="59" spans="1:12" s="18" customFormat="1" ht="104.25" customHeight="1">
      <c r="A59" s="2003"/>
      <c r="B59" s="2004"/>
      <c r="C59" s="2004"/>
      <c r="D59" s="2016"/>
      <c r="E59" s="2016"/>
      <c r="F59" s="1998"/>
      <c r="G59" s="23" t="s">
        <v>1259</v>
      </c>
      <c r="H59" s="23" t="s">
        <v>1260</v>
      </c>
      <c r="I59" s="24">
        <v>1</v>
      </c>
      <c r="J59" s="34">
        <v>42653</v>
      </c>
      <c r="K59" s="34">
        <v>42661</v>
      </c>
      <c r="L59" s="26" t="s">
        <v>6373</v>
      </c>
    </row>
    <row r="60" spans="1:12" s="18" customFormat="1" ht="104.25" customHeight="1">
      <c r="A60" s="2003"/>
      <c r="B60" s="2004"/>
      <c r="C60" s="2004"/>
      <c r="D60" s="2016"/>
      <c r="E60" s="2016"/>
      <c r="F60" s="1998"/>
      <c r="G60" s="1340" t="s">
        <v>1262</v>
      </c>
      <c r="H60" s="1340" t="s">
        <v>1263</v>
      </c>
      <c r="I60" s="33">
        <v>1</v>
      </c>
      <c r="J60" s="34">
        <v>42662</v>
      </c>
      <c r="K60" s="34">
        <v>42683</v>
      </c>
      <c r="L60" s="40" t="s">
        <v>6374</v>
      </c>
    </row>
    <row r="61" spans="1:12" s="18" customFormat="1" ht="104.25" customHeight="1">
      <c r="A61" s="2003"/>
      <c r="B61" s="2004"/>
      <c r="C61" s="2004"/>
      <c r="D61" s="2016"/>
      <c r="E61" s="2016"/>
      <c r="F61" s="1998"/>
      <c r="G61" s="1340" t="s">
        <v>1265</v>
      </c>
      <c r="H61" s="1340" t="s">
        <v>1266</v>
      </c>
      <c r="I61" s="33">
        <v>1</v>
      </c>
      <c r="J61" s="34">
        <v>42684</v>
      </c>
      <c r="K61" s="34">
        <v>42698</v>
      </c>
      <c r="L61" s="40" t="s">
        <v>6372</v>
      </c>
    </row>
    <row r="62" spans="1:12" s="18" customFormat="1" ht="104.25" customHeight="1">
      <c r="A62" s="2003"/>
      <c r="B62" s="2004"/>
      <c r="C62" s="2004"/>
      <c r="D62" s="2016"/>
      <c r="E62" s="2016"/>
      <c r="F62" s="1998"/>
      <c r="G62" s="1340" t="s">
        <v>1268</v>
      </c>
      <c r="H62" s="1340" t="s">
        <v>1269</v>
      </c>
      <c r="I62" s="33">
        <v>1</v>
      </c>
      <c r="J62" s="34">
        <v>42699</v>
      </c>
      <c r="K62" s="34">
        <v>42760</v>
      </c>
      <c r="L62" s="27" t="s">
        <v>6375</v>
      </c>
    </row>
    <row r="63" spans="1:12" s="18" customFormat="1" ht="104.25" customHeight="1">
      <c r="A63" s="2003"/>
      <c r="B63" s="2004"/>
      <c r="C63" s="2004"/>
      <c r="D63" s="2016"/>
      <c r="E63" s="2016"/>
      <c r="F63" s="1998" t="s">
        <v>6376</v>
      </c>
      <c r="G63" s="41" t="s">
        <v>6377</v>
      </c>
      <c r="H63" s="41" t="s">
        <v>3287</v>
      </c>
      <c r="I63" s="35">
        <v>1</v>
      </c>
      <c r="J63" s="30">
        <v>42156</v>
      </c>
      <c r="K63" s="30">
        <v>42206</v>
      </c>
      <c r="L63" s="28" t="s">
        <v>6378</v>
      </c>
    </row>
    <row r="64" spans="1:12" s="18" customFormat="1" ht="104.25" customHeight="1">
      <c r="A64" s="2003"/>
      <c r="B64" s="2004"/>
      <c r="C64" s="2004"/>
      <c r="D64" s="2016"/>
      <c r="E64" s="2016"/>
      <c r="F64" s="1998"/>
      <c r="G64" s="41" t="s">
        <v>3293</v>
      </c>
      <c r="H64" s="41" t="s">
        <v>6379</v>
      </c>
      <c r="I64" s="35">
        <v>1</v>
      </c>
      <c r="J64" s="30">
        <v>42387</v>
      </c>
      <c r="K64" s="30">
        <v>42391</v>
      </c>
      <c r="L64" s="28" t="s">
        <v>6380</v>
      </c>
    </row>
    <row r="65" spans="1:12" s="18" customFormat="1" ht="104.25" customHeight="1">
      <c r="A65" s="2003"/>
      <c r="B65" s="2004"/>
      <c r="C65" s="2004"/>
      <c r="D65" s="2016"/>
      <c r="E65" s="2016"/>
      <c r="F65" s="1998"/>
      <c r="G65" s="41" t="s">
        <v>6381</v>
      </c>
      <c r="H65" s="41" t="s">
        <v>6382</v>
      </c>
      <c r="I65" s="35">
        <v>2</v>
      </c>
      <c r="J65" s="30">
        <v>42552</v>
      </c>
      <c r="K65" s="30">
        <v>42614</v>
      </c>
      <c r="L65" s="28" t="s">
        <v>6383</v>
      </c>
    </row>
    <row r="66" spans="1:12" s="18" customFormat="1" ht="104.25" customHeight="1">
      <c r="A66" s="2003"/>
      <c r="B66" s="2004"/>
      <c r="C66" s="2004"/>
      <c r="D66" s="2016"/>
      <c r="E66" s="2016"/>
      <c r="F66" s="1998"/>
      <c r="G66" s="41" t="s">
        <v>3297</v>
      </c>
      <c r="H66" s="41" t="s">
        <v>3298</v>
      </c>
      <c r="I66" s="36">
        <v>1</v>
      </c>
      <c r="J66" s="30">
        <v>42615</v>
      </c>
      <c r="K66" s="30">
        <v>42706</v>
      </c>
      <c r="L66" s="28" t="s">
        <v>6384</v>
      </c>
    </row>
    <row r="67" spans="1:12" s="18" customFormat="1" ht="104.25" customHeight="1">
      <c r="A67" s="2003"/>
      <c r="B67" s="2004"/>
      <c r="C67" s="2004"/>
      <c r="D67" s="2016"/>
      <c r="E67" s="2016"/>
      <c r="F67" s="1998"/>
      <c r="G67" s="41" t="s">
        <v>6385</v>
      </c>
      <c r="H67" s="41" t="s">
        <v>6386</v>
      </c>
      <c r="I67" s="35">
        <v>1</v>
      </c>
      <c r="J67" s="30">
        <v>42709</v>
      </c>
      <c r="K67" s="30">
        <v>42768</v>
      </c>
      <c r="L67" s="28" t="s">
        <v>6387</v>
      </c>
    </row>
    <row r="68" spans="1:12" s="18" customFormat="1" ht="104.25" customHeight="1">
      <c r="A68" s="2003"/>
      <c r="B68" s="2004"/>
      <c r="C68" s="2004"/>
      <c r="D68" s="2016"/>
      <c r="E68" s="2016"/>
      <c r="F68" s="1998"/>
      <c r="G68" s="41" t="s">
        <v>6388</v>
      </c>
      <c r="H68" s="41" t="s">
        <v>1257</v>
      </c>
      <c r="I68" s="36">
        <v>1</v>
      </c>
      <c r="J68" s="30">
        <v>42769</v>
      </c>
      <c r="K68" s="30">
        <v>42828</v>
      </c>
      <c r="L68" s="28" t="s">
        <v>6369</v>
      </c>
    </row>
    <row r="69" spans="1:12" s="18" customFormat="1" ht="104.25" customHeight="1">
      <c r="A69" s="2003"/>
      <c r="B69" s="2004"/>
      <c r="C69" s="2004"/>
      <c r="D69" s="2016"/>
      <c r="E69" s="2016"/>
      <c r="F69" s="1998"/>
      <c r="G69" s="41" t="s">
        <v>6389</v>
      </c>
      <c r="H69" s="41" t="s">
        <v>1260</v>
      </c>
      <c r="I69" s="35">
        <v>1</v>
      </c>
      <c r="J69" s="30">
        <v>42829</v>
      </c>
      <c r="K69" s="30">
        <v>42837</v>
      </c>
      <c r="L69" s="28" t="s">
        <v>6390</v>
      </c>
    </row>
    <row r="70" spans="1:12" s="18" customFormat="1" ht="104.25" customHeight="1">
      <c r="A70" s="2003"/>
      <c r="B70" s="2004"/>
      <c r="C70" s="2004"/>
      <c r="D70" s="2016"/>
      <c r="E70" s="2016"/>
      <c r="F70" s="1998"/>
      <c r="G70" s="41" t="s">
        <v>6391</v>
      </c>
      <c r="H70" s="41" t="s">
        <v>1263</v>
      </c>
      <c r="I70" s="36">
        <v>1</v>
      </c>
      <c r="J70" s="30" t="s">
        <v>6392</v>
      </c>
      <c r="K70" s="30">
        <v>42846</v>
      </c>
      <c r="L70" s="28" t="s">
        <v>6393</v>
      </c>
    </row>
    <row r="71" spans="1:12" s="18" customFormat="1" ht="104.25" customHeight="1">
      <c r="A71" s="2003"/>
      <c r="B71" s="2004"/>
      <c r="C71" s="2004"/>
      <c r="D71" s="2016"/>
      <c r="E71" s="2016"/>
      <c r="F71" s="1998"/>
      <c r="G71" s="41" t="s">
        <v>3301</v>
      </c>
      <c r="H71" s="41" t="s">
        <v>1266</v>
      </c>
      <c r="I71" s="36">
        <v>1</v>
      </c>
      <c r="J71" s="30">
        <v>42849</v>
      </c>
      <c r="K71" s="30">
        <v>42857</v>
      </c>
      <c r="L71" s="28" t="s">
        <v>6369</v>
      </c>
    </row>
    <row r="72" spans="1:12" s="18" customFormat="1" ht="104.25" customHeight="1">
      <c r="A72" s="2003"/>
      <c r="B72" s="2004"/>
      <c r="C72" s="2004"/>
      <c r="D72" s="2016"/>
      <c r="E72" s="2016"/>
      <c r="F72" s="1998" t="s">
        <v>6394</v>
      </c>
      <c r="G72" s="41" t="s">
        <v>6377</v>
      </c>
      <c r="H72" s="41" t="s">
        <v>3287</v>
      </c>
      <c r="I72" s="35">
        <v>1</v>
      </c>
      <c r="J72" s="30">
        <v>42156</v>
      </c>
      <c r="K72" s="30">
        <v>42206</v>
      </c>
      <c r="L72" s="28" t="s">
        <v>6378</v>
      </c>
    </row>
    <row r="73" spans="1:12" s="18" customFormat="1" ht="104.25" customHeight="1">
      <c r="A73" s="2003"/>
      <c r="B73" s="2004"/>
      <c r="C73" s="2004"/>
      <c r="D73" s="2016"/>
      <c r="E73" s="2016"/>
      <c r="F73" s="1998"/>
      <c r="G73" s="41" t="s">
        <v>3293</v>
      </c>
      <c r="H73" s="41" t="s">
        <v>6379</v>
      </c>
      <c r="I73" s="35">
        <v>1</v>
      </c>
      <c r="J73" s="30">
        <v>42387</v>
      </c>
      <c r="K73" s="30">
        <v>42391</v>
      </c>
      <c r="L73" s="28" t="s">
        <v>6380</v>
      </c>
    </row>
    <row r="74" spans="1:12" s="18" customFormat="1" ht="104.25" customHeight="1">
      <c r="A74" s="2003"/>
      <c r="B74" s="2004"/>
      <c r="C74" s="2004"/>
      <c r="D74" s="2016"/>
      <c r="E74" s="2016"/>
      <c r="F74" s="1998"/>
      <c r="G74" s="41" t="s">
        <v>6381</v>
      </c>
      <c r="H74" s="41" t="s">
        <v>6382</v>
      </c>
      <c r="I74" s="35">
        <v>2</v>
      </c>
      <c r="J74" s="30">
        <v>42552</v>
      </c>
      <c r="K74" s="30">
        <v>42614</v>
      </c>
      <c r="L74" s="28" t="s">
        <v>6383</v>
      </c>
    </row>
    <row r="75" spans="1:12" s="18" customFormat="1" ht="104.25" customHeight="1">
      <c r="A75" s="2003"/>
      <c r="B75" s="2004"/>
      <c r="C75" s="2004"/>
      <c r="D75" s="2016"/>
      <c r="E75" s="2016"/>
      <c r="F75" s="1998"/>
      <c r="G75" s="41" t="s">
        <v>3297</v>
      </c>
      <c r="H75" s="41" t="s">
        <v>3298</v>
      </c>
      <c r="I75" s="36">
        <v>1</v>
      </c>
      <c r="J75" s="30">
        <v>42615</v>
      </c>
      <c r="K75" s="30">
        <v>42706</v>
      </c>
      <c r="L75" s="28" t="s">
        <v>6384</v>
      </c>
    </row>
    <row r="76" spans="1:12" s="18" customFormat="1" ht="104.25" customHeight="1">
      <c r="A76" s="2003"/>
      <c r="B76" s="2004"/>
      <c r="C76" s="2004"/>
      <c r="D76" s="2016"/>
      <c r="E76" s="2016"/>
      <c r="F76" s="1998"/>
      <c r="G76" s="41" t="s">
        <v>6385</v>
      </c>
      <c r="H76" s="41" t="s">
        <v>6386</v>
      </c>
      <c r="I76" s="35">
        <v>1</v>
      </c>
      <c r="J76" s="30">
        <v>42709</v>
      </c>
      <c r="K76" s="30">
        <v>42768</v>
      </c>
      <c r="L76" s="28" t="s">
        <v>6387</v>
      </c>
    </row>
    <row r="77" spans="1:12" s="18" customFormat="1" ht="104.25" customHeight="1">
      <c r="A77" s="2003"/>
      <c r="B77" s="2004"/>
      <c r="C77" s="2004"/>
      <c r="D77" s="2016"/>
      <c r="E77" s="2016"/>
      <c r="F77" s="1998"/>
      <c r="G77" s="41" t="s">
        <v>6388</v>
      </c>
      <c r="H77" s="41" t="s">
        <v>1257</v>
      </c>
      <c r="I77" s="36">
        <v>1</v>
      </c>
      <c r="J77" s="30">
        <v>42769</v>
      </c>
      <c r="K77" s="30">
        <v>42828</v>
      </c>
      <c r="L77" s="28" t="s">
        <v>6369</v>
      </c>
    </row>
    <row r="78" spans="1:12" s="18" customFormat="1" ht="104.25" customHeight="1">
      <c r="A78" s="2003"/>
      <c r="B78" s="2004"/>
      <c r="C78" s="2004"/>
      <c r="D78" s="2016"/>
      <c r="E78" s="2016"/>
      <c r="F78" s="1998"/>
      <c r="G78" s="41" t="s">
        <v>6389</v>
      </c>
      <c r="H78" s="41" t="s">
        <v>1260</v>
      </c>
      <c r="I78" s="35">
        <v>1</v>
      </c>
      <c r="J78" s="30">
        <v>42829</v>
      </c>
      <c r="K78" s="30">
        <v>42837</v>
      </c>
      <c r="L78" s="28" t="s">
        <v>6390</v>
      </c>
    </row>
    <row r="79" spans="1:12" s="18" customFormat="1" ht="104.25" customHeight="1">
      <c r="A79" s="2003"/>
      <c r="B79" s="2004"/>
      <c r="C79" s="2004"/>
      <c r="D79" s="2016"/>
      <c r="E79" s="2016"/>
      <c r="F79" s="1998"/>
      <c r="G79" s="41" t="s">
        <v>6391</v>
      </c>
      <c r="H79" s="41" t="s">
        <v>1263</v>
      </c>
      <c r="I79" s="36">
        <v>1</v>
      </c>
      <c r="J79" s="30" t="s">
        <v>6392</v>
      </c>
      <c r="K79" s="30">
        <v>42846</v>
      </c>
      <c r="L79" s="28" t="s">
        <v>6393</v>
      </c>
    </row>
    <row r="80" spans="1:12" s="18" customFormat="1" ht="104.25" customHeight="1">
      <c r="A80" s="2003"/>
      <c r="B80" s="2004"/>
      <c r="C80" s="2004"/>
      <c r="D80" s="2016"/>
      <c r="E80" s="2016"/>
      <c r="F80" s="1998"/>
      <c r="G80" s="41" t="s">
        <v>3301</v>
      </c>
      <c r="H80" s="41" t="s">
        <v>1266</v>
      </c>
      <c r="I80" s="36">
        <v>1</v>
      </c>
      <c r="J80" s="30">
        <v>42849</v>
      </c>
      <c r="K80" s="30">
        <v>42857</v>
      </c>
      <c r="L80" s="28" t="s">
        <v>6369</v>
      </c>
    </row>
    <row r="81" spans="1:12" s="18" customFormat="1" ht="104.25" customHeight="1">
      <c r="A81" s="2003"/>
      <c r="B81" s="2004"/>
      <c r="C81" s="2004"/>
      <c r="D81" s="2016"/>
      <c r="E81" s="2016"/>
      <c r="F81" s="2017" t="s">
        <v>6395</v>
      </c>
      <c r="G81" s="41" t="s">
        <v>6377</v>
      </c>
      <c r="H81" s="41" t="s">
        <v>3287</v>
      </c>
      <c r="I81" s="35">
        <v>1</v>
      </c>
      <c r="J81" s="30">
        <v>42156</v>
      </c>
      <c r="K81" s="30">
        <v>42206</v>
      </c>
      <c r="L81" s="28" t="s">
        <v>6378</v>
      </c>
    </row>
    <row r="82" spans="1:12" s="18" customFormat="1" ht="104.25" customHeight="1">
      <c r="A82" s="2003"/>
      <c r="B82" s="2004"/>
      <c r="C82" s="2004"/>
      <c r="D82" s="2016"/>
      <c r="E82" s="2016"/>
      <c r="F82" s="2017"/>
      <c r="G82" s="41" t="s">
        <v>3293</v>
      </c>
      <c r="H82" s="41" t="s">
        <v>6379</v>
      </c>
      <c r="I82" s="35">
        <v>1</v>
      </c>
      <c r="J82" s="30">
        <v>42387</v>
      </c>
      <c r="K82" s="30">
        <v>42391</v>
      </c>
      <c r="L82" s="28" t="s">
        <v>6380</v>
      </c>
    </row>
    <row r="83" spans="1:12" s="18" customFormat="1" ht="104.25" customHeight="1">
      <c r="A83" s="2003"/>
      <c r="B83" s="2004"/>
      <c r="C83" s="2004"/>
      <c r="D83" s="2016"/>
      <c r="E83" s="2016"/>
      <c r="F83" s="2017"/>
      <c r="G83" s="41" t="s">
        <v>6381</v>
      </c>
      <c r="H83" s="41" t="s">
        <v>6382</v>
      </c>
      <c r="I83" s="35">
        <v>2</v>
      </c>
      <c r="J83" s="30">
        <v>42552</v>
      </c>
      <c r="K83" s="30">
        <v>42614</v>
      </c>
      <c r="L83" s="28" t="s">
        <v>6383</v>
      </c>
    </row>
    <row r="84" spans="1:12" s="18" customFormat="1" ht="104.25" customHeight="1">
      <c r="A84" s="2003"/>
      <c r="B84" s="2004"/>
      <c r="C84" s="2004"/>
      <c r="D84" s="2016"/>
      <c r="E84" s="2016"/>
      <c r="F84" s="2017"/>
      <c r="G84" s="41" t="s">
        <v>3297</v>
      </c>
      <c r="H84" s="41" t="s">
        <v>3298</v>
      </c>
      <c r="I84" s="36">
        <v>1</v>
      </c>
      <c r="J84" s="30">
        <v>42615</v>
      </c>
      <c r="K84" s="30">
        <v>42706</v>
      </c>
      <c r="L84" s="28" t="s">
        <v>6384</v>
      </c>
    </row>
    <row r="85" spans="1:12" s="18" customFormat="1" ht="104.25" customHeight="1">
      <c r="A85" s="2003"/>
      <c r="B85" s="2004"/>
      <c r="C85" s="2004"/>
      <c r="D85" s="2016"/>
      <c r="E85" s="2016"/>
      <c r="F85" s="2017"/>
      <c r="G85" s="41" t="s">
        <v>6385</v>
      </c>
      <c r="H85" s="41" t="s">
        <v>6386</v>
      </c>
      <c r="I85" s="35">
        <v>1</v>
      </c>
      <c r="J85" s="30">
        <v>42709</v>
      </c>
      <c r="K85" s="30">
        <v>42768</v>
      </c>
      <c r="L85" s="28" t="s">
        <v>6387</v>
      </c>
    </row>
    <row r="86" spans="1:12" s="18" customFormat="1" ht="104.25" customHeight="1">
      <c r="A86" s="2003"/>
      <c r="B86" s="2004"/>
      <c r="C86" s="2004"/>
      <c r="D86" s="2016"/>
      <c r="E86" s="2016"/>
      <c r="F86" s="2017"/>
      <c r="G86" s="41" t="s">
        <v>6388</v>
      </c>
      <c r="H86" s="41" t="s">
        <v>1257</v>
      </c>
      <c r="I86" s="36">
        <v>1</v>
      </c>
      <c r="J86" s="30">
        <v>42769</v>
      </c>
      <c r="K86" s="30">
        <v>42828</v>
      </c>
      <c r="L86" s="28" t="s">
        <v>6369</v>
      </c>
    </row>
    <row r="87" spans="1:12" ht="120">
      <c r="A87" s="2003"/>
      <c r="B87" s="2004"/>
      <c r="C87" s="2004"/>
      <c r="D87" s="2016"/>
      <c r="E87" s="2016"/>
      <c r="F87" s="2017"/>
      <c r="G87" s="41" t="s">
        <v>6389</v>
      </c>
      <c r="H87" s="41" t="s">
        <v>1260</v>
      </c>
      <c r="I87" s="35">
        <v>1</v>
      </c>
      <c r="J87" s="30">
        <v>42829</v>
      </c>
      <c r="K87" s="30">
        <v>42837</v>
      </c>
      <c r="L87" s="28" t="s">
        <v>6390</v>
      </c>
    </row>
    <row r="88" spans="1:12" s="18" customFormat="1" ht="180">
      <c r="A88" s="2003"/>
      <c r="B88" s="2004"/>
      <c r="C88" s="2004"/>
      <c r="D88" s="2016"/>
      <c r="E88" s="2016"/>
      <c r="F88" s="2017"/>
      <c r="G88" s="41" t="s">
        <v>6391</v>
      </c>
      <c r="H88" s="41" t="s">
        <v>1263</v>
      </c>
      <c r="I88" s="36">
        <v>1</v>
      </c>
      <c r="J88" s="30" t="s">
        <v>6392</v>
      </c>
      <c r="K88" s="30">
        <v>42846</v>
      </c>
      <c r="L88" s="28" t="s">
        <v>6393</v>
      </c>
    </row>
    <row r="89" spans="1:12" ht="135">
      <c r="A89" s="2003"/>
      <c r="B89" s="2004"/>
      <c r="C89" s="2004"/>
      <c r="D89" s="2016"/>
      <c r="E89" s="2016"/>
      <c r="F89" s="2017"/>
      <c r="G89" s="41" t="s">
        <v>3301</v>
      </c>
      <c r="H89" s="41" t="s">
        <v>1266</v>
      </c>
      <c r="I89" s="36">
        <v>1</v>
      </c>
      <c r="J89" s="30">
        <v>42849</v>
      </c>
      <c r="K89" s="30">
        <v>42857</v>
      </c>
      <c r="L89" s="28" t="s">
        <v>6369</v>
      </c>
    </row>
    <row r="90" spans="1:12" ht="345">
      <c r="A90" s="2003"/>
      <c r="B90" s="2004"/>
      <c r="C90" s="2004"/>
      <c r="D90" s="2016"/>
      <c r="E90" s="2016"/>
      <c r="F90" s="1340" t="s">
        <v>1572</v>
      </c>
      <c r="G90" s="41" t="s">
        <v>1573</v>
      </c>
      <c r="H90" s="1340" t="s">
        <v>1574</v>
      </c>
      <c r="I90" s="35">
        <v>1</v>
      </c>
      <c r="J90" s="30">
        <v>42186</v>
      </c>
      <c r="K90" s="30">
        <v>42400</v>
      </c>
      <c r="L90" s="27" t="s">
        <v>6396</v>
      </c>
    </row>
    <row r="91" spans="1:12" ht="180">
      <c r="A91" s="2003"/>
      <c r="B91" s="2004"/>
      <c r="C91" s="2004"/>
      <c r="D91" s="2016"/>
      <c r="E91" s="2016"/>
      <c r="F91" s="2017" t="s">
        <v>1576</v>
      </c>
      <c r="G91" s="2017" t="s">
        <v>1577</v>
      </c>
      <c r="H91" s="1340" t="s">
        <v>1578</v>
      </c>
      <c r="I91" s="27">
        <v>1</v>
      </c>
      <c r="J91" s="37">
        <v>41773</v>
      </c>
      <c r="K91" s="37">
        <v>42004</v>
      </c>
      <c r="L91" s="38" t="s">
        <v>6397</v>
      </c>
    </row>
    <row r="92" spans="1:12" ht="180">
      <c r="A92" s="1986"/>
      <c r="B92" s="2005"/>
      <c r="C92" s="2005"/>
      <c r="D92" s="2016"/>
      <c r="E92" s="2016"/>
      <c r="F92" s="2017"/>
      <c r="G92" s="2017"/>
      <c r="H92" s="1340" t="s">
        <v>1580</v>
      </c>
      <c r="I92" s="27">
        <v>1</v>
      </c>
      <c r="J92" s="37">
        <v>42369</v>
      </c>
      <c r="K92" s="37">
        <v>42490</v>
      </c>
      <c r="L92" s="38" t="s">
        <v>6398</v>
      </c>
    </row>
    <row r="93" spans="1:12" ht="293.25">
      <c r="A93" s="2011"/>
      <c r="B93" s="2004" t="s">
        <v>6399</v>
      </c>
      <c r="C93" s="2011"/>
      <c r="D93" s="2012" t="s">
        <v>6400</v>
      </c>
      <c r="E93" s="2019" t="s">
        <v>6401</v>
      </c>
      <c r="F93" s="42" t="s">
        <v>6402</v>
      </c>
      <c r="G93" s="39"/>
      <c r="H93" s="47" t="s">
        <v>6403</v>
      </c>
      <c r="I93" s="43">
        <v>1</v>
      </c>
      <c r="J93" s="48">
        <v>42471</v>
      </c>
      <c r="K93" s="49">
        <v>42521</v>
      </c>
      <c r="L93" s="46" t="s">
        <v>6404</v>
      </c>
    </row>
    <row r="94" spans="1:12" ht="306">
      <c r="A94" s="2011"/>
      <c r="B94" s="2004"/>
      <c r="C94" s="2011"/>
      <c r="D94" s="2013"/>
      <c r="E94" s="2019"/>
      <c r="F94" s="42" t="s">
        <v>6405</v>
      </c>
      <c r="G94" s="39"/>
      <c r="H94" s="47" t="s">
        <v>6406</v>
      </c>
      <c r="I94" s="43">
        <v>1</v>
      </c>
      <c r="J94" s="48">
        <v>42471</v>
      </c>
      <c r="K94" s="49">
        <v>42735</v>
      </c>
      <c r="L94" s="46" t="s">
        <v>6404</v>
      </c>
    </row>
    <row r="95" spans="1:12" ht="344.25">
      <c r="A95" s="2011"/>
      <c r="B95" s="2004"/>
      <c r="C95" s="2011"/>
      <c r="D95" s="2013"/>
      <c r="E95" s="2019"/>
      <c r="F95" s="42" t="s">
        <v>6407</v>
      </c>
      <c r="G95" s="39"/>
      <c r="H95" s="47" t="s">
        <v>6408</v>
      </c>
      <c r="I95" s="46">
        <v>1</v>
      </c>
      <c r="J95" s="48">
        <v>42471</v>
      </c>
      <c r="K95" s="49">
        <v>42520</v>
      </c>
      <c r="L95" s="46" t="s">
        <v>6404</v>
      </c>
    </row>
    <row r="96" spans="1:12" ht="357">
      <c r="A96" s="2011"/>
      <c r="B96" s="2004"/>
      <c r="C96" s="2011"/>
      <c r="D96" s="2013"/>
      <c r="E96" s="2019"/>
      <c r="F96" s="42" t="s">
        <v>6409</v>
      </c>
      <c r="G96" s="39"/>
      <c r="H96" s="47" t="s">
        <v>6410</v>
      </c>
      <c r="I96" s="46">
        <v>1</v>
      </c>
      <c r="J96" s="48">
        <v>42475</v>
      </c>
      <c r="K96" s="49">
        <v>42734</v>
      </c>
      <c r="L96" s="46" t="s">
        <v>6411</v>
      </c>
    </row>
    <row r="97" spans="1:12" ht="178.5">
      <c r="A97" s="2011"/>
      <c r="B97" s="2004"/>
      <c r="C97" s="2011"/>
      <c r="D97" s="2013"/>
      <c r="E97" s="2019"/>
      <c r="F97" s="42" t="s">
        <v>6412</v>
      </c>
      <c r="G97" s="39"/>
      <c r="H97" s="47" t="s">
        <v>6413</v>
      </c>
      <c r="I97" s="46" t="s">
        <v>6414</v>
      </c>
      <c r="J97" s="46">
        <v>42480</v>
      </c>
      <c r="K97" s="46">
        <v>42735</v>
      </c>
      <c r="L97" s="46" t="s">
        <v>6404</v>
      </c>
    </row>
    <row r="98" spans="1:12" ht="140.25">
      <c r="A98" s="2011"/>
      <c r="B98" s="2004"/>
      <c r="C98" s="2011"/>
      <c r="D98" s="2013"/>
      <c r="E98" s="2019"/>
      <c r="F98" s="42" t="s">
        <v>6415</v>
      </c>
      <c r="G98" s="39"/>
      <c r="H98" s="47" t="s">
        <v>6416</v>
      </c>
      <c r="I98" s="46" t="s">
        <v>6414</v>
      </c>
      <c r="J98" s="46">
        <v>42480</v>
      </c>
      <c r="K98" s="46">
        <v>42735</v>
      </c>
      <c r="L98" s="46" t="s">
        <v>6417</v>
      </c>
    </row>
    <row r="99" spans="1:12" ht="409.5">
      <c r="A99" s="2011"/>
      <c r="B99" s="2004"/>
      <c r="C99" s="2011"/>
      <c r="D99" s="2014"/>
      <c r="E99" s="2019"/>
      <c r="F99" s="42" t="s">
        <v>6418</v>
      </c>
      <c r="G99" s="39"/>
      <c r="H99" s="47" t="s">
        <v>6419</v>
      </c>
      <c r="I99" s="44">
        <v>2</v>
      </c>
      <c r="J99" s="48">
        <v>42475</v>
      </c>
      <c r="K99" s="49">
        <v>42521</v>
      </c>
      <c r="L99" s="46" t="s">
        <v>6420</v>
      </c>
    </row>
  </sheetData>
  <mergeCells count="73">
    <mergeCell ref="G91:G92"/>
    <mergeCell ref="K42:K43"/>
    <mergeCell ref="L42:L43"/>
    <mergeCell ref="E93:E99"/>
    <mergeCell ref="B93:B99"/>
    <mergeCell ref="C93:C99"/>
    <mergeCell ref="A93:A99"/>
    <mergeCell ref="D93:D99"/>
    <mergeCell ref="F51:F52"/>
    <mergeCell ref="F57:F62"/>
    <mergeCell ref="F63:F71"/>
    <mergeCell ref="F72:F80"/>
    <mergeCell ref="C44:C92"/>
    <mergeCell ref="D44:D92"/>
    <mergeCell ref="E44:E92"/>
    <mergeCell ref="F81:F89"/>
    <mergeCell ref="F91:F92"/>
    <mergeCell ref="C13:D13"/>
    <mergeCell ref="C42:C43"/>
    <mergeCell ref="D42:D43"/>
    <mergeCell ref="E42:E43"/>
    <mergeCell ref="F42:F43"/>
    <mergeCell ref="A35:J35"/>
    <mergeCell ref="A24:I24"/>
    <mergeCell ref="A26:I26"/>
    <mergeCell ref="F5:F6"/>
    <mergeCell ref="A18:J18"/>
    <mergeCell ref="A20:I20"/>
    <mergeCell ref="F44:F46"/>
    <mergeCell ref="F47:F48"/>
    <mergeCell ref="A42:A43"/>
    <mergeCell ref="B42:B43"/>
    <mergeCell ref="G42:G43"/>
    <mergeCell ref="J42:J43"/>
    <mergeCell ref="H42:H43"/>
    <mergeCell ref="I42:I43"/>
    <mergeCell ref="A44:A92"/>
    <mergeCell ref="B44:B92"/>
    <mergeCell ref="G44:G46"/>
    <mergeCell ref="G47:G48"/>
    <mergeCell ref="G51:G52"/>
    <mergeCell ref="M5:M6"/>
    <mergeCell ref="N5:N6"/>
    <mergeCell ref="O5:P5"/>
    <mergeCell ref="Q5:Q6"/>
    <mergeCell ref="A7:F7"/>
    <mergeCell ref="G5:G6"/>
    <mergeCell ref="H5:H6"/>
    <mergeCell ref="I5:I6"/>
    <mergeCell ref="J5:J6"/>
    <mergeCell ref="K5:K6"/>
    <mergeCell ref="L5:L6"/>
    <mergeCell ref="A5:A6"/>
    <mergeCell ref="B5:B6"/>
    <mergeCell ref="C5:C6"/>
    <mergeCell ref="D5:D6"/>
    <mergeCell ref="E5:E6"/>
    <mergeCell ref="L37:M37"/>
    <mergeCell ref="A22:I22"/>
    <mergeCell ref="A30:I30"/>
    <mergeCell ref="D37:D38"/>
    <mergeCell ref="G37:G38"/>
    <mergeCell ref="H37:H38"/>
    <mergeCell ref="J37:J38"/>
    <mergeCell ref="I37:I38"/>
    <mergeCell ref="A37:A38"/>
    <mergeCell ref="B37:B38"/>
    <mergeCell ref="C37:C38"/>
    <mergeCell ref="A32:I32"/>
    <mergeCell ref="E37:E38"/>
    <mergeCell ref="F37:F38"/>
    <mergeCell ref="K37:K38"/>
    <mergeCell ref="A28:J2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563B64B433474E9FA9BE7FA6C8F807" ma:contentTypeVersion="2" ma:contentTypeDescription="Crear nuevo documento." ma:contentTypeScope="" ma:versionID="29969e353bfa01e69abb9057f23b6902">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F7E5DE-0E77-4524-AD34-A6311EB8C882}"/>
</file>

<file path=customXml/itemProps2.xml><?xml version="1.0" encoding="utf-8"?>
<ds:datastoreItem xmlns:ds="http://schemas.openxmlformats.org/officeDocument/2006/customXml" ds:itemID="{5C76CB0C-5158-4B4C-BA5D-D14720C9FE01}"/>
</file>

<file path=customXml/itemProps3.xml><?xml version="1.0" encoding="utf-8"?>
<ds:datastoreItem xmlns:ds="http://schemas.openxmlformats.org/officeDocument/2006/customXml" ds:itemID="{DD1814CF-D866-49E8-91A0-E0A32C5E54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Reporte avance </vt:lpstr>
      <vt:lpstr>RESUMEN CGR REF-SEG 2017</vt:lpstr>
      <vt:lpstr>Hoja1</vt:lpstr>
      <vt:lpstr>PM Institucional</vt:lpstr>
      <vt:lpstr>Hoja6</vt:lpstr>
      <vt:lpstr>Hoja4</vt:lpstr>
      <vt:lpstr>Hoja3</vt:lpstr>
      <vt:lpstr>Hoja5</vt:lpstr>
      <vt:lpstr>Estructuras</vt:lpstr>
      <vt:lpstr>'Reporte avance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Pilar Ramirez Ortiz</dc:creator>
  <cp:keywords/>
  <dc:description/>
  <cp:lastModifiedBy>Maria Del Pilar Ramirez Ortiz</cp:lastModifiedBy>
  <cp:revision/>
  <dcterms:created xsi:type="dcterms:W3CDTF">2017-03-10T21:06:04Z</dcterms:created>
  <dcterms:modified xsi:type="dcterms:W3CDTF">2019-06-21T16:09:10Z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0x010100E3563B64B433474E9FA9BE7FA6C8F807</vt:lpwstr>
  </property>
</Properties>
</file>