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defaultThemeVersion="166925"/>
  <mc:AlternateContent xmlns:mc="http://schemas.openxmlformats.org/markup-compatibility/2006">
    <mc:Choice Requires="x15">
      <x15ac:absPath xmlns:x15ac="http://schemas.microsoft.com/office/spreadsheetml/2010/11/ac" url="F:\Descargas 2016\"/>
    </mc:Choice>
  </mc:AlternateContent>
  <xr:revisionPtr revIDLastSave="0" documentId="13_ncr:1_{8949B987-5438-4FE3-BCB7-631293CFE8CA}" xr6:coauthVersionLast="36" xr6:coauthVersionMax="47" xr10:uidLastSave="{00000000-0000-0000-0000-000000000000}"/>
  <bookViews>
    <workbookView xWindow="0" yWindow="0" windowWidth="28800" windowHeight="11625" tabRatio="883" firstSheet="1" activeTab="6" xr2:uid="{00000000-000D-0000-FFFF-FFFF00000000}"/>
  </bookViews>
  <sheets>
    <sheet name="Contexto Estratégico" sheetId="8" r:id="rId1"/>
    <sheet name="Riesgos" sheetId="2" r:id="rId2"/>
    <sheet name="Racionalización de trámites" sheetId="12" r:id="rId3"/>
    <sheet name="Rendición de cuentas " sheetId="7" r:id="rId4"/>
    <sheet name="Servicio al ciudadano" sheetId="5" r:id="rId5"/>
    <sheet name="Transparencia" sheetId="6" r:id="rId6"/>
    <sheet name="Adicionales" sheetId="4" r:id="rId7"/>
    <sheet name="Control de Cambios al Documento" sheetId="13" r:id="rId8"/>
  </sheets>
  <definedNames>
    <definedName name="_xlnm.Print_Area" localSheetId="6">Adicionales!$A$1:$H$4</definedName>
    <definedName name="_xlnm.Print_Area" localSheetId="0">'Contexto Estratégico'!$A$1:$G$2</definedName>
    <definedName name="_xlnm.Print_Area" localSheetId="2">'Racionalización de trámites'!$A$1:$E$4</definedName>
    <definedName name="_xlnm.Print_Area" localSheetId="3">'Rendición de cuentas '!$A$1:$H$11</definedName>
    <definedName name="_xlnm.Print_Area" localSheetId="1">Riesgos!$A$1:$H$8</definedName>
    <definedName name="_xlnm.Print_Area" localSheetId="4">'Servicio al ciudadano'!$A$1:$H$20</definedName>
    <definedName name="_xlnm.Print_Area" localSheetId="5">Transparencia!$A$1:$H$13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6" i="7" l="1"/>
  <c r="U9" i="7" l="1"/>
  <c r="U8" i="7"/>
  <c r="U6" i="7"/>
  <c r="U7" i="6"/>
  <c r="U6" i="5"/>
  <c r="U12" i="6" l="1"/>
  <c r="U17" i="6"/>
  <c r="U15" i="6"/>
  <c r="U13" i="7" l="1"/>
  <c r="U11" i="7"/>
  <c r="U14" i="7" l="1"/>
  <c r="U10" i="5" l="1"/>
  <c r="U7" i="5"/>
  <c r="U8" i="5"/>
  <c r="U14" i="6" l="1"/>
  <c r="U13" i="5" l="1"/>
  <c r="U17" i="5" l="1"/>
  <c r="U16" i="4"/>
  <c r="U13" i="4"/>
  <c r="U20" i="6"/>
  <c r="U10" i="6"/>
  <c r="U8" i="6"/>
  <c r="U20" i="5"/>
  <c r="U19" i="5"/>
  <c r="U16" i="5"/>
  <c r="U15" i="5"/>
  <c r="U10" i="4"/>
  <c r="U9" i="4"/>
  <c r="U8" i="4"/>
  <c r="U11" i="5"/>
  <c r="U19" i="6" l="1"/>
  <c r="U5" i="6"/>
  <c r="U18" i="6"/>
  <c r="U14" i="5"/>
  <c r="U6" i="6"/>
  <c r="U18" i="5"/>
  <c r="U11" i="6"/>
  <c r="U9" i="6"/>
  <c r="U10" i="7" l="1"/>
  <c r="U7" i="7"/>
  <c r="U12" i="5"/>
  <c r="U12" i="4" l="1"/>
  <c r="U11" i="4"/>
  <c r="U12" i="7" l="1"/>
  <c r="U18" i="4" l="1"/>
  <c r="U5" i="4"/>
  <c r="U5" i="7"/>
  <c r="U17" i="4" l="1"/>
  <c r="U19" i="4" l="1"/>
  <c r="U5" i="5"/>
  <c r="U15" i="4" l="1"/>
  <c r="U14" i="4" l="1"/>
  <c r="U7" i="4" l="1"/>
  <c r="U8" i="2"/>
  <c r="U7" i="2"/>
  <c r="U6" i="2"/>
  <c r="U6" i="4" l="1"/>
  <c r="U16" i="6" l="1"/>
  <c r="U13" i="6"/>
</calcChain>
</file>

<file path=xl/sharedStrings.xml><?xml version="1.0" encoding="utf-8"?>
<sst xmlns="http://schemas.openxmlformats.org/spreadsheetml/2006/main" count="1039" uniqueCount="504">
  <si>
    <t>PLAN ANTICORRUPCIÓN Y DE ATENCIÓN AL CIUDADANO 2023
CONTEXTO ESTRATÉGICO</t>
  </si>
  <si>
    <t>Panorama sobre posibles hechos de corrupción</t>
  </si>
  <si>
    <r>
      <rPr>
        <sz val="12"/>
        <rFont val="Calibri"/>
        <family val="2"/>
        <scheme val="minor"/>
      </rPr>
      <t xml:space="preserve">La Subdirección de Asuntos Disciplinarios radicó en la vigencia 2022,  mil nueve noticias disciplinarias (1009), de las cuales, ciento nueve (109) correspondieron a denuncias que guardaron relación con situaciones fácticas cuya competencia reside en la Agencia ITRC, a la cual fueron trasladadas, es decir un 11%. Las conductas de las denuncias trasladadas fueron : Corrupción, prevaricato, presión por parte de funcionarios, otros delitos (lavado de activos), abuso de autoridad, estafa, maltrato a usuario, comportamiento antiético, violación al debido proceso, irregularidad por parte de funcionarios (llevar documentos a casa sin autorizar-suministrar información a personal externo-asesorar), falsedad en documento público, evasión de IVA, irregularidad en el concurso de carrera DIAN.  
La conducta más denunciada está ligada a supuestos actos de corrupción, con una participación del 39.4%, seguida de presuntas irregularidades por parte de funcionarios asociadas a deslealtad, y otros delitos: cada uno con un porcentaje del 16.5%, para continuar con presuntas conductas de estafa en un porcentaje del 11%.  Los demás hechos reportados acusan un porcentaje muy bajo. 
Las conductas relacionadas con corrupción se relacionan con temas de contrabando, lavado de activos, solicitud de dinero, estafa, prevaricato, falta a las funciones como servidor público, cohecho, suplantación de identidad como servidor público para aprovecharse de esta supuesta condición y cometer estafas. Internamente, las denuncias corresponden a los procesos de operación aduanera, fiscalización, comercialización y devoluciones.
En el período comprendido entre el 1 de enero y el 30 de diciembre de 2022, la Agencia del Inspector General de Rentas, Contribuciones y Tributos Parafiscales ha expedido tres (3) fallos ejecutoriados de naturaleza absolutoria. De los fallos, uno (1) corresponde a la conducta de naturaleza gravísima consagrada en el artículo 48 de numeral 1 de la Ley 734 de 2002 que señala: </t>
    </r>
    <r>
      <rPr>
        <i/>
        <sz val="12"/>
        <rFont val="Calibri"/>
        <family val="2"/>
        <scheme val="minor"/>
      </rPr>
      <t>“Realizar objetivamente una descripción típica consagrada en la ley como delito sancionable a título de dolo cuando se cometa en razón, con ocasión o como consecuencia de las función o cargo, o abusando del mismo”</t>
    </r>
    <r>
      <rPr>
        <sz val="12"/>
        <rFont val="Calibri"/>
        <family val="2"/>
        <scheme val="minor"/>
      </rPr>
      <t xml:space="preserve">  y los otros dos (2) con la infracción establecida en el artículo 48 numeral 3, según la cual constituye falta gravísima: </t>
    </r>
    <r>
      <rPr>
        <i/>
        <sz val="12"/>
        <rFont val="Calibri"/>
        <family val="2"/>
        <scheme val="minor"/>
      </rPr>
      <t>“Dar lugar a que por culpa gravísima se extravíen, pierdan o dañen bienes del Estado o a cargo del mismo, o de empresas o instituciones en que este tenga parte o bienes de particulares cuya administración o custodia se le haya confiado por razón de sus funciones, en cuantía igual o superior a quinientos (500) salarios mínimos legales mensuales.Incrementar injustificadamente el patrimonio, directa o indirectamente, en favor propio o de un tercero, permitir o tolerar que otro lo haga”.</t>
    </r>
    <r>
      <rPr>
        <sz val="12"/>
        <color rgb="FFFF0000"/>
        <rFont val="Calibri"/>
        <family val="2"/>
        <scheme val="minor"/>
      </rPr>
      <t xml:space="preserve">
</t>
    </r>
    <r>
      <rPr>
        <sz val="12"/>
        <rFont val="Calibri"/>
        <family val="2"/>
        <scheme val="minor"/>
      </rPr>
      <t xml:space="preserve">Tal como se ha indicado en informes presentados en años anteriores, se precisa que las conductas que fueron objeto de sanción no tuvieron lugar en el año 2022, puesto que para llegar a la instancia de sanción, primero se debe agotar un proceso formal, con las debidas garantías, que en el mejor de los casos puede ser poco inferior a un año, si se gestiona por el rito verbal, pero de al menos dos años, si lo es por el ordinario; además de ello, debe tenerse presente que los casos por lo general son revisados por el funcionario de segundo grado, vía recurso de apelación, lo que naturalmente extiende su duración. </t>
    </r>
    <r>
      <rPr>
        <sz val="12"/>
        <color rgb="FFFF0000"/>
        <rFont val="Calibri"/>
        <family val="2"/>
        <scheme val="minor"/>
      </rPr>
      <t xml:space="preserve">
</t>
    </r>
    <r>
      <rPr>
        <sz val="12"/>
        <rFont val="Calibri"/>
        <family val="2"/>
        <scheme val="minor"/>
      </rPr>
      <t xml:space="preserve">Se puede concluir que la mayor vulnerabilidad de la DIAN está referida a conductas constitutivas de delito en general contra la Administración Pública (prevaricato, cohecho, concusión).  Ahora, si bien las conductas ligadas a hechos de corrupción son eminentemente dolosas, y para hacerle frente a ello es necesario reducir las posibilidades de maniobra personal no vigilada y también fomentar la denuncia, lo cierto es que también pueden presentarse temas de irregularidades por debilidades en materia ética y de disciplina. 
De cara a lo enunciado anteriormente, la Subdirección de Asuntos Disciplinarios desde años atrás realiza campañas de prevención, con el fin de mitigar el riesgo de que los servidores de la entidad incurran en conductas contrarias a la ética, moralidad y decoro que debe caracterizarles.
Teniendo en cuenta que el 29 de marzo de 2022 entró en vigor la Ley 1952 - Código General Disciplinario, se realizó un WEBINAR a nivel nacional para dar a conocer los principales lineamientos y novedades de esta norma, herramienta importante para combatir la corrupción.
</t>
    </r>
  </si>
  <si>
    <t>Diagnóstico de trámites y servicios de la Entidad</t>
  </si>
  <si>
    <t xml:space="preserve">Para 2022, el Indicador de percepción de calidad general del servicio institucional tuvo un desempeño satisfactorio pasando de 75,9% en 2021 a 82.3% en 2022, resultado de la aplicación de 10,266 encuestas. La Dimensión de resultado en la gestión de trámites y servicios muestra el mejor avance: 57,2% a 80,2%, es decir, una  variación de  +40,2 puntos; respecto del Acceso, pasa de 59,4 a 74,2% es decir, una variación de +24; sobre la Transparencia, se pasa de 60.1% a 76.4%, con un  incremento de 27.1 puntos;  en relacion con la fidelidad, se pasa de 65,3% a 73.3%, es decir, un  incremento del 11.7%; en relación con el Proceso, se pasa de 72.1% a 74.4%, con una variacion de +3.2 puntos; respecto de Cercanía (2021 a 2022) pasa de 36,9 % a 41,1 %, es decir, un incremento de 4,2 puntos porcentuales.
Con la revisión de los demás resultados, se puede evidenciar falta de estandarización en la gestión del servicio en toda la Entidad, más pronunciada en los diferentes  canales de atención, ya que hay una dispersión bastante marcada, que puede obedecer a  diferentes factores como capacidad operativa, falta de integración de canales, ausencia de protocolos y de niveles de servicio en todos los canales para todos los trámites y servicio pueden generar esta disparidad de  percepciones. Un comportamiento similar se observa en la dispersión de dimensiones confirmatorias del servicio. Lo anterior se traduce en las recomendaciones que indican que el mejoramiento del servicio debe ser integral y le atañe a toda la Entidad: se debe enfocar más la mejora de la capacidad 
operativa para cerrar las barreras de acceso, mejorar el relacionamiento y la experiencia y servicio, fortalecer la comunicación, y el conocimiento técnico. Estandarizar los procesos de atención con aplicación de protocolos de servicio, monitoreo de calidad y cumplimiento de niveles de servicio;lLas áreas deben gestionar reuniones con los contribuyentes y usuarias de sus respectivos trámites y servicios a cargo, para propiciar un acercamiento más dinámico con el fin de detección de necesidades y establecer mejoras conducentes a fortalecer la satisfacción dentro del marco normativo y la cercanía. 
</t>
  </si>
  <si>
    <t>Necesidades orientadas a la racionalización y simplificación de trámites</t>
  </si>
  <si>
    <t>La estrategia de racionalización relaciona aquellas actividades que las diferentes dependencias de la entidad han identificado y seleccionado para optimizar y racionalizar su trámite, ennumerándose allí la situación actual, la mejora a efectuar  y los beneficios al ciudadano que se esperan,  como resultado de dicha racionalización. Todo lo anterior, buscando disminuir costos, tiempos, requisitos, pasos, procedimientos y procesos, mejorar canales de atención,etc.</t>
  </si>
  <si>
    <t>Necesidades de información dirigida a más usuarios y ciudadanos (rendición de cuentas)</t>
  </si>
  <si>
    <t>A través de la estrategia de Participación ciudadana y rendición de cuentas, la entidad debe continuar fortaleciendo la participación ciudadana en los diversos espacios institucionales e interinstitucionales, generando actividades en las cuales los grupos de valor y de interés puedan interactuar con la DIAN, exponer sus puntos de vista, necesidades y la entidad pueda dar a conocer  los resultados de su gestión, la efectividad en el grado de utilización de los recursos asignados y las acciones de mejora en curso, buscando siempre optimizar la atención a los contribuyentes y usuarios aduaneros, fomentar y consolidar el cumplimiento voluntario y cultura de la contribución, gestionar más eficientemente la cartera e incrementar la calidad y oportunidad de la información requerida.
De otra parte, se sigue contando con los Comités de Gestión Tributaria, Aduanera, Cambiaria (TAC) como espacio de interacción ciudadana fundamental en las Direcciones Seccionales con los grupos de valor y de interés, en los cuales se de a conocer información relevante sobre los resultados de la gestión de las seccionales, el cumplimiento de los compromisos adquiridos en comités anteriores y el reconocimiento y entrega de incentivos a la ciudadanía por su participación en dichos comités. 
Un elemento fundamental en la estrategia de rendición de cuentas es la comunicación, enfocada en la divulgación de información a través de los diferentes canales para incentivar y promocionar la participación de la ciudadanía en este ejercicio de transparencia, por lo cual se cuenta igualmente con la Encuesta de Urna de Cristal, en la cual se indaga a la ciudadanía sobre aspectos en los cuales debería profundizar la entidad en sus explicaciones frente a los resultados alcanzados.
Es así, como basados en la información entregada por las Direcciones de Gestión de la entidad apoyados en la Política de Comunicación de la DIAN, en la que se establecen las directrices para el tratamiento informativo, se dispondrán contenidos en los productos de comunicación interna, dirigidos a los servidores públicos de la Entidad, y de comunicación externa, conducentes a la ciudadanía en general, en los que se entregará información permanente en materia de gestión y ejecución de recursos, entre otros temas.
Para tal fin, se impulsará la divulgación y promoción del diálogo con la ciudadanía en cada una de las etapas de rendición, a través de:
-	Canales y productos de comunicación interna
-	Canales y productos de comunicación externa</t>
  </si>
  <si>
    <t>Diagnóstico de la estrategia de servicio al ciudadano</t>
  </si>
  <si>
    <t>Para 2022, el Indicador de percepción de calidad general del servicio institucional tuvo un desempeño satisfactorio pasando de 75,9% en 2021 a 82.3% en 2022, resultado de la aplicación de 10,266 encuestas. La Dimensión de resultado en la gestión de trámites y servicios muestra el mejor avance: 57,2% a 80,2%, es decir, una  variación de  +40,2 puntos; respecto del Acceso, pasa de 59,4 a 74,2% es decir, una variación de +24; sobre la Transparencia, se pasa de 60.1% a 76.4%, con un  incremento de 27.1 puntos;  en relacion con la fidelidad, se pasa de 65,3% a 73.3%, es decir, un  incremento del 11.7%; en relación con el Proceso, se pasa de 72.1% a 74.4%, con una variacion de +3.2 puntos; respecto de Cercanía (2021 a 2022) pasa de 36,9 % a 41,1 %, es decir, un incremento de 4,2 puntos porcentuales.
Con el análisis realizado de los resultados de las dimensiones sobre las cuales se encuentra estructurada la encuesta, se continúa buscando  generar acciones que permitan desarrollar proyectos transversales teniendo como centro de la gestión de la administración al ciudadano.</t>
  </si>
  <si>
    <t>Diagnóstico del avance en la implementación de la Ley de Transparencia</t>
  </si>
  <si>
    <t>La DIAN ha venido cumpliendo los lineamientos de la Ley 1712 de 2011 o Ley de Transparencia, haciendo cada vez más visibles y accesibles diferentes actividades y adelantando el monitoreo permanente al servicio. La entidad forma parte de la Red insterinstitucional de Transparencia y Anticorrupción RITA de la Secretaría de Transparencia de la Presidencia y cuenta con el rol de Oficial de Transparencia, a través del cual viene movilizando diferentes actividades en pos de la transparencia y la lucha contra la corrupción. Se tiene nuevo oficial de transparencia, con quien se viene revisando el avance de implementación de este tópico en la DIAN.</t>
  </si>
  <si>
    <t>PLAN ANTICORRUPCIÓN Y DE ATENCIÓN AL CIUDADANO 2023
COMPONENTE 1: GESTIÓN DE RIESGOS DE CORRUPCIÓN - MAPA DE RIESGOS DE CORRUPCIÓN 
  V.4. 18 de agosto de 2023</t>
  </si>
  <si>
    <t>Objetivo</t>
  </si>
  <si>
    <t>Permitir a la entidad identificar, analizar, evaluar y mitigar  los posibles hechos generadores de corrupción en los procesos de su gestión.</t>
  </si>
  <si>
    <t>Alcance</t>
  </si>
  <si>
    <t>A partir de la determinación de los riesgos de corrupción internos y externos, causas y sus consecuencias se establecen las medidas orientadas a controlarlos.</t>
  </si>
  <si>
    <t>Programación de la meta</t>
  </si>
  <si>
    <t>Monitoreo
mayo - agosto 2023</t>
  </si>
  <si>
    <t xml:space="preserve">Subcomponente </t>
  </si>
  <si>
    <t xml:space="preserve">No. </t>
  </si>
  <si>
    <t>Actividad o producto</t>
  </si>
  <si>
    <t>Indicador</t>
  </si>
  <si>
    <t>Meta</t>
  </si>
  <si>
    <t xml:space="preserve">Responsable </t>
  </si>
  <si>
    <t>Fecha inicio</t>
  </si>
  <si>
    <t>Fecha final</t>
  </si>
  <si>
    <t xml:space="preserve">enero </t>
  </si>
  <si>
    <t>febrero</t>
  </si>
  <si>
    <t>marzo</t>
  </si>
  <si>
    <t>abril</t>
  </si>
  <si>
    <t>mayo</t>
  </si>
  <si>
    <t>junio</t>
  </si>
  <si>
    <t>julio</t>
  </si>
  <si>
    <t>agosto</t>
  </si>
  <si>
    <t>septiembre</t>
  </si>
  <si>
    <t>octubre</t>
  </si>
  <si>
    <t>noviembre</t>
  </si>
  <si>
    <t>diciembre</t>
  </si>
  <si>
    <t>total</t>
  </si>
  <si>
    <t xml:space="preserve">Porcentaje de avance </t>
  </si>
  <si>
    <t>Relación de Evidencias / observaciones</t>
  </si>
  <si>
    <t>URL Publicación</t>
  </si>
  <si>
    <t>Política de Administración de Riesgos</t>
  </si>
  <si>
    <t>La UAE-DIAN ya cuenta con una politica de riesgos, la cual se incorporó en el Código de Buen Gobierno de la Entidad  y se encuentra debidamente actualizada, por tanto no se incluyen actividades para la vigencia 2022 relacionadas con este subcomponente.</t>
  </si>
  <si>
    <t xml:space="preserve">Construcción del Mapa de Riesgos de Corrupción </t>
  </si>
  <si>
    <t>Actualizar matrices de riesgos de corrupción de los subprocesos.</t>
  </si>
  <si>
    <t>Matrices de riesgos de corrupción actualizadas</t>
  </si>
  <si>
    <t>Responsables de los procesos y Coordinación de Procesos y Riesgos Operacionales de la Subdirección de Procesos</t>
  </si>
  <si>
    <t>Se continúa trabajando en la actualización de la matriz de riesgos del subproceso Gobernanza de Datos, Analítica y Estudios Económicos y del subproceso Investigaciones Disciplinarias de acuerdo con el cronograma definido.</t>
  </si>
  <si>
    <t>Se adjunta archivo de trabajo
Matriz de riesgos de los subprocesos referenciados</t>
  </si>
  <si>
    <t xml:space="preserve">Consulta y divulgación </t>
  </si>
  <si>
    <t>Diseñar y aplicar encuesta de percepción interna  sobre el nivel de comprensión y apropiación de los riesgos de corrupción identificados y sus controles.</t>
  </si>
  <si>
    <t>Encuesta realizada a nivel nacional</t>
  </si>
  <si>
    <t xml:space="preserve">Coordinación de Procesos y Riesgos Operacionales de la Subdirección de Procesos </t>
  </si>
  <si>
    <t>Se realizó el diseño de la encuesta percepción riesgos de corrupción, se envió a la Oficina de Comunicaciones Institucionales para su difusión y diligenciamiento de los servidores por DIANNET .</t>
  </si>
  <si>
    <t>Se adjunta correo con la gestión realizada y respuesta de la Oficina de Comunicaciones.</t>
  </si>
  <si>
    <t xml:space="preserve">Monitoreo y Revisión </t>
  </si>
  <si>
    <t>Elaborar informe consolidado de la gestión de riesgos</t>
  </si>
  <si>
    <t>Informe consolidado de la gestión de riesgos</t>
  </si>
  <si>
    <t>66,80%</t>
  </si>
  <si>
    <t>Se presentó informe correspondiente al  primer cuatrimestre 2023.
Evidencia: Reposa en los archivos de la Subdirección de Procesos.</t>
  </si>
  <si>
    <t>https://diancolombia.sharepoint.com/:f:/s/Sub-Procesos/EmwXpVR2pgRHsi2d0mdVVHoBr4S3vkdUTcT2pq9YVpDsBA?e=8mzdBz</t>
  </si>
  <si>
    <t>PLAN ANTICORRUPCIÓN Y DE ATENCIÓN AL CIUDADANO 2023
COMPONENTE 2: RACIONALIZACIÓN DE TRÁMITES
  V.4. 18 de agosto de 2023</t>
  </si>
  <si>
    <t>Facilitar el acceso de los ciudadanos a sus derechos, el cumplimiento de sus obligaciones o el desarrollo de una actividad comercial o económica de manera ágil y efectiva frente al Estado.</t>
  </si>
  <si>
    <t>Las acciones de racionalización deberán estar encaminadas a reducir: costos, tiempos, documentos, pasos, procesos, procedimientos y a generar esquemas no presenciales para su realización como el uso de correos electrónicos, internet y páginas web.</t>
  </si>
  <si>
    <t>DATOS TRÁMITES A RACIONALIZAR</t>
  </si>
  <si>
    <t>ACCIONES DE RACIONALIZACIÓN A DESARROLLAR</t>
  </si>
  <si>
    <t>PLAN DE EJECUCIÓN</t>
  </si>
  <si>
    <t>Número</t>
  </si>
  <si>
    <t>Nombre</t>
  </si>
  <si>
    <t>Estado</t>
  </si>
  <si>
    <t>Situación actual</t>
  </si>
  <si>
    <t>Mejora a implementar</t>
  </si>
  <si>
    <t>Beneficio al ciudadano y/o entidad</t>
  </si>
  <si>
    <t>Tipo racionalización</t>
  </si>
  <si>
    <t>Acciones racionalización</t>
  </si>
  <si>
    <t>Fecha final racionalización</t>
  </si>
  <si>
    <t>Fecha final implementación</t>
  </si>
  <si>
    <t>Responsable</t>
  </si>
  <si>
    <t>Inscripción en el Registro Único Tributario (RUT)</t>
  </si>
  <si>
    <t>Inscrito</t>
  </si>
  <si>
    <t xml:space="preserve">Actualmente la inscripción en el RUT de Consorcios y uniones temporales debe realizarse de manera asistida ante un funcionario DIAN, previo agendamiento y disponibilidad de citas, generando tiempos de espera que exceden los compromisos contractuales para los que fueron constituidos. </t>
  </si>
  <si>
    <t>Se realizará la solicitud de inscripción virtual en el RUT por autogestión, de los consorcios y uniones temporales.</t>
  </si>
  <si>
    <t xml:space="preserve"> - Mejorar la prestación del servicio en tiempo y oportunidad para este segmento de clientes.
- Generar en el cliente externo conocimiento y apropiación de las normas que regulan este segmento.
- Disminuir la demanda en el agendamiento ocasionada por este tipo de clientes.</t>
  </si>
  <si>
    <t>Tecnológica</t>
  </si>
  <si>
    <t>Trámite total en línea</t>
  </si>
  <si>
    <t>Subdirección Administración del RUT</t>
  </si>
  <si>
    <t xml:space="preserve">Según oficio 2022125 100153160 – 3049 de 05122022, se realiza entrega formal de la especificación de requerimientos “REQ_627 Solicitud Inscripción RUT unión temporal y/o consorcio” a tecnología se encuentra en el proceso de desarrollo e implementación por parte de tecnología, se espera orden para dar inicio a pruebas funcionales.          </t>
  </si>
  <si>
    <t>Administrativa</t>
  </si>
  <si>
    <t>Mejora u optimización del proceso o procedimiento asociado al trámite</t>
  </si>
  <si>
    <t xml:space="preserve">Según oficio 2022125 100153160 – 3049 de 05122022, se realiza entrega formal de la especificación de requerimientos “REQ_627 Solicitud Inscripción RUT unión temporal y/o consorcio” La inscripción en el RUT de Consorcios y uniones temporales  las evidencias se pueden validar en el siguiente Link de Sharepoint   https://diancolombia.sharepoint.com/:f:/s/Sub-Admin-RUT/EjpyIMR_8udBglq152Y6FrwB8O5fNDATdMDjXDdaHsp2og?e=VPuaFG      </t>
  </si>
  <si>
    <t>Facilidades de pago para los deudores de obligaciones tributarias</t>
  </si>
  <si>
    <t>Actualmente la solicitud de facilidad de pago se realiza a través de los buzones virtuales de correspondencia, sin la relación de la información y requisitos requeridos para el análisis de la misma, generando reprocesos y demoras en las actividades establecidas en el procedimiento.</t>
  </si>
  <si>
    <t>Modificación del procedimiento, creación de herramienta tecnológica con el NSGT</t>
  </si>
  <si>
    <t>Mejorar la prestación del servicio en tiempo y oportunidad para los deudores morosos, facilitar el analisis y otorgamiento de las facilidades de pago.</t>
  </si>
  <si>
    <t>Aumento de medios de pago - corresponsal bancario</t>
  </si>
  <si>
    <t>Subdirección de Cobranzas y Control Extensivo</t>
  </si>
  <si>
    <t>Según correo electrónico de fecha 30 de noviembre de 2022, la Subdirección de Cobranzas y Control Extensivo elaboró las especificaciones de alto nivel para el Nuevo Sistema de Gestión Tributaria.</t>
  </si>
  <si>
    <t>Devolución de IVA a turistas extranjeros</t>
  </si>
  <si>
    <t>El trámite es totalmente manual.
El solicitante debe radicar la solicitud en el puerto o aeropuerto adjuntando fotocopia de documentos y diligenciando manualmente el formato de solicitud de devolución.
Verificación de requisitos en forma manual</t>
  </si>
  <si>
    <t xml:space="preserve">Ajustes según decreto que reglamenta la devolución automática de saldos a favor. Trámite totalmente en línea.
Disponibilidad permanente para gestionar la solicitud.
Eliminación de documentos físicos.
Disminución de tiempo de devolución.
Ampliación de la lista de bienes que dan derecho a la devolución.
</t>
  </si>
  <si>
    <t>Disminución de tiempo y costos para elaborar la solicitud de devolución.
Mayor posibilidad de acceder al beneficio.
Facilidad para gestionar la solicitud.
uso de medios tecnológicos.</t>
  </si>
  <si>
    <t>Eliminación de documentos</t>
  </si>
  <si>
    <t>Subdirección de Devoluciones</t>
  </si>
  <si>
    <t>Disminución de tiempo y costos para radicar la solicitud de devolución.
Mayor posibilidad de acceder al beneficio
Facilidad para gestionar la solicitud
Uso de medios tecnológicos.
Información sobre el trámite.</t>
  </si>
  <si>
    <t>Formularios diligenciados en línea</t>
  </si>
  <si>
    <t>Subdirección de Devoluciones - DGIT</t>
  </si>
  <si>
    <t>Diligenciamiento, presentación y pago de declaraciones tributarias</t>
  </si>
  <si>
    <t>A 30 de octubre de 2021, el 18%  de declaraciones y el 33% de los Recibos Oficiales de Pago (F490)  se entregan en documento físico a la DIAN.</t>
  </si>
  <si>
    <t>Implementar acciones  para disminuir los formularios físicos presentados a las entidades recaudadoras para la declaración y pago de impuestos.
Eliminar las declaraciones litográficas del formulario 210
Disminuir  en 10%  la cantidad de documentos físicos  entregados a la DIAN
1. Eliminación del formulario 210 en el Servicio de diligenciamiento por usuario no registrado
2. Eliminación exigencia de la copia del formulario 490 de doble código de barras para entrega a la DIAN.
3. Fomentar cultura de pago de impuestos a través de servicios informáticos.</t>
  </si>
  <si>
    <t>1. Disminución de costos en papelería, en impresión y desplazamiento 
2. Optimización del espacio destinado al archivo de los  documentos físicos  trasladado por las EAR a las Direcciones Seccionales
3. Disminución de las posibles extemporaneidades en la entrega de los documentos físicos por parte de las Entidades Autorizadas para Recaudar.
4. Disminución de la carga operativa en las áreas de Documentación  y/o archivo de las Direcciones Seccionales de  DIAN 
5. Disminución de los costos operativos asociados al procesamiento de documentos a cargo de las Entidades Recaudadoras</t>
  </si>
  <si>
    <t>Optimización del aplicativo</t>
  </si>
  <si>
    <t>Subdireccción de Recaudo 
Subdirección de Servicio al Ciudadano en Asuntos Tributarios</t>
  </si>
  <si>
    <t>Según oficio 100153156-0554 de 31 de agosto de 2023, la subdirectora de Recaudo certifica la eliminación del formulario 210 en el servicio de diligenciamiento por usuario no registrado. En cuanto a la eliminación de la exigencia de la copia del formulario 490 de doble código de barras el cumplimiento va en un 60% y el tercer compromiso de fomentar una cultura de pago de impuestos a través de los servicios informáticos el cumplimiento es del 50%.</t>
  </si>
  <si>
    <t>PLAN ANTICORRUPCIÓN Y DE ATENCIÓN AL CIUDADANO 2023
COMPONENTE 3: ESTRATEGIA RENDICIÓN DE CUENTAS
V.4. 18 de agosto de 2023</t>
  </si>
  <si>
    <t>Generar espacios de diálogo entre la Entidad y el ciudadano.</t>
  </si>
  <si>
    <t>La rendición de cuentas a la ciudadanía es un ejercicio permanente y transversal que se orienta a afianzar la relación Estado – ciudadano; por tanto, tiene que ser un proceso continuo y bidireccional, que genere espacios de diálogo entre el Estado y los ciudadanos sobre los asuntos públicos de la entidad.</t>
  </si>
  <si>
    <t>Subcomponentes</t>
  </si>
  <si>
    <t xml:space="preserve">Actividad o producto </t>
  </si>
  <si>
    <t xml:space="preserve">Indicador </t>
  </si>
  <si>
    <t>Enero</t>
  </si>
  <si>
    <t>Marzo</t>
  </si>
  <si>
    <t>Abril</t>
  </si>
  <si>
    <t>Mayo</t>
  </si>
  <si>
    <t>Junio</t>
  </si>
  <si>
    <t>Julio</t>
  </si>
  <si>
    <t>Agosto</t>
  </si>
  <si>
    <t>Septiembre</t>
  </si>
  <si>
    <t>Octubre</t>
  </si>
  <si>
    <t>Noviembre</t>
  </si>
  <si>
    <t>Diciembre</t>
  </si>
  <si>
    <t>Total</t>
  </si>
  <si>
    <t>Informar avances y resultados de la gestión con calidad y en lenguaje comprensible</t>
  </si>
  <si>
    <t xml:space="preserve">Fortalecer los canales de comunicación de la DIAN para divulgar a la ciudadanía </t>
  </si>
  <si>
    <t xml:space="preserve">Canales de comunicacion fortalecidos </t>
  </si>
  <si>
    <t>Oficina de Comunicaciones Institucionales</t>
  </si>
  <si>
    <t>De acuerdo con lo establecido, durante el primer semestre se llevó a cabo la entrega de la propuesta de arquitectura para la pagina Web, cumpliendo con la primera meta propuesta.
Igualmente desde el segundo semestre se esta desarrollando la estrategía digital de la Entidad la cual se implementará en el último trimestre del año. Sin embargo, se logró avanzar en el diagnóstico y planeación de dicha estrategía.</t>
  </si>
  <si>
    <t>https://diancolombia.sharepoint.com/:f:/s/OCI/Eoo_FRDXBHpKtnIywvKd0hMBDbIiD__NumF1SbQ4cV8yCg?e=bljh0x
https://diancolombia.sharepoint.com/:f:/s/OCI/EoYyk1cBnGlLseuNFubUAgYB4HtrBaqsVcL0_CNFbXe_1Q?e=J2vhD2</t>
  </si>
  <si>
    <t xml:space="preserve">Divulgar a través de la pagina Web de la DIAN así como de Diannet : Resultados de la gestión de la entidad en forma periódica, de acuerdo con cada proceso para dar a conocer a los ciudadanos los avances en el cumplimiento de metas y objetivos misionales, la eficiencia administrativa,  la gestión financiera, presupuesto, cifras de recaudo y comercio exterior, cumplimiento de metas, gestión, contratación, impactos de la gestión, gestión de asistencia al cliente, acciones de mejora, etc.
</t>
  </si>
  <si>
    <t xml:space="preserve">Solicitudes mensuales gestionadas de las Solicitudes mensuales recibidas </t>
  </si>
  <si>
    <t>100% mensual</t>
  </si>
  <si>
    <t xml:space="preserve">Se llevó a cabo el seguimiento de las publicaciones para divulgar los temas de interes para los stakeholders de la Entidad, logrando así un 100% de cumplimiento mensual </t>
  </si>
  <si>
    <t>https://diancolombia.sharepoint.com/:f:/s/OCI/EhTbpl27DU5HllIQkRbIX0AB02LQJtZtM7yJOZo90gQ8Tg?e=OXBPq9</t>
  </si>
  <si>
    <t>Desarrollar escenarios de diálogo de doble vía con la ciudadanía y sus organizaciones</t>
  </si>
  <si>
    <t>Audiencia Pública de Rendición de Cuentas: llevada a cabo en forma presencial o virtual según decida la Alta Dirección, y se divulgará a través de los diversos canales de comunicación con que cuenta la DIAN con el fin de garantizar la interacción, el dialogo y la participación con la ciudadanía.</t>
  </si>
  <si>
    <t>Documento de Audiencia de Rendición de Cuentas y Documento de Evaluación de Audiencia Pública de Rendición de cuentas 2023</t>
  </si>
  <si>
    <t>Dirección General, Subdirección de Planeación y Cumplimiento y Oficina de Comunicaciones Institucionales</t>
  </si>
  <si>
    <t>31 de diciembre de 2023</t>
  </si>
  <si>
    <t>Teniendo en cuenta que se determinó que la audiencia de rendición de cuentas se realizará el 14 de septiembre próximo, en el mes de agosto se publicaron la invitación al evento, así como el informe de rendición de cuentas y la encuesta previa a la misma.
Asimismo, se vienen gestionando distintos frentes de trabajo para la generación del material, comunicaciones, sitio del evento y demás actividades requeridas para llevar a buen término la audiencia.
Todo este proceso se ha trabajado con la Oficina de Comunicaciones Institucionales y de acuerdo con los lineamientos de la Dirección General.</t>
  </si>
  <si>
    <t>https://www.dian.gov.co/Paginas/Inicio.aspx</t>
  </si>
  <si>
    <t xml:space="preserve">Realizar los Comités de Gestión Tributaria, Aduanera y Cambiaria - Comités TAC </t>
  </si>
  <si>
    <t>Comités TAC realizados y actas publicadas en página web de la entidad</t>
  </si>
  <si>
    <t>Direcciones Seccionales y Subdirección de Planeación y Cumplimiento</t>
  </si>
  <si>
    <t>Se realizaron los Comites TAC en todo el país, las actas se publicaron en la página web de la entidad, Sección de Transparencia.</t>
  </si>
  <si>
    <t>Rendición de cuentas a la ciudadanía 2023 :
https://www.dian.gov.co/dian/rendicioncuentas/Paginas/RendicionCuentasCiudadania.aspx</t>
  </si>
  <si>
    <t xml:space="preserve">Diálogo de doble vía con la ciudadanía y sus organizaciones: Fortalecer mecanismos para el ejercicio de la rendición de cuentas de cara a la Ciudadanía, de manera permanente y teniendo en cuenta los grupos de interés y/o valor de la entidad.  </t>
  </si>
  <si>
    <t>Informe estadístico Acciones de Rendición de Cuentas y Participación Ciudadana DIAN</t>
  </si>
  <si>
    <t>Se generó el Informe estadístico de acciones de Participación ciudadana, el cual fue publicado en el Boton de Transparencia y Menú Participa. En el trimestre se realizaron 541 acciones, de las cuales 494 fueron de participación ciudadana y 47 fueron de rendición de cuentas.</t>
  </si>
  <si>
    <t>Informe estadístico de acciones de rendición de cuentas y participación ciudadana trimestre II
https://www.dian.gov.co/dian/rendicioncuentas/Paginas/RendicionCuentasCiudadania.aspx</t>
  </si>
  <si>
    <t>Aplicar y divulgar una encuesta a la ciudadanía sobre aspectos en los cuales debería profundizar la entidad en sus explicaciones frente a los resultados alcanzados.</t>
  </si>
  <si>
    <t>Encuesta realizada a través de Urna de Cristal</t>
  </si>
  <si>
    <t>Subdirección de Planeación y Cumplimiento, Oficina de Comunicaciones Institucionales</t>
  </si>
  <si>
    <t xml:space="preserve">4 de agosto de 2023 </t>
  </si>
  <si>
    <t>15 de diciembre de 2023</t>
  </si>
  <si>
    <t>Esta encuesta se encuentra programada para ser realizada en el mes de noviembre de 2023. No obstante, se efectuó una revisión de las encuestas aplicadas en años anteriores y se determinaron las dependencias a consultar, de acuerdo con la política de Transparencia y el FURAG.</t>
  </si>
  <si>
    <t xml:space="preserve">Adelantar  capacitación en participación ciudadana y control social, dirigida a los grupos de valor </t>
  </si>
  <si>
    <t>Capacitación realizada</t>
  </si>
  <si>
    <t>Con el apoyo de  la  Función Pública el 24 de mayo de 2023 se realizó la capacitación "Estrategia de participación ciudadana, control social, rendición de cuentas, Menú Participa", que contó con 1037 participantes.</t>
  </si>
  <si>
    <t>Listado de asistencia:
https://diancolombia.sharepoint.com/:x:/s/Sub-Plan-Cump/Efz7fm97KqVAk7UHywCY0N4BTlzrEw03AHgfm3ch3ZBpVQ?e=Myeh8a</t>
  </si>
  <si>
    <t>Consolidar y publicar el Informe anual de Rendición de cuentas de Paz</t>
  </si>
  <si>
    <t>Informe de Rendición de Cuentas de Paz publicado</t>
  </si>
  <si>
    <t>Subdirección de Planeación y Cumplimiento, dependencias responsables</t>
  </si>
  <si>
    <t>2 de enero de 2023</t>
  </si>
  <si>
    <t>31 de marzo de 2023</t>
  </si>
  <si>
    <t>Esta actividad se realizó en el mes de marzo y tiene cumplimiento del 100% anual.</t>
  </si>
  <si>
    <t xml:space="preserve"> https://www.dian.gov.co/atencionciudadano/Paginas/Transparencia.aspx    allí en 6. Planeación/ 6.4. Metas, objetivos e indicadores de gestión y/o desempeño/seguimiento a la gestión/Informe de Rendición de cuentas PAZ 2022</t>
  </si>
  <si>
    <t>Consolidar y publicar el Informe de avance  de actividades de implementación del Acuerdo de  Paz,  período 2018-2022</t>
  </si>
  <si>
    <t>Informe de avance de actividades de implementación del acuerdo de Paz publicadas.</t>
  </si>
  <si>
    <t>1 de mayo de 2023</t>
  </si>
  <si>
    <t>31 de julio de 2023</t>
  </si>
  <si>
    <t>Se realizó la consolidación y presentación ante SIRCAP del Informe de Avance de actividades de implementación del Acuerdo de Paz, período 2018-2022.</t>
  </si>
  <si>
    <t>https://www.dian.gov.co/dian/entidad/EvaluacionInstitucional/Informe-Consolidado-Rendicion-de-Cuentas-de-Paz-2018-2022.pdf</t>
  </si>
  <si>
    <t>Aplicar encuesta de evaluación  de la audiencia pública sobre la gestión de la Dian.</t>
  </si>
  <si>
    <t xml:space="preserve"> encuesta</t>
  </si>
  <si>
    <t>Dirección General, Subdirección de Planeación y Cumplimiento</t>
  </si>
  <si>
    <t>Esta actividad depende de la audiencia de rendición de cuentas que se realizará el 14 de septiembre de 2023, por lo cual al culminar dicha audiencia se empleará la encuesta respectiva, la cual ya fue elaborada y está lista para su aplicación.</t>
  </si>
  <si>
    <t>https://diancolombia.sharepoint.com/:w:/s/Sub-Plan-Cump/EcLqYtcIqK9EggCK3oMDwNkBL8sMkgCQPLJSbC59UjrHNQ?e=bZbq3X</t>
  </si>
  <si>
    <t xml:space="preserve">Elaborar y públicar el informe del ejercicio de evaluación de la jornada de rendición de cuentas </t>
  </si>
  <si>
    <t>Informe del ejercicio de evaluacion de la audiencia de rendición de cuentas</t>
  </si>
  <si>
    <t xml:space="preserve">Subdirección de Planeación y Cumplimiento / Oficina de Comunicaciones Institucionales </t>
  </si>
  <si>
    <t> </t>
  </si>
  <si>
    <t>Esta actividad depende de la audiencia de rendición de cuentas que se realizará el 14 de septiembre de 2023, por lo cual se encuentra pendiente de elaboración.</t>
  </si>
  <si>
    <t xml:space="preserve">PLAN ANTICORRUPCIÓN Y DE ATENCIÓN AL CIUDADANO 2023
COMPONENTE 4: MECANISMOS PARA MEJORAR LA ATENCIÓN AL CIUDADANO
  V.4. 18 de agosto de 2023
</t>
  </si>
  <si>
    <t>Mejorar la calidad y el acceso a los trámites y servicios de la entidad, incrementando la satisfacción de los ciudadanos y facilitando el ejercicio de sus derechos.</t>
  </si>
  <si>
    <t xml:space="preserve">Garantizar el acceso de los ciudadanos a los trámites y servicios de la entidad, conforme a los principios de información completa, clara, consistente, con altos niveles de calidad, oportunidad en el servicio y ajuste a las necesidades, realidades y expectativas del ciudadano. </t>
  </si>
  <si>
    <t>Subcomponente</t>
  </si>
  <si>
    <t xml:space="preserve">Planeación estratégica del servicio al ciudadano
</t>
  </si>
  <si>
    <t xml:space="preserve">Implementar y mantener actualizados nuevos canales y mecanismos de servicio y cercanía al ciudadano acerca de tributación internacional </t>
  </si>
  <si>
    <t>Canales y mecanismos de servicio y cercanía al ciudadano implementados y actualizados</t>
  </si>
  <si>
    <t>Oficina de Tributación Internacional</t>
  </si>
  <si>
    <t>1 de febrero de 2023</t>
  </si>
  <si>
    <t>Se continuan desarrollando reuniones de acompañamiento a entidades externas para FACTA y CRS.
EVIDENCIAS: Para el período evaluado se han realizado 16 reuniones con externos para brindar capacitaciones y dar apoyo en temas de CRS y FATCA (Archivo de control en SharePoint con las fechas, entidades y temas desarrollados) y una presentación sobre las funciones de la Oficina sobre MAP, APA y convenios durante las Jornadas de Derecho Tributario, Aduanero y Cambiario del ICDT.</t>
  </si>
  <si>
    <t>https://diancolombia.sharepoint.com/:f:/s/DG/EhYq4eXVsmxAjcCaRnDMKroBeQMb50I6SInWWQVWZRu_Qw?e=whb69c</t>
  </si>
  <si>
    <t>Implementación de canales y mecanismos de servicio y cercanía al ciudadano</t>
  </si>
  <si>
    <t>Canales y mecanismos de servicio y cercanía al ciudadano implementados y actualizados (WhatsApp, servicio PQSRD)</t>
  </si>
  <si>
    <t>Subdirección de Servicio al Ciudadano en Asuntos Tributarios</t>
  </si>
  <si>
    <t>Esta actividad es compartida por las coordinaciones de Administración del Sistema de PQRS y Administración de Canales de Servicio y Experiencia del Usuario. El avance promedio es del 60%.
A continuación se describen el avance de cada coordinación.
Sistema de PQSR dispuesto en producción desde el 11 de agosto. El porcentaje de avance de esta actividad corresponde al 50%
Las funcionalidades del servicio de WhatsApp implementadas son las siguientes:
1) Factura electrónica: se dispuso el 29 de mayo de 2023.
2) Registro Único de Beneficiarios - RUB: salió a producción el 17 de julio.
3) Cobranzas: se prevé salir a producción a finales del mes de agosto.
Asi mismo, se informa que se continúa participando en mesas de trabajo con el propósito de mejorar la experiencia de servicio a través de este canal.
El avance de esta actividad es del 70%</t>
  </si>
  <si>
    <t xml:space="preserve">https://pqrsportal.dian.gov.co/pqrs
DAINCol 3108728457 </t>
  </si>
  <si>
    <t>Realizar la totalidad de las actividades de acompañamiento requeridas para el desarrollo de la consultoría que tiene por objeto “Construir una propuesta integral de política pública nacional de cultura de la contribución"</t>
  </si>
  <si>
    <t>Porcentaje de actividades de acompañamiento  a la consultoría realizadas</t>
  </si>
  <si>
    <t>Se relaciona evidencia del nuevo Anexo técnico que se está diseñando para la consultoría, de manera coordinada con el Fondo DIAN. Lo anterior,  considerando el cambio de enfoque dispuesto por la alta dirección para el proceso en marcha (consultoría individual para la construcción del prediagnóstico del proceso relacionado a Cultura de la Contribución).
Avance acumulado
No hay producto publicado en pag web</t>
  </si>
  <si>
    <t>https://diancolombia.sharepoint.com/:w:/s/DGI/Modernizacion-Tributaria/EatFw1gUhcROjf_oNBx5JMEBpUkstBSHQC0nhthzzM_ijg?e=ZGKGdb</t>
  </si>
  <si>
    <t>Cumplimiento Plan de acción de cercanía al ciudadano: Realizar diagnóstico y diseño de un nuevo modelo de servicio para la DIAN a nivel nacional</t>
  </si>
  <si>
    <t>Diagnóstico y diseño de un nuevo modelo de servicio para la DIAN a nivel nacional realizado</t>
  </si>
  <si>
    <t>Realizar diagnóstico y diseño de un nuevo modelo de servicio para la DIAN a nivel nacional: En relación con esta consultoría, la entidad decidió suspender la contratación, debido a los siguientes aspectos:
La consultoría busca dotar a la entidad de varios productos como el diseño y la definición funcional del portal transaccional de la entidad (empleando herramientas gráficas y descriptivas como mockup y flujos de interacción), el modelo de gestión relacional automático a través de una solución CRM y la definición de pautas y lineamientos de usabilidad, lenguaje claro y experiencia digital para el portafolio de trámites y servicios.  Estos productos están estrechamente ligados a las mejoras y nuevo diseño que buscan los Proyectos Estratégicos de Transformación Digital – PETD, particularmente al Nuevo Sistema de Gestión Tributaria – NSGT, el cual no se ha contratado a la fecha. Como está previsto en el calendario actual de adjudicación del NSGT, no sería posible que la consultoría del Modelo de Servicio coincida con las fases de especificación y diseño de buena parte de los servicios transaccionales de la Entidad, especialmente porque se requiere un trabajo colaborativo y simultáneo entre el consultor experto del modelo de servicio y los diseñadores e implementadores de la tecnología COTS – “Commercial Off The Shelf”, a cargo del NSGT.
De otra parte, en lo relativo al diagnóstico y definición de un nuevo Modelo de Servicio Institucional y la metodología para evaluar integralmente la experiencia de servicio de los ciudadanos en su interacción con el portafolio de trámites y servicios de la entidad, es necesario considerar que sus elementos constitutivos, deben estar alineados y desarrollarse bajo la estructura institucional definida y el modelo de planeación estratégica. A la fecha, la DIAN afronta dos procesos de consultoría decisivos que buscan, por una parte, la definición del marco estratégico de la Entidad para el próximo cuatrienio, alineando la visión institucional a las metas del Plan Nacional de Desarrollo, recientemente aprobado por el Congreso, y por otra, la redefinición de la estructura de gobernanza institucional bajo el modelo BPM – “Business Process Management” o gestión de procesos de negocio.
Ante este panorama, los elementos relativos a la mejora de experiencia digital y descripción funcional del portal transaccional y el portafolio de trámites y servicios pasarán a ser parte del trabajo de especificación y desarrollo del NSGT. Los demás componentes del Modelo de Servicio serán objeto de un nuevo proceso de consultoría redefinido, una vez esté en ejecución el desarrollo del COTS tributario y se cuente con mayores elementos evidenciables de la visión, planeación estratégica, gobernanza y estructura institucional.</t>
  </si>
  <si>
    <t xml:space="preserve">
https://www.dian.gov.co/dian/Documents/Aviso-Modelo-de-Servicio-VSD.pdf
https://www.dian.gov.co/dian/Documents/Lista-Corta-Servicio-al-Cliente.pdf</t>
  </si>
  <si>
    <t xml:space="preserve">Brindar apoyo a la Subdirección de Servicio al Ciudadano en Asuntos Tributarios en la implementación del servicio de agendamiento y digiturno en las divisiones de servicio al ciudadano en materia aduanera. </t>
  </si>
  <si>
    <t>Número de reuniones realizadas</t>
  </si>
  <si>
    <t xml:space="preserve">Subdirección de Servicios y Facilitación al Comercio Exterior
Subdirección de Servicio al Ciudadano en Asuntos Tributarios
</t>
  </si>
  <si>
    <t>8 de Febrero de 2023</t>
  </si>
  <si>
    <t>29 de diciembre de 2023</t>
  </si>
  <si>
    <t xml:space="preserve">Reunión con la Dirección Seccional Aduanas de Cali el 5 de mayo de 2023
Capacitación Capacitación - Sistema de agendamiento de cita y digiturno Dirección Seccional Aduanas de Cali  el 31 de mayo de 2023
Lanzamiento y acompañamiento al punto de contacto Cali -Centro en la Dirección Seccional Aduanas de Cali el 1 de junio de 2023
Con oficio No. 100210164 – 00646 del 13 de julio se convoca a la Subdirección Servicio al Ciudadano en Asuntos Tributarios para el diseño y ejecución del plan de trabajo en implementación de puntos de contacto Cartagena y Santa Marta. Se realiza reunión de Teams 26/07/2023, se adjunta soporte de asistencia.
Con oficio No. 100210164 – 00698 del 08 de agosto se convoca a la Subdirección Servicio al Ciudadano en Asuntos Tributario para realizar acuerdos frente a la implementación e integralidad de los puntos en asuntos aduaneros. Se realiza reunión de Teams 11/08/2023, se adjunta soporte de asistencia.
El 22 de agosto a las 3 p.m. se agenda reunión con Coordinación Canales de Servicio y Experiencia del Usuario para la elaboración conjunta de memorando para lineamiento a la atención integral por parte de las dos Subdirecciones. Se adjunto soporte de asistencia. </t>
  </si>
  <si>
    <t>Comunicado de prensa:
https://www.dian.gov.co/Prensa/Paginas/NS-DIAN-inauguro-punto-de-contacto-en-Cali.aspx
Enlace evidencias:
https://diancolombia.sharepoint.com/:f:/s/Planeacin36/Em3VbwAChTVKiRXfmfgH88kBqpdSGJ-UbUwjxdpQN8D3hg?e=TbNoWi</t>
  </si>
  <si>
    <t>Fortalecimiento del talento humano al servicio del ciudadano</t>
  </si>
  <si>
    <t>Cumplimiento Plan de acción de cercanía al ciudadano: Generación de un plan de formación y entrenamiento efectivo en el relacionamiento y comunicación con personas con discapacidad auditiva para la atención al ciudadano a través de los distintos canales de servicio dispuestos por la DIAN</t>
  </si>
  <si>
    <t>Plan de formación y entrenamiento efectivo generado</t>
  </si>
  <si>
    <t>Generación de un plan de formación y entrenamiento efectivo en el relacionamiento y comunicación con personas con discapacidad auditiva para la atención al ciudadano a través de los distintos canales de servicio dispuestos por la DIAN.
En desarrollo de esta consultoría, durante este periodo, se realizaron las siguientes actividades:
Firma del Acta de inicio
Reunión de apertura y entrega del cronograma de ejecución de fase I por parte de la Universidad del Valle.
Inicio de la Fase I - Taller "Reconociendo y respondiendo a la diversidad: comunidad, lengua de señas colombiana (LSC) y cultura Sorda”. La cual se ejecutó bajo modalidad virtual sincrónica con una intensidad horaria de ocho (8) horas divididas en dos (2) jornadas de cuatro (4) horas cada y con  la participación de 1383 servidores públicos a nivel nacional. Como parte de esta fase,  El 11 de julio se realizó un en vivo con la participación de 490 servidores.
A partir del 10 de julio se dió inicio a la ejecución de la Fase II con un plan de entrenamiento en lengua de señas colombiana, básico y con enfoque en atención de trámites y servicio de la DIAN, con una intensidad horaria mínima de 120 horas.</t>
  </si>
  <si>
    <t>Implementar protocolos de servicio al ciudadano en los canales de atención de la Subdirección de Registro y Control Aduanero para garantizar la calidad y cordialidad en la atención al ciudadano.</t>
  </si>
  <si>
    <t>Capacitación a los funcionarios de la Subdirección en protocolos de atención al ciudadano realizada.</t>
  </si>
  <si>
    <t>Subdirección de Registro y Control Aduanero</t>
  </si>
  <si>
    <t>01 de febrero de 2023</t>
  </si>
  <si>
    <t>Se realizará en el mes octubre.</t>
  </si>
  <si>
    <t>Conocimiento al servicio de los ciudadanos</t>
  </si>
  <si>
    <t xml:space="preserve">Publicación de Boletín de Grandes Contribuyentes con un detallado aparte Jurídico Tributario, donde se exponen temas relevantes sobre legislación, doctrina y academia. En el mismo, se incluye un espacio para que diferentes funcionarios de la Entidad hablen respecto de la gestión y los resultados para darlos a conocer al público en general, entre otras secciones que se tienen. </t>
  </si>
  <si>
    <t>Envío de Boletín</t>
  </si>
  <si>
    <t>Subdirección Operativa de Servicio, Recaudo , Cobro y Devoluciones-Dirección Operativa de Grandes Contribuyentes</t>
  </si>
  <si>
    <t xml:space="preserve">Durante el período enero a agosto la Dirección Operativa de Grandes Contribuyentes ha publicado 3 boletines en el micrositio "Contribuyentes Plus" del sitio web institucional, que le permiten llevar un porcentaje de avance del 50%, al publicar los 3 Boletines asignados como meta para el primer semestre de 2023.
Los restantes 3 Boletines se publicarán en el tercer cuatrimestre para cumplir la meta fijada en diciembre de 3 Boletines y así lograr la meta anual fijada de 6 Boletines.
Los boletines publicados son:
1. 05 - Boletín Contribuyentes Plus - edición 01, 2023 (Febrero)
2. 06 - Boletín Contribuyentes Plus - edición 02, 2023 (Abril)
3. 07 - Boletín Contribuyentes Plus - edición 03, 2023 (Mayo)
En el segundo cuatrimestre se publicó el Boletín Contribuyentes Plus - Tercera edición 2023 correspondiente al mes de mayo, integrado por 6 secciones a saber: Editorial, Datos PLUS, Normatividad:  Beneficios PLUS:  Noticia y Personajes Plus.
El Boletín Contribuyentes Plus - edición 04 de 2023, se está construyendo con un grado de avance del 80%, teniendo en cuenta que se encuentran en revisión por parte de la Dirección Operativa, el video de la sección Personaje PLUS invitado.  La sección Datos PLUS ya se encuentra publicada en la página con los recordatorios de plazos de los meses de mayo a agosto de 2023.  </t>
  </si>
  <si>
    <t>Evidencias:
1. 05 - Boletín Contribuyentes Plus - edición 01, 2023:
https://www.dian.gov.co/Contribuyentes-Plus/Paginas/Boletin-Contribuyentes-Plus-febrero-de-2023.aspx
2. 06 - Boletín Contribuyentes Plus - edición 02, 2023:
https://www.dian.gov.co/Contribuyentes-Plus/Paginas/Boletin-Contribuyentes-Plus-marzo-de-2023.aspx
3. 07 - Boletín Contribuyentes Plus - edición 03, 2023:
https://www.dian.gov.co/Contribuyentes-Plus/Documents/07-Boletin-Contribuyentes-Plus-Ed3-2023.pdf</t>
  </si>
  <si>
    <t>Desarrollo de la estrategia Contribuyentes Plus en las regiones, que hace parte de la política de Servicio al 150% de la Dirección Operativa de Grandes Contribuyentes, donde la DIAN realiza acercamientos con los Grandes Contribuyentes de las regiones para que tengam acceso a información y conocimiento por medio de talleres, encuentros, visitas, etc.</t>
  </si>
  <si>
    <t>Realización de las visitas a las regiones planteadas para 2023</t>
  </si>
  <si>
    <t xml:space="preserve">La Dirección Operativa de Grandes Contribuyentes, con el concurso de la Coordinación de Servicio al Ciudadano viene aplicando estrategias de acercamiento con los Grandes Contribuyentes, a través de Jornadas Contribuyentes PLUS en las regiones, Conversatorios y Talleres, para facilitarles el acceso a la información y el cumplimiento oportuno de sus obligaciones.   
Durante el segundo cuatrimestre de 2023 la DOGC centró sus esfuerzos en realizar 5 jornadas de acercamiento a los grandes contribuyentes con temas de impacto para el período (Beneficios de la Reforma Tributaria, Radicación de Devoluciones, RUB, Cultura de la Contribución, Aclaración de inquietudes sobre Factura Electrónica y Radicación de PQRSD). 
Estas acciones se vieron reflejadas en el cumplimiento del indicador, al lograr al mes de agosto un porcentaje de avance del 100%, por haber efectuado las 6 Jornadas Contribuyentes PLUS en las regiones que tiene programadas como meta para todo el año 2023.
En el primer cuatrimestre realizó la 1° Jornada Contribuyentes PLUS - DIAN en Cartagena y en el segundo cuatrimestre, adelantó 5 Jornadas así:
§ 2° JCP en Cali y departamento del Valle del Cauca (May.5) 27 asistentes. Universidad Santiago de Cali.
§ 3° JCP en Medellín y departamento de Antioquia (Jun.16) 33 asistentes. CONFAMA.
§ 4° JCP en Cartagena y departamento de Bolívar (Jun.23) 10 asistentes. Universidad de Cartagena
§ 5° JCP en Bucaramanga y departamento de Santander (Jul.14) 37 asistentes. Sede Administrativa Comfenalco
§ 6° JCP en Barranquilla y departamento del Atlántico (Jul.28) 32 asistentes.  Universidad del Norte
Actividades adicionales:
La DOGC también ejecutó otras actividades de acercamiento en cumplimiento de su política de Servicio al 150%, ofreciendo durante el primer cuatrimestre 1 Taller de Devoluciones para Embajadas y Organismos Internacionales y 4 Conversatorios con temas de relevancia tributaria (Factura Electrónica, Información Exógena - Conciliación fiscal, Trámites DIAN y Correcto diligenciamiento de solicitudes de devolución). 
En el segundo cuatrimestre dictó:
§ 1 Conversatorio Devoluciones para productores de Bienes Exentos (May.11) con 154 asistentes virtuales brindando información sobre:  1) Control de saldos. Manejo contable y tributario de Inventarios, 2) Generalidades, normas, término para radicar solicitud, Introducción de vehículos que se comercializan en Amazonas Guainía, Vaupés y Vichada, validaciones y aproximaciones; 3) Requisitos para solicitud de Devolución por tipo de bien exento, formatos a presentar, Inscripción en RUT del proveedor, Impuestos descontables, proporcionalidad; 4) Atención de consultas e inquietudes presentadas por los asistentes.
§ 1 Taller Acompañamiento para la presentación de la información en el RUB (May.18) con 862 asistentes virtuales.  Temas ofrecidos:  1) Antecedentes normativos, concepto beneficiario final de Persona jurídica, Criterios, Calidades, Obligados, ejemplos prácticos, 2) Ejercicios aplicables a los grupos de interés; 3) Resolución de consultas planteadas por los asistentes.
Así mismo, con corte a agosto de 2023, efectuó 275 visitas integrales discriminadas en 112 visitas a establecimientos de comercio y 163 visitas a sedes de grandes contribuyentes ubicados en Bogotá, Santa Marta, Cali, Medellín, Barranquilla, Bucaramanga como estrategia de apoyo a la campaña de Factura Electrónica para verificar el cumplimiento de requisitos.  También remitió 16 comunicados relacionados con Recordatorio de plazos y notas de interés de los meses enero a agosto de 2023, Factura electrónica, aplicación de tasa de interés transitoria, doctrina, disponibilidad de formularios, cumplimiento de reporte de RUB, Declaración sugerida de IVA y de Consumo y Video Taller RUB Grandes Contribuyentes </t>
  </si>
  <si>
    <t>Evidencias:
1. Jornadas Contribuyentes PLUS en las regiones: 
Evidencia:  Carpeta share point CO-SERVICIO CIUDADANO: Contiene correos de invitación al evento, reporte de asistencia, fotos y videos de presentaciones y de entrevistas.
2. Actividades adicionales:
Evidencia:  Carpeta share point CO-SERVICIO CIUDADANO: Contiene 10 correos con reporte de gestión:
https://diancolombia.sharepoint.com/sites/GITASISTENCIAGRANDESCONTRIBUYENTES/Shared%20Documents/Forms/AllItems.aspx?id=%2Fsites%2FGITASISTENCIAGRANDESCONTRIBUYENTES%2FShared%20Documents%2FGeneral%2Fdespacho%20informes%2FPAAC%202023%20DOGC%20EVIDENCIAS%20II%20CUATRIMESTRE&amp;viewid=42b7adb0%2D80c2%2D4198%2Da9fe%2D752ba23b9ee8</t>
  </si>
  <si>
    <t>Encuentros Aduana - Empresa</t>
  </si>
  <si>
    <t xml:space="preserve">Encuentros aduana - empresa realizados </t>
  </si>
  <si>
    <t>Dirección de Gestión de Aduanas</t>
  </si>
  <si>
    <t xml:space="preserve">
Calendario Encuentros Aduana Empresa 2023
Realizado el encuentro aduana empresa el 28 de febrero de 2023 / Subdirección del Laboratorio Aduanero.
Realizado Encuentro Aduana Empresa el 25 de abril de 2023 / Subdirección Técnica Aduanera
Realizado Encuentro Aduana Empresa el 27 de junio de 2023 / Subdirección Operación Aduanera
Realizado Encuentro Aduana Empresa el 29 de agosto de 2023 / Subdirección de Operador Económico Autorizado  </t>
  </si>
  <si>
    <t>https://www.dian.gov.co/Prensa/Paginas/NG-Agenda-Encuentros-Aduana-Empresa-2023.aspx
https://www.dian.gov.co/Prensa/Paginas/NG-Nuevo-Encuentro-Aduana-Empresa-para-usuarios-aduaneros.aspx
https://www.dian.gov.co/Prensa/Paginas/NG-Encuentro-Aduana-Empresa-Operador-Economico-Autorizado.aspx
Evidencias:
https://diancolombia.sharepoint.com/:f:/s/Planeacin36/EgCbDSQY_1pLoiT-cMzHlRABkoXbeR8JfQp9fwRMd6wsbg?e=H9GI5x</t>
  </si>
  <si>
    <t>Verificar que las instrucciones, guías y comunicaciones que dispone la Subdirección de Registro y Control Aduanero para dar a conocer trámites y servicios sean claras y comprensibles</t>
  </si>
  <si>
    <t>Web Banner semestrales  informando sobre los trámites más frecuente de la SRCA, caso garantías, generados</t>
  </si>
  <si>
    <t>1 de enero de 2023</t>
  </si>
  <si>
    <t>Título del Banner: “Tips RENOVACION DE GARANTÍAS GLOBALES DE USUARIOS ADUANEROS”.
Publicado el  29 de junio de 2023
Evidencia:  Pantallazo publicación</t>
  </si>
  <si>
    <t>Reuniones semestrales para socializar los aspectos y términos a aclarar y ajustar los textos de respuesta, realizadas.</t>
  </si>
  <si>
    <t>retroalimentación de respuestas en el SIE de PQRS de la SRCA, con el fin de socializar los errores e inquietudes que presenten los funcionarios de ambas coordinaciones, realizada el 22 de junio de 2023
Evidencias:  Presentación en power Point
Lista de asistencia</t>
  </si>
  <si>
    <t xml:space="preserve">Sensibilizar a los grupos de valor e interés sobre las obligaciones en materia de tributacion internacional a cargo de la Subdireccion de Fiscalización Internacional  </t>
  </si>
  <si>
    <t>Dos (2) charlas de sensibilización, una en cada semestre de 2023</t>
  </si>
  <si>
    <t>Dirección de Gestión de Fiscalización - Subdirección de Fiscalización Internacional</t>
  </si>
  <si>
    <t>Primer semestre de 2023</t>
  </si>
  <si>
    <t>segundo semestre de 2023</t>
  </si>
  <si>
    <t>21 de abril de 2023, la SFI realizó capacitación sobre el Registro de Contratos Importación de Tecnología dirigido a la Dirección Operativa de Grandes Contribuyentes.
29 de agosto de 2023, la SFI realizó Capacitación sobre Bases de Datos y Analisis de Transacciones Financieras dirigido al Grupo de Precios de Transferencia de la  Dirección Seccional de Bogotá.</t>
  </si>
  <si>
    <t>Link Registro de Contratos de Importación de Tecnología:
https://diancolombia.sharepoint.com/:f:/s/DGF/Sub_Fisca_Inter/EngsMJFpghZBuWHSvuccSiYBU58DomRL-FFX4mNz43UlsQ?e=qFW8UL
Link Base de Datos y Transacciones Financieras:
https://diancolombia.sharepoint.com/:f:/s/DGF/Sub_Fisca_Inter/EkkIHcr8PiNIhFLzoKVqxtwB_Dm3nO1T6zNn2okV4AfMPA?e=cmuXzV</t>
  </si>
  <si>
    <t xml:space="preserve">Remitir periódicamente el informe de contratación de la DIAN para que Cámara de Comercio realice la actualización del RUP.  </t>
  </si>
  <si>
    <t>Soporte de envío informe mes vencido</t>
  </si>
  <si>
    <t>Subdirección de Compras y Contratos</t>
  </si>
  <si>
    <t>05 de enero 2023</t>
  </si>
  <si>
    <t>Elaborar y divulgar entre usuarios internos y externos un boletín periódico sobre los cambios normativos en materia arancelaria, del nivel nacional y CAN</t>
  </si>
  <si>
    <t>Boletín periódico elaborado y divulgado</t>
  </si>
  <si>
    <t xml:space="preserve">Subdirección Técnica Aduanera </t>
  </si>
  <si>
    <t xml:space="preserve"> https://www.dian.gov.co/Prensa/Paginas/NG-DIAN-Actualiza-Manual-de-Procedimiento-Clasificacion-Arancelaria.aspx</t>
  </si>
  <si>
    <t>Evaluación de gestión y medición de la percepción ciudadana</t>
  </si>
  <si>
    <t>Aplicar Encuesta de percepción de cercanía al ciudadano</t>
  </si>
  <si>
    <t>Variable 1 - Encuesta aplicada</t>
  </si>
  <si>
    <t>1 de julio de 2023</t>
  </si>
  <si>
    <t>No Aplica</t>
  </si>
  <si>
    <t>Teniendo en cuenta que la ejecución de esta actividad se tiene prevista para el segundo semestre de 2023, la Direccción  de Gestión de Aduanas, a través de la  Subdirección de Servicios y Facilitación al Comercio Exterior,  solicitó la inclusión  algunas preguntas, en la dimensión  Evaluación de resultados – sección -   trámites y servicios, las cuales se relacionan con: La orientación brindada por los funcionarios sobre trámites y servicios aduaneros de comercio exterior,  las Obligaciones Aduaneras que se derivan de las operaciones de comercio exterior y el proceso de Declaración anticipada para la agilización de desaduanamiento de mercancías al territorio aduanero nacional. Por lo anterior, el  el instrumento está en fase de actualización.</t>
  </si>
  <si>
    <t>PLAN ANTICORRUPCIÓN Y DE ATENCIÓN AL CIUDADANO 2023
COMPONENTE 5: MECANISMOS PARA LA TRANSPARENCIA Y ACCESO A LA INFORMACIÓN 
  V.4. 18 de agosto de 2023</t>
  </si>
  <si>
    <t>Promover acciones para el mejoramiento del acceso y la calidad de la información pública.</t>
  </si>
  <si>
    <t>Garantizar las condiciones necesarias para que la información y los servicios sean accesibles para todos los ciudadanos en igualdad de condiciones. Este componente recoge los lineamientos para la garantía del derecho fundamental de Acceso a la Información Pública regulado por la Ley 1712 de 2014 y el Decreto Reglamentario 1081 de 2015, según la cual toda persona puede acceder a la información pública en posesión o bajo el control de las entidades públicas.</t>
  </si>
  <si>
    <t xml:space="preserve">Meta </t>
  </si>
  <si>
    <t>enero</t>
  </si>
  <si>
    <t>Lineamientos Transparencia Activa</t>
  </si>
  <si>
    <t>Mantener actualizadas las bases de datos de Convenios para Evitar la Doble Imposición en materia tributaria y los Acuerdos Internacionales en materia de intercambio internacional de información</t>
  </si>
  <si>
    <t>Bases de datos en materia de tributación internacional actualizadas</t>
  </si>
  <si>
    <t>Realizar la difusión de los lineamientos del Plan Anticorrupción y de Atención al Ciudadano en diferentes medios</t>
  </si>
  <si>
    <t>Lineamientos del Plan Anticorrupción y de Atención al ciudadano difundidos</t>
  </si>
  <si>
    <t xml:space="preserve">1 publicación en pagina web
2 publicaciones en intranet u otro medio
</t>
  </si>
  <si>
    <t>Subdirección de Planeación y Cumplimiento</t>
  </si>
  <si>
    <t>Se preparó una presentación sobre el PAAC, cuyo objeto es dar a conocer la conceptualización general, normativa, importancia  y plan de trabajo para lo que queda de este año,  ésta se realizará via teams para los funcionarios, en el mes de septiembre. Se está coordinando con la Oficina de Comunicaciones el trámite de la invitación respectiva.</t>
  </si>
  <si>
    <t>https://diancolombia.sharepoint.com/:p:/s/Sub-Plan-Cump/EVeBKdq64C1GhPTUCcV00ZoBZtRKvM-CC-AvugeH9Rzehw?e=ozXO4G</t>
  </si>
  <si>
    <t xml:space="preserve">Actualizar la base de datos de conceptos jurídicos de la Entidad (Sistema Jurídico Documental y página WEB) - Normograma - NormoDIAN. </t>
  </si>
  <si>
    <t>Base de datos de conceptos jurídicos actualizada</t>
  </si>
  <si>
    <t xml:space="preserve">Dirección de Gestión Jurídica - Subdirección de Normativa y Doctrina </t>
  </si>
  <si>
    <t>Se ha cumplido con el 100% de la actividad ya que SJD  (Jurisdian)   durante el periodo  2023 se ha actualizado con la totalidad de Conceptos de Doctrina Emitida  por la Subdireccion  de Normativa y Direccion de Gestion Jurídica.</t>
  </si>
  <si>
    <t>Jurisdian:
http://jurisdian.dian.loc/apl/juridico.nsf</t>
  </si>
  <si>
    <t>Publicar mensualmente el Doctriflash</t>
  </si>
  <si>
    <t>Doctriflash publicado</t>
  </si>
  <si>
    <t xml:space="preserve">DOCTRIFLASH, este  flash informativo ha sido preparado por la Subdirección de Normativa y Doctrina de la Dirección de Gestión Jurídica de la DIAN, para mantener actualizada a la ciudadanía en general de los más relevantes y recientes pronunciamientos doctrinales sobre la interpretación normativa tributaria, aduanera y cambiaria de competencia de esta Entidad
Se ha cumplido con el 66,66% ya que de los 12 DoctriFlash que deben publicarse en el año se han publicado los 8 que corresponden hasta el mes de agosto. </t>
  </si>
  <si>
    <t>Doctriflash:
https://www.dian.gov.co/normatividad/Informacion-Juridica/Paginas/DoctriFlash.aspx</t>
  </si>
  <si>
    <t>Efectuar la publicación trimestral en página principal web de estado de los procesos judiciales contra normas o actos administrativos generales de interés de la DIAN</t>
  </si>
  <si>
    <t>Publicación trimestral efectuada</t>
  </si>
  <si>
    <t>Dirección de Gestión Jurídica - Subdirección Representación Externa</t>
  </si>
  <si>
    <t>El último informe trimestral con corte a julio se encuentra publicado en la página web de la entidad.  Se adjunta enlace.</t>
  </si>
  <si>
    <t>https://www.dian.gov.co/normatividad/Paginas/Procesos-Judiciales-contra-Normas-y-Conceptos.aspx</t>
  </si>
  <si>
    <t xml:space="preserve">Publicar mensualmente el Boletín Jurídico Tributario </t>
  </si>
  <si>
    <t>Boletín Jurídico Tributario publicado</t>
  </si>
  <si>
    <t>Boletines tributarios:
https://www.dian.gov.co/normatividad/Informacion-Juridica/Paginas/BoletinesTributarios.aspx</t>
  </si>
  <si>
    <t>Publicar trimestralmente el Boletín Jurídico Aduanero</t>
  </si>
  <si>
    <t>Boletín Jurídico Aduanero publicado</t>
  </si>
  <si>
    <t>Se ha cumplido con el 50% de la actividad ,  ya que de los 4 boletínes aduaneros que se deben publicar trimestralmente en el año  se han publicado en la página web los 2 que correspondein al periodo enero - marzo y abril - junio.</t>
  </si>
  <si>
    <t>Boletines aduaneros:
https://www.dian.gov.co/normatividad/Informacion-Juridica/Paginas/BoletinesAduaneros.aspx</t>
  </si>
  <si>
    <t>Actualizar el Plan Anual de Adquisiciones-PAA-de necesidades de bienes, obras y servicios de la Entidad de acuerdo con las solicitudes de modificación que agreguen o excluyan líneas programadas.</t>
  </si>
  <si>
    <t>PAA actualizado con información de los  procesos contractuales</t>
  </si>
  <si>
    <t xml:space="preserve">Subdirección de Compras y Contratos </t>
  </si>
  <si>
    <t>30 de enero de 2023</t>
  </si>
  <si>
    <t>31 diciembre de 2023</t>
  </si>
  <si>
    <t>Implementar una estrategia de actualización integral en responsabilidades y prácticas para los funcionarios nombrados en las áreas de origen como supervisor de contratos</t>
  </si>
  <si>
    <t xml:space="preserve">Video conferencia presencial y/o virtual   </t>
  </si>
  <si>
    <t>3 de abril de 2023</t>
  </si>
  <si>
    <t>30 de agosto de 2023</t>
  </si>
  <si>
    <t>Promover en las diferentes áreas de la DIAN  la actualización permanente del sitio web de transparencia a través de correos electrónicos y/o reuniones.</t>
  </si>
  <si>
    <t>Correos electrónicos y/o reuniones de solicitud de actualización del sitio web de transparencia y seguimiento del mismo</t>
  </si>
  <si>
    <t>Oficial de transparencia</t>
  </si>
  <si>
    <t xml:space="preserve">En correo electrónico y agenda de la funcionaria Claudia Meza y el buzón Soy transparente en apoyo de las funciones del Oficial de Transparencia (se remitieron pantallazos en correo de seguimiento anterior ) </t>
  </si>
  <si>
    <t>Lineamientos Transparencia Pasiva</t>
  </si>
  <si>
    <t>Promover acciones con los Agentes de Servicio de la Coordinación de Servicio al Ciudadano de la Dirección Operativa de Grandes Contribuyentes</t>
  </si>
  <si>
    <t xml:space="preserve">100% de las consultas de los Grandes Contribuyentes resueltas </t>
  </si>
  <si>
    <t>Atendiendo a la promesa de servicio de la Dirección Operativa, de G.C., los ejecutivos de cuenta reciben las solicitudes planteadas por los grandes contribuyentes a través de los canales de atención dispuestos por la entidad (virtual / presencial / telefónico) y las resuelven de fondo en tiempos muy cortos que no superan los tres días hábiles.
Durante el segundo cuatrimestre se atendieron 421 consultas planteadas por los ciudadanos clientes, discriminadas por mes así:  (126) Mayo, (105) Junio, (90) Julio y (100) Agosto.</t>
  </si>
  <si>
    <t>Evidencia:  Carpeta share point  CO_SERVICIO CIUDADANO
Link: https://diancolombia.sharepoint.com/sites/GITASISTENCIAGRANDESCONTRIBUYENTES/Shared%20Documents/Forms/AllItems.aspx?id=%2Fsites%2FGITASISTENCIAGRANDESCONTRIBUYENTES%2FShared%20Documents%2FGeneral%2Fdespacho%20informes%2FPAAC%202023%20DOGC%20EVIDENCIAS%20II%20CUATRIMESTRE&amp;viewid=42b7adb0%2D80c2%2D4198%2Da9fe%2D752ba23b9ee8</t>
  </si>
  <si>
    <t>Monitoreo de Acceso a la información Pública</t>
  </si>
  <si>
    <r>
      <t>Realizar el monitoreo al acceso a la información pública</t>
    </r>
    <r>
      <rPr>
        <sz val="12"/>
        <color rgb="FFFF0000"/>
        <rFont val="Calibri"/>
        <family val="2"/>
        <scheme val="minor"/>
      </rPr>
      <t xml:space="preserve"> </t>
    </r>
  </si>
  <si>
    <t xml:space="preserve">Monitoreo al acceso a la información pública realizado </t>
  </si>
  <si>
    <t>Efectuar monitoreo en la plataforma SECOP II acerca de la oportunidad de publicación de todas las actuaciones derivadas de los diferentes  procesos contractuales que aperture o inicie la Entidad.</t>
  </si>
  <si>
    <t xml:space="preserve">Informe de monitoreo periódico sobre  oportunidad en la publicación de actuaciones de los procesos contractuales </t>
  </si>
  <si>
    <t>01 de enero de 2023</t>
  </si>
  <si>
    <t>Criterio diferencial de accesibilidad</t>
  </si>
  <si>
    <t>Realizar adecuación de la infraestructura física de Puntos de Contacto en sedes de la DIAN, para el 2022 (6 puntos de contacto)  y  2023 (25 puntos de contacto)</t>
  </si>
  <si>
    <t>Puntos de Contacto con adecuación de la infraestructura física.</t>
  </si>
  <si>
    <t>Subdirección Administrativa</t>
  </si>
  <si>
    <t>30 de julio de 2023</t>
  </si>
  <si>
    <t>Con corte a agosto de 2023, de acuerdo con el informe de obra presentado por el contratista los 31 puntos de atención a intervenir, ya fueron entregados en su totalidad y se encuentran en funcionamiento.
En la vigencia 2022 fueron entregadas (8 sedes) y en 2023 (23 sedes).</t>
  </si>
  <si>
    <t>REPORTE INFORME PAAC SEGUNDO CUATRIMESTRE</t>
  </si>
  <si>
    <t xml:space="preserve">Elaboración de Instrumentos de Gestión de la Información </t>
  </si>
  <si>
    <t>Desarrollo de comunicaciones en seguridad y privacidad de la Información</t>
  </si>
  <si>
    <t>Porcentaje de avance del Plan de comunicaciones en temas de seguridad de la información, dirigidas a grupos de interés internos y externos, desarrollado</t>
  </si>
  <si>
    <t>Oficina de Seguridad de la Información</t>
  </si>
  <si>
    <t>Durante el período a evaluar, la Oficina de Seguridad de la información generó las siguientes piezas de comunicación asociadas a Seguridad y Privacidad de la Información:
• Video Correos Fraudulentos (Entrevista CitiTV) de junio 16 de 2023.
• Tips de Protección de Datos Personales (julio 6, 14 y 21, y 4 de agosto  de 2023).</t>
  </si>
  <si>
    <t>https://diancolombia.sharepoint.com/sites/OSI/01_DOCUMENTACIN%20OSI/Forms/AllItems.aspx?ga=1&amp;id=%2Fsites%2FOSI%2F01%5FDOCUMENTACIN%20OSI%2FSGSI%2F1%2E%20MSPI%2F07%20Soporte%2F7%2E4%20Comunicaciones%2FDocumentos%20de%20Trabajo%2FComunicaciones%2F2023%2Fcampa%C3%B1as%20internas%2FDatos%20personales&amp;viewid=6f82a83b%2D677b%2D4dcd%2Dbd13%2Dcf592e4120b9</t>
  </si>
  <si>
    <t>Actualización de Instrumentos de Gestión Pública en el portal de transparencia de la DIAN</t>
  </si>
  <si>
    <t>Inventario de activos de información e índice de información clasificada y reservada publicados y divulgados</t>
  </si>
  <si>
    <t>https://www.dian.gov.co/atencionciudadano/Paginas/Transparencia.aspx</t>
  </si>
  <si>
    <t>PLAN ANTICORRUPCIÓN Y DE ATENCIÓN AL CIUDADANO 2023
COMPONENTE 6: ACCIONES ADICIONALES 
V.4. 18 de agosto de 2023</t>
  </si>
  <si>
    <t>Desarrollar acciones que permitan fortalecer la estrategia para combatir y prevenir la corrupción</t>
  </si>
  <si>
    <t>incorporar estrategias encaminadas al fomento de la integridad, la participación ciudadana y la transparencia y eficiencia en el uso de los recursos físicos, financieros, tecnológicos y de talento humano. Se refiere a las iniciativas particulares de la entidad que contribuyen a combatir y prevenir la corrupción,  con el fin de visibilizar el accionar de la administración pública.</t>
  </si>
  <si>
    <t>SubComponente</t>
  </si>
  <si>
    <t>Porcentaje de avance anual</t>
  </si>
  <si>
    <t>ADICIONALES</t>
  </si>
  <si>
    <t xml:space="preserve">Implementar una estrategia de comunicaciones, con objetivos asociados a la adopción de comportamientos íntegros y de hábitos para prevenir la corrupción </t>
  </si>
  <si>
    <t>Estrategia de comunicaciones para prevenir la corrupción  implementada.</t>
  </si>
  <si>
    <t>Oficial de Transparencia – Oficina de Comunicaciones Institucionales</t>
  </si>
  <si>
    <t>Estrategia ya anexada en seguimiento anterior, Algunas piezas relacionadas con la semana TEA  en el siguiente link https://diancolombia.sharepoint.com/sites/diannetpruebas/noticias/Paginas/Concluye-con-exito-Primera-Semana-de-Experiencias-Significativas-TEA.aspx?CT=1693324833175&amp;OR=OWA-NT&amp;CID=01455de9-2532-4b74-49af-2b6b84b2ca43                                                          Archivo con propuestas para divulgacion a externos  en redes por aprobar</t>
  </si>
  <si>
    <t xml:space="preserve">Desarrollar acciones pedagógicas y actividades de prevención disciplinaria ligadas a la transparencia como elemento efectivo para la prevención de la corrupción en tres temas, a saber:
(i) El deber de presentación de declaración de bienes y rentas, incluido el deber adicional de los directivos sobre registro de no conflicto de intereses y publicación de la declaración de renta. 
(ii) La prohibición de suministrar documentos con contenido inexacto para justificar situación administrativa.
(iii)  La prohibición de brindar asesoría (indebido servicio de asistencia, representación y asesoría por parte de servidor público) 
</t>
  </si>
  <si>
    <t xml:space="preserve">Tres (3) campañas que aborden de manera separada y diferenciada cada una de las temáticas planteadas, las cuales deben contener como mínimo los desarrollos de la razón de ser del deber o la prohibición, su relación con el concepto de transparencia y con la función pública, y las consecuencias disciplinarias que se derivan de su inobservancia.  
El estilo de campaña o el formato en que se proponga la divulgación de los contenidos se concertará con los comunicadores del mensaje, para asegurar que sea ilustrativo, certero, contundente, de recordación y edificante.  
</t>
  </si>
  <si>
    <t xml:space="preserve">3 campañas </t>
  </si>
  <si>
    <t xml:space="preserve">Subdirección de Asuntos Disciplinarios/Oficial de Transparencia  </t>
  </si>
  <si>
    <t>(i) 15/02/2023
(ii) 01/09/2023
(iii) 01/09/2023</t>
  </si>
  <si>
    <t xml:space="preserve">(i) 29/05/2023
(ii) 31/12/2023
(iii) 30/12/2023
</t>
  </si>
  <si>
    <t xml:space="preserve">Reunión con Oficina de comunicaciones para coordinar estrategia.   Se esta haciendo ajuste para que todo lo relacionado con transparencia, integridad y anticorrupción sea manejado de manera integral 
SAD 1. Se dio continuidad a las  publicaciones  relacionadas con el deber de presentar la declaración de bienes y rentas en las siguientes fechas: 11 de mayo "Declaración de bienes y rentas le contamos", que incluye cartilla denominada: Bienes y Rentas una declaración Oficial;  15 de mayo  No Disponibilidad de SIGEP II para diligenciar  D B Y R ; 16 de mayo Boletin Link al Día; 30 de mayo "Urgente mañana vence el plazo" ;   31 de mayo  "llegó el momento..." , adicionalmente se enviaron dos tarjetas conexión a tráves del chat de  teams  los días 19 y 24 de mayo respectivamente (se anexan pantallazos).
                                                                                                                                                            2 . El 7/06/2023 se presentó al enlace asignado de la Oficina de Comunicaciones Institucionales, documentos de prevención 2023 que  incluyen  Matriz Plan de Prevención de Conductas Disciplinarias, en la cual aparecen detallados los tres temas que deben ser objeto de abordaje en la  presente vigencia, los cuales corresponden a: &lt;Deber de presentar la declaración de Bienes y Rentas; &lt;Soy sincero y probo en la justificación de situaciones administrativas y &lt;Orientar, no asesorar,  junto con un documento respaldo en que se sustenta cada tema.  Adicionalmente, se investigó y construyó un documento que desarrolla las líneas de la temática "Soy sincero y probo en la justificación de situaciones administrativas", el cual se divulgará en los meses siguientes, una vez se defina los canales y la la forma, bien sea a través de la Oficina de Comunicaciones o con el apoyo de la Subdirección Escuela de Impuestos y Aduanas. 
</t>
  </si>
  <si>
    <t>Coordinar la semana de experiencias significativas en integridad, transparencia y lucha contra la corrupción</t>
  </si>
  <si>
    <t>Semana de Integridad, Transparencia y Lucha contra la Corrupción en la entidad coordinada y realizada</t>
  </si>
  <si>
    <t>Oficial de transparencia, DGCorporativa, DG Estrategia y Analitica</t>
  </si>
  <si>
    <t>1 marzo de 2023</t>
  </si>
  <si>
    <t>30 septiembre de 2023</t>
  </si>
  <si>
    <t xml:space="preserve">Memorando 104 del 8 de agosto de 2023, 2 fotografias del evento de instalación de la semana. En correo de  Claudia Meza están los listados de asistencia virtual, no se anexan por su tamaño </t>
  </si>
  <si>
    <t xml:space="preserve">Promover la publicación de la declaración de bienes, rentas y declaratoria de conflictos de intereses por parte de los directivos de la entidad, en el aplicativo dispuesto para este efecto por el DAFP, con base en la Ley 2013 de 2019. 						</t>
  </si>
  <si>
    <t>Correos de invitación promoviendo declaración de bienes, rentas y declaratoria de conflicto de intereses, remitidos</t>
  </si>
  <si>
    <t>2 de febrero de 2023</t>
  </si>
  <si>
    <t>Anexo correo a directores seccionales y correo a directivos nivel central, con algunas de las respuestas positivas de los mismos.</t>
  </si>
  <si>
    <t>Verificar por muestreo posibles conflictos de interés en declaración de bienes y rentas de los directivos de la entidad</t>
  </si>
  <si>
    <t>Muestreo realizado</t>
  </si>
  <si>
    <t>Oficial de transparencia y DGCorporativa</t>
  </si>
  <si>
    <t>1 de abril de 2023</t>
  </si>
  <si>
    <t>31 de octubre de 2023</t>
  </si>
  <si>
    <t xml:space="preserve">Esta actividad, se llevará a cabo en el mes de octubre, cuando ya los directivos hayan presentado y subido al aplicativo sus declaraciones de renta </t>
  </si>
  <si>
    <t xml:space="preserve">Realizar capacitación  sobre gestión y manejo de conflictos de interés, vinculando enlaces de transparencia </t>
  </si>
  <si>
    <t xml:space="preserve">Capacitación realizada </t>
  </si>
  <si>
    <t>16 de enero de 2023</t>
  </si>
  <si>
    <t>30 de junio de 2023</t>
  </si>
  <si>
    <t xml:space="preserve">Evidencias enviadas en seguimiento anterior </t>
  </si>
  <si>
    <t>Realizar Capacitación ( sensibilización sobre prevención de riesgos de corrupción, impedimentos,  recusaciones, lenguaje claro y ética jurídica)</t>
  </si>
  <si>
    <t>Dirección de Gestión Jurídica - Subdirección de Representación Externa</t>
  </si>
  <si>
    <t>30 de noviembre de 2023</t>
  </si>
  <si>
    <t>La actividad se realizó el 22 de junio, y fue dictada por la Agencia Nacional de Defensa Jurídica.  Se adjunta imagen de la invitación que se realizó a los servidores públicos de la entidad</t>
  </si>
  <si>
    <t>https://diancolombia.sharepoint.com/:i:/s/DGJU/EZl471_EdAZBo7XDkOGUtzoB0zPtnnRBpbFR44QVKFQnwg?e=qdjCwB</t>
  </si>
  <si>
    <t>Crear el Buzón único de gestión de asuntos jurídicos para direcciones seccionales</t>
  </si>
  <si>
    <t>Buzón creado  en direcciones  seccionales</t>
  </si>
  <si>
    <t>En desarrollo</t>
  </si>
  <si>
    <t>La actividad no tiene avance, y tiene como fecha final el 31 de diciembre de 2023</t>
  </si>
  <si>
    <t>Crear el procedimiento para la solicitud de extensión de jurisprudencia</t>
  </si>
  <si>
    <t xml:space="preserve">Procedimiento creado </t>
  </si>
  <si>
    <t>Desarrollar actividades de prevención enmarcadas en fortalecer la conducta del personal uniformado al interior de la Dirección.</t>
  </si>
  <si>
    <t>Actividades de prevención  para fortalecer la conducta del personal uniformado adelantadas.</t>
  </si>
  <si>
    <t>1
Informe</t>
  </si>
  <si>
    <t>Dirección de Gestión de Policía Fiscal y Aduanera/Oficina de Atención y Servicio al Ciudadano POLFA</t>
  </si>
  <si>
    <t>Esta actividad se cumple para el mes de diciembre del 2023. Durante cada mes de la presente vigencia se realizan actividades de integridad dirigidas al personal de la POLFA, así: Para el mes de Mayo - actividad "Agua de Valores" y "Deja tu huella", con 207 participantes; junio actividad "Embajadores", con 93 participantes, julio actividad "Baúl de los malos hábitos” y "El servidor en recuperación", con 147 participantes.
Evidencia: Mayo, oficio GS-2023-006641-POLFA del 28/05/2023, junio, oficio GS-2023-008099-POLFA del 28/06/2023 y julio, oficio GS-2023-009394-POLFA del 03/08/2023.
El informe para el mes de agosto se encuentra en formulación.</t>
  </si>
  <si>
    <t>Se remiten evidencias a través de correo electrónico</t>
  </si>
  <si>
    <t>Ejecutar en el curso Básico de Policía Fiscal y Aduanera, el componente de integridad, fomentando la cultura de la integridad, ética, transparencia, entre otros, del personal asistente.</t>
  </si>
  <si>
    <t>Personal capacitado e impactado en el curso Básico de Policía Fiscal y Aduanera certificado.</t>
  </si>
  <si>
    <t xml:space="preserve">95%
</t>
  </si>
  <si>
    <t>Dirección de Gestión de Policía Fiscal y Aduanera/Talento Humano POLFA</t>
  </si>
  <si>
    <t>Participación por parte de los Gestores Eticos en las actividades del Sector Público, encaminadas a combatir y prevenir la corrupción, fortaleciendo los valores institucionales, pautas de comportamiento y demás temas que se encuentran contenidos en el Código de Etica. Con el fin de replicar lo aprendido a los servidores de la dependencia mediante actividades que logren interiorizar cada vez más la importancia de aplicar nuestro código de etica y demás lineamientos establecidos. (Capacitación)</t>
  </si>
  <si>
    <t>Participación en actividades relacionadas con el Código de Ética y prevención de la corrupción y socialización en dependencias.</t>
  </si>
  <si>
    <t>https://diancolombia.sharepoint.com/:f:/s/Planeacin36/EgCbDSQY_1pLoiT-cMzHlRABkoXbeR8JfQp9fwRMd6wsbg?e=H9GI5x</t>
  </si>
  <si>
    <t>Participación por parte de los gestores éticos, en el fortalecimiento y entendimiento del código de ética de la entidad, mediante el envío de tips a los servidores públicos de la dependencia, que contengan los principios, valores y pautas éticas.  (sensibilización).</t>
  </si>
  <si>
    <t>Tips principios, valores y pautas éticas enviados por correo electrónico.</t>
  </si>
  <si>
    <t xml:space="preserve">Capacitar a los funcionarios de la Subdirección Operativa de Fiscalización y Liquidación y de las Divisiones de Fiscalización y Liquidación que realizan investigaciones en las Direcciones Seccionales, sobre las tipologías de lavado de activos y reporte de operaciones sospechosas (ROS) </t>
  </si>
  <si>
    <t>Número de Capacitaciones realizadas</t>
  </si>
  <si>
    <t>(3) )Jornadas de capacitación, una por trimestre</t>
  </si>
  <si>
    <t>Dirección de Gestión de Fiscalización- Subdirección de Apoyo en la Lucha contra el Delito Aduanero y Fiscal</t>
  </si>
  <si>
    <t>Correo electrónico con informe sobre capacitación en ROS – Lavado de Activos a la Dirección Seccional de Aduanas de Barranquilla. Fecha: 28 de junio de 2023. Personas conectadas vía TEAMS: 78. Se ejecutó la actividad programada para junio de manera satisfactoria.</t>
  </si>
  <si>
    <t>C:\Users\rmendivelsor\OneDrive - Direccion de Impuestos y Aduanas Nacionales de Colombia\Documents\DESPACHO SUBDIRECCIÓN\2023\PAAC\2023\Monitoreo PAAC 2023.msg</t>
  </si>
  <si>
    <t>Realizar capacitaciones a los funcionarios de la DIAN en materia de intercambio internacional de información tributaria, para uso de esta información contra la corrupción</t>
  </si>
  <si>
    <t xml:space="preserve">Estrategias de capacitación realizadas </t>
  </si>
  <si>
    <t>Para la realización de la estrategia de capacitación a los funcionarios de la DIAN en materia de intercambio internacional de información para fines fiscales y en coordinación con la Escuela de Impuestos y Aduanas Nacionales, se aprobó el diseño y realización de un curso virtual (grabado en video por funcionarios expertos en la materia) que se puede adelantar de manera asincrónica en cualquier momento del año, hace parte del PIC.
Evidencia: Reuniones preparatorias con la Escuela, material (presentaciones) para el desarrollo del curso, grabaciones (están en custodia de la Escuela DIAN) de los cursos que fueron impartidos con público, plataforma de la Escuela donde se carga el curso para su desarrollo.</t>
  </si>
  <si>
    <t>PLAN ANTICORRUPCIÓN Y DE ATENCIÓN AL CIUDADANO 2023</t>
  </si>
  <si>
    <t>CONTROL DE  CAMBIOS AL DOCUMENTO</t>
  </si>
  <si>
    <t xml:space="preserve">Fecha </t>
  </si>
  <si>
    <t>Versión</t>
  </si>
  <si>
    <t xml:space="preserve">Cambios Introducidos </t>
  </si>
  <si>
    <t>Enero 31 de 2023</t>
  </si>
  <si>
    <t>Versión 1.</t>
  </si>
  <si>
    <t>Versión Inicial del documento</t>
  </si>
  <si>
    <t>Marzo 30 de 2023</t>
  </si>
  <si>
    <t>Versión 2.</t>
  </si>
  <si>
    <r>
      <rPr>
        <b/>
        <sz val="12"/>
        <color theme="1"/>
        <rFont val="Calibri"/>
        <family val="2"/>
        <scheme val="minor"/>
      </rPr>
      <t>Componente 1 Riesgos, actividad 1</t>
    </r>
    <r>
      <rPr>
        <sz val="12"/>
        <color theme="1"/>
        <rFont val="Calibri"/>
        <family val="2"/>
        <scheme val="minor"/>
      </rPr>
      <t>, en el nombre de la actividad se cambió la palabra Procesos por subprocesos.</t>
    </r>
  </si>
  <si>
    <r>
      <rPr>
        <b/>
        <sz val="12"/>
        <color theme="1"/>
        <rFont val="Calibri"/>
        <family val="2"/>
        <scheme val="minor"/>
      </rPr>
      <t>Componente 2. Actividades 329, 329 y 4076</t>
    </r>
    <r>
      <rPr>
        <sz val="12"/>
        <color theme="1"/>
        <rFont val="Calibri"/>
        <family val="2"/>
        <scheme val="minor"/>
      </rPr>
      <t>, se ajustó la fecha de inicio que pasó de 1 de enero de 2022 a 1 de enero de 2023. Tomado del SUIT.</t>
    </r>
  </si>
  <si>
    <r>
      <rPr>
        <b/>
        <sz val="12"/>
        <color theme="1"/>
        <rFont val="Calibri"/>
        <family val="2"/>
        <scheme val="minor"/>
      </rPr>
      <t>Componente 3 de Rendición de Cuentas, actividad 3</t>
    </r>
    <r>
      <rPr>
        <sz val="12"/>
        <color theme="1"/>
        <rFont val="Calibri"/>
        <family val="2"/>
        <scheme val="minor"/>
      </rPr>
      <t>, se ajustó la fecha de realización de la Audiencia de rendición de cuentas del Director General, la cual pasó para el mes de mayo.</t>
    </r>
  </si>
  <si>
    <r>
      <rPr>
        <b/>
        <sz val="12"/>
        <color theme="1"/>
        <rFont val="Calibri"/>
        <family val="2"/>
        <scheme val="minor"/>
      </rPr>
      <t>Componente 3 de Rendición de Cuentas</t>
    </r>
    <r>
      <rPr>
        <sz val="12"/>
        <color theme="1"/>
        <rFont val="Calibri"/>
        <family val="2"/>
        <scheme val="minor"/>
      </rPr>
      <t>, se agregó la actividad No. 8. Consolidar y publicar el informe anual de Rendición de Cuentas de Paz.</t>
    </r>
  </si>
  <si>
    <r>
      <rPr>
        <b/>
        <sz val="12"/>
        <color theme="1"/>
        <rFont val="Calibri"/>
        <family val="2"/>
        <scheme val="minor"/>
      </rPr>
      <t>Componente 4. Servicio al ciudadano</t>
    </r>
    <r>
      <rPr>
        <sz val="12"/>
        <color theme="1"/>
        <rFont val="Calibri"/>
        <family val="2"/>
        <scheme val="minor"/>
      </rPr>
      <t>, se retiró actividad 4, por solicitud de la Directora de Gestión de Aduanas.</t>
    </r>
  </si>
  <si>
    <r>
      <rPr>
        <b/>
        <sz val="12"/>
        <color theme="1"/>
        <rFont val="Calibri"/>
        <family val="2"/>
        <scheme val="minor"/>
      </rPr>
      <t>Componente 4. Servicio al ciudadano, actividad 8</t>
    </r>
    <r>
      <rPr>
        <sz val="12"/>
        <color theme="1"/>
        <rFont val="Calibri"/>
        <family val="2"/>
        <scheme val="minor"/>
      </rPr>
      <t>, se ajustó el responsable, que pasó de Subdirección de Servicio al Comercio Exterior a Directora de Gestión de Aduanas.</t>
    </r>
  </si>
  <si>
    <r>
      <rPr>
        <b/>
        <sz val="12"/>
        <color theme="1"/>
        <rFont val="Calibri"/>
        <family val="2"/>
        <scheme val="minor"/>
      </rPr>
      <t>Componente 4. Servicio al ciudadano actividad 11</t>
    </r>
    <r>
      <rPr>
        <sz val="12"/>
        <color theme="1"/>
        <rFont val="Calibri"/>
        <family val="2"/>
        <scheme val="minor"/>
      </rPr>
      <t xml:space="preserve">, se ajustó el nombre de la actividad, la cual quedó: Remitir periódicamente el informe de contratación de la DIAN para que Cámara de Comercio realice la actualización del RUP.  </t>
    </r>
  </si>
  <si>
    <r>
      <rPr>
        <b/>
        <sz val="12"/>
        <color theme="1"/>
        <rFont val="Calibri"/>
        <family val="2"/>
        <scheme val="minor"/>
      </rPr>
      <t>Componente 5. Transparencia Actividad 3,</t>
    </r>
    <r>
      <rPr>
        <sz val="12"/>
        <color theme="1"/>
        <rFont val="Calibri"/>
        <family val="2"/>
        <scheme val="minor"/>
      </rPr>
      <t xml:space="preserve"> se ajustó el nombre de la actividad agregando al final las palabras Normograma – NormoDIAN.</t>
    </r>
  </si>
  <si>
    <r>
      <rPr>
        <b/>
        <sz val="12"/>
        <color theme="1"/>
        <rFont val="Calibri"/>
        <family val="2"/>
        <scheme val="minor"/>
      </rPr>
      <t>Componente 6. Adicionales, actividad 7</t>
    </r>
    <r>
      <rPr>
        <sz val="12"/>
        <color theme="1"/>
        <rFont val="Calibri"/>
        <family val="2"/>
        <scheme val="minor"/>
      </rPr>
      <t>, se ajustó el nombre de la actividad que quedó: Realizar Capacitación ( sensibilización sobre prevención de riesgos de corrupción, impedimentos,  recusaciones, lenguaje claro y ética jurídica).</t>
    </r>
  </si>
  <si>
    <r>
      <rPr>
        <b/>
        <sz val="12"/>
        <color theme="1"/>
        <rFont val="Calibri"/>
        <family val="2"/>
        <scheme val="minor"/>
      </rPr>
      <t>Componente 6. Adicionales, actividad 8</t>
    </r>
    <r>
      <rPr>
        <sz val="12"/>
        <color theme="1"/>
        <rFont val="Calibri"/>
        <family val="2"/>
        <scheme val="minor"/>
      </rPr>
      <t>, se ajustó el nombre de la actividad que quedó: Crear el Buzón único de gestión de asuntos jurídicos para direcciones seccionales, el indicador que quedó:Buzón creado  en direcciones  seccionales.</t>
    </r>
  </si>
  <si>
    <r>
      <rPr>
        <b/>
        <sz val="12"/>
        <color theme="1"/>
        <rFont val="Calibri"/>
        <family val="2"/>
        <scheme val="minor"/>
      </rPr>
      <t>Componente 6. Adicionales, actividades 12 y 13</t>
    </r>
    <r>
      <rPr>
        <sz val="12"/>
        <color theme="1"/>
        <rFont val="Calibri"/>
        <family val="2"/>
        <scheme val="minor"/>
      </rPr>
      <t>, se ajustó responsable de la actividad, que pasó de Subdirección de Servicio al Comercio Exterior a Directora de Gestión de Aduanas.</t>
    </r>
  </si>
  <si>
    <t>Junio 21 de 2023</t>
  </si>
  <si>
    <t>Versión 3</t>
  </si>
  <si>
    <t>Componente 1. Riesgos, actividades 1 y 2, se ajusta las fechas de cumplimiento de la meta que pasan para noviembre.</t>
  </si>
  <si>
    <t>Componente Rendición de cuentas, actividad 2, se ajusta el encabezado de la actividad, el indicador y la meta.</t>
  </si>
  <si>
    <t xml:space="preserve">Versión 3 </t>
  </si>
  <si>
    <t>Componente Rendición de cuentas, actividad 3, cambia la fecha de realización de la audiencia para el mes de diciembre de 2023.</t>
  </si>
  <si>
    <t>Componente Rendición de cuentas, se incluye la nueva actividad 9. Consolidar y publicar el Informe de avance  de actividades de implementación del Acuerdo de  Paz,  período 2018-2022</t>
  </si>
  <si>
    <t>Componente Rendición de cuentas, se incluye la nueva actividad 10. Aplicar encuesta de evaluación y retroalimentación sobre informes de rendición de cuentas</t>
  </si>
  <si>
    <t xml:space="preserve">Componente Rendición de cuentas, se incluye la nueva actividad 11. Elaborar y públicar el informe del ejercicio de evaluación de la jornada de rendición de cuentas </t>
  </si>
  <si>
    <t>Componente Servicio al ciudadano, actividad 1. Se ajustó la distribución de la meta en el año.</t>
  </si>
  <si>
    <t>Componente Servicio al ciudadano, se incluye la nueva actividad 2. Implementación de canales y mecanismos de servicio y cercanía al ciudadano de la Subdirección de Servicio al ciudadano en asuntos tributarios.</t>
  </si>
  <si>
    <t>Componente Servicio al ciudadano, actividad 3. Se ajustaron el nombre de la actividad y el indicador.</t>
  </si>
  <si>
    <t>Componente Servicio al ciudadano, actividad 5. Brindar apoyo a la Subdirección de Servicio al Ciudadano en Asuntos Tributarios en la implementación del servicio de agendamiento y digiturno en las divisiones de servicio al ciudadano en materia aduanera, se incluye nuevamente, por solicitud de la Dirección de Gestión de Aduanas.</t>
  </si>
  <si>
    <t>Componente Servicio al ciudadano, actividad 8. Se ajustó la meta y su distribución</t>
  </si>
  <si>
    <t>Componente Servicio al ciudadano, actividad 9. Se ajustó la meta y su distribución</t>
  </si>
  <si>
    <t>Componente 4. Servicio al ciudadano, actividad 14, se ajustó cambiando la palabra distribuir por divulgar, tanto en la actividad como en el nombre del indicador.</t>
  </si>
  <si>
    <t>Componente Transparencia, actividad 1.se ajusta la meta y distribución en el año.</t>
  </si>
  <si>
    <t xml:space="preserve">Componente Transparencia actividad 13. Cambio de subcomponente de Monitoreo de acceso a la información pública, a subcomponente Transparencia Activa (ahora actividad 10. Promover en las diferentes áreas de la DIAN  la actualización permanente del sitio web de transparencia a través de correos electrónicos y/o reuniones. </t>
  </si>
  <si>
    <t>Componente Transparencia, actividad 16. Se retiró la palabra porcentaje del indicador.</t>
  </si>
  <si>
    <t>Componente 6. Adicionales, actividades 10 y 11, se corrige fecha de inicio y terminación de las actividades así: 10. 01/02/2023 y termina en 15/12/2023, 11.  1/02/2023 y termina en  16/12/2023.</t>
  </si>
  <si>
    <t>Componente 6. Adicionales, actividad 12, se agrega palabra capacitación a la actividad al final y se ajusta el nombre del indicador.</t>
  </si>
  <si>
    <t>Componente 6. Adicionales, actividad 13, se ajusta el nombre de la actividad y el indicador.</t>
  </si>
  <si>
    <t>Componente 6. Adicionales, actividad 15, se ajusta meta y distribución de la misma en el año.</t>
  </si>
  <si>
    <t>Agosto 18 de 2023</t>
  </si>
  <si>
    <t>Versión 4</t>
  </si>
  <si>
    <t>Componente Transparencia, actividad 2, se ajusta distribución de la meta en el año.</t>
  </si>
  <si>
    <t>Componente 6. Adicionales, actividad 2, se ajusta fecha de cumplimiento  de las metas en el año, por solicitud de Sub Asuntos Disciplinarios del 09/08/2023.</t>
  </si>
  <si>
    <t>Componente 6. Adicionales, actividad 5, se ajusta distribución de la meta en el año, por solicitud de Oficial de Transparencia Ad hoc del 31/07/2023</t>
  </si>
  <si>
    <t>Se generaron y aplicaron un tip y actividad de ética  a  todos los funcionarios de la Dirección el 29 de junio de 2023. De igual manera, tanto el tip como la actividad se enviaron por correo electrónico  a las direcciones seccionales con dependencia de servicio al ciudadano.</t>
  </si>
  <si>
    <t>En el mes de junio se tramitó la logística pertinente para la realización  el 10 de julio de 2023, de una actividad virtual a través de teams, relacionada con el Código de Ética y prevención de la corrupción, la cual contó con la asistencia de los funcionarios de la Dirección.</t>
  </si>
  <si>
    <t>100% anual</t>
  </si>
  <si>
    <t>En el mes de junio se solicitó la actualización de la página de Intercambio de Información: 
https://www.dian.gov.co/Paginas/Intercambio-Internacional-de-Informacion.aspx 
En el mes  de julio  se realizó la actualización de Convenios Tributarios Internacionales de la DIAN en el menu:
 https://www.dian.gov.co/normatividad/convenios/Paginas/ConveniosTributariosInternacionales.aspx 
Evidencia: Correo electrónico de Juan Daniel Parra Palencia y Felipe Cárdenas Sánchez solicitando incluir los cambios pertinentes (Archivado en SharePoint con las fechas, detalles solicitados y confirmacioón con el numevo link suministrado por comunicaciones).</t>
  </si>
  <si>
    <t xml:space="preserve">Se reportó a la Cámara el informe de contratistas inscritos en el Registro Único de Proponentes-RUP-. Los soportes de la gestión se encuentran en share point. </t>
  </si>
  <si>
    <t>https://diancolombia.sharepoint.com/sites/Subdi-Comp-Contr/189_Despacho/Forms/AllItems.aspx?id=%2Fsites%2FSubdi%2DComp%2DContr%2F189%5FDespacho%2FPAAC%2F2023%2FC%C3%81MARA%20DE%20COMERCIO&amp;viewid=69d9ea9e%2Dbb63%2D40e4%2Db169%2D462123d45539</t>
  </si>
  <si>
    <t>La Subdirección de Compras y Contratos con la colaboración de la Oficina de Comunicaciones, elaboró la pieza de comunicación, denominado " ABCE Proceso de supervisión o interventoría en un contrato estatal", dirigida a  la actualización en responsabilidades y prácticas de los funcionarios asignados como supervisores de los contratos a nivel nacional. Dicha divulgación se realizó el día 30 de agosto de 2023. Los soportes de divulgación y la pieza de comunicación se pueden observar en el link que se anota.</t>
  </si>
  <si>
    <t>https://diancolombia.sharepoint.com/sites/Subdi-Comp-Contr/189_Despacho/Forms/AllItems.aspx?id=%2Fsites%2FSubdi%2DComp%2DContr%2F189%5FDespacho%2FPAAC%2F2023%2FESTRATEGIA%5FSUPERVISORES&amp;viewid=69d9ea9e%2Dbb63%2D40e4%2Db169%2D462123d45539</t>
  </si>
  <si>
    <t>https://diancolombia.sharepoint.com/sites/Subdi-Comp-Contr/189_Despacho/Forms/AllItems.aspx?id=%2Fsites%2FSubdi%2DComp%2DContr%2F189%5FDespacho%2FPAAC%2F2023%2FACTUALIZACION%5FSECOP&amp;viewid=69d9ea9e%2Dbb63%2D40e4%2Db169%2D462123d45539</t>
  </si>
  <si>
    <t xml:space="preserve">El Plan Anual de Compras inició con 446 líneas, a 30 de agosto se acumulan 636 líneas; se actualizó de acuerdo con las necesidades de la Entidad y se publicó oportunamente en la página. Las modificaciones realizadas fueron: Líneas nuevas: 190; Líneas eliminadas: 55 </t>
  </si>
  <si>
    <t>https://www.dian.gov.co/dian/contratacion/Paginas/PlanCompras.aspx</t>
  </si>
  <si>
    <t xml:space="preserve">A partir del mes de mayo, en el Nivel Central y direcciones seccionales, se realizaron los monitoreos comprometidos con carácter mensual  a muestras aleatorias de procesos asignados a funcionarios sustanciadores mediante lista de chequeo a documentos esenciales de la contratación para  los meses de mayo, junio, julio y agosto de 2023. En cada período en archivo excel  se relaciona un resumen de los procesos monitoreados con énfasis en las órdenes de compra.  </t>
  </si>
  <si>
    <t>Se ha cumplido con el 66,66% de la actividad ,  ya que de los 12 Boletines Tributarios que se deben publicar en el año se han Publicado mensualmente los 8 correspondientes hasta el mes de agosto.</t>
  </si>
  <si>
    <t>El procedimiento se encuentra en desarrollo ante la Subdirección de Procesos de la DGEA</t>
  </si>
  <si>
    <t xml:space="preserve">Se han enviado correos a los delegados de todas las áreas responsables de la actualizacion  y se han realizado reuniones para definir la responsabilidad de la actualización y posteriormente para hacer  el seguimiento de la actualización que se debe hacer  </t>
  </si>
  <si>
    <t>Se tiene diseñada la estrategia para divulgar los temas de Transparencia, Integridad  y Anticorrupción dentro de un programa institucional integrado, dentro de esta estrategia se adelantó toda la campaña  de comunicaciones antes, durante y posterior a la realización de la 1era Semana de experiencias significativas de Transparencia Etica e Integridad y Anticorrupción en la DIAN Semana TEA, la cual se llevó a cabo entre el 14 y el 18 de agosto; asi mism,o estamos ultimando detalles de piezas comunicativas internas y otras que se manejaran en redes con base en estas estrategias, de manera que asi se estarán impulsando la adopción de comportamientos íntegros y hábitos para prevenir la corrupción.</t>
  </si>
  <si>
    <t xml:space="preserve">Del 14 al 18 de agosto se llevó a cabo la 1era Semana de experiencias significativas de Transparencia Ética e Integridad y Anticorrupción en la DIAN Semana TEA, con una sesión virtual de apertura, 3 dias de conferencias virtuales;  en cada sesión se tuvo un promedio de 1.200  funcionarios de la DIAN conectados,  asistiendo a las charlas y un dia de cierre con actividad presencial libre en las sedes adminsitativas de la DIAN. Los lineamientos los impartió el señor Director General mediante memorando. </t>
  </si>
  <si>
    <t xml:space="preserve">Se remitieron correos a directivos del nivel central y del nivel seccional para que se hiciera la publicación de la declaración de bienes y rentas </t>
  </si>
  <si>
    <t xml:space="preserve">El 22 de febrero de 2023, se llevó a cabo la capacitación sobre gestión y manejo de conflictos de interés denominada " Gestión preventiva de conflictos de intereses en el marco de la política de integridad pública", la cual fue brindada por dos funcionarios del DAFP, y a la cual se invitó a los enlaces de transparencia del nivel central y de las direcciones seccionales, también a los jefes de la entidad, pues se invito a los directores de gestión y sus subdirectores y a los directores seccionales y sus jefes de división) el evento contó con más de 680 asistentes virtuales.  </t>
  </si>
  <si>
    <t>Esta actividad está programada para desarrollarse en el mes de diciembre de 2023.</t>
  </si>
  <si>
    <t>Agenda Claudia Stella Meza  DG, Yenny Sandoval talento Humano, Andres Gutierrez y Alma Agudelo  de Oficina de  comunicaciones. Julio 26 de 2023
Subdireccion de Asuntos Disciplinarios - II CUATRIMESTRE - Todos los documentos (sharepoint.com): https://diancolombia.sharepoint.com/:f:/s/Sub-Asut-Disc/El5HFwnlb6FDr81pKAwebZoBPrwlm_azXGBPIrdWpNkt8A?e=5%3a2tokvr&amp;fromShare=true&amp;at=9</t>
  </si>
  <si>
    <t>En el mes de junio de 2023 la Oficina de Seguridad de la información publicó en la página Web de la U.A.E DIAN_TRANSPARENCIA Y ACCESO A LA INFORM​ACIÓN PÚBLICA,  el Registro de Activos de Información (Numeral 10.2) y el Índice de Información Clasificada y Reservada (Numeral 10.3)​​​​​​​​​​​​​​​​​​​​​​​​​​​​​​​​​​​​​​​​​​​​​​​​​​​​​​​​​​​​​​​​​​​​​​​​​​​​​​​​​​​​​​​​​​​​​​​​​​​​​​​​.</t>
  </si>
  <si>
    <t>De acuerdo al Plan Anual de Formación 2023 Policía Nacional, se estableció el Curso Básico de Policía Fiscal y Aduanera, el cual cuenta con un componente de ética, integridad, cultura y transparencia. Durante los meses de julio y agosto se realizó el primer curso en mención, logrando la capacitación de 30 funcionarios de la unidad, los cuales superaron satisfactoriamente el evento académico.
Se adjuntan los 30 certificados de los funcionarios capacitados.</t>
  </si>
  <si>
    <t>https://www.dian.gov.co/dian/Documents/PAMD-090-CF-SCC-21.pdf
https://https://diancolombia-my.sharepoint.com/:v:/g/personal/achavesm_dian_gov_co/EcwO-A-ENRlCgDrbEeaXT6wBws9tGH0Rwx0WvtwKkMFotw</t>
  </si>
  <si>
    <t>En mayo de 2023 se publicó en el siguiente link “ https://www.dian.gov.co/Prensa/Paginas/NG-DIAN-Actualiza-Manual-de-Procedimiento-Clasificacion-Arancelaria.aspx”  un manual sobre el Procedimiento y Normativa de la Clasificación Arancelaria de las Mercancías para Usuarios Aduaneros finalizado en un 100 % - Se esta ejecutando el boletin sobre nomenclautra  para octubre.</t>
  </si>
  <si>
    <t xml:space="preserve">66.66% anual </t>
  </si>
  <si>
    <t xml:space="preserve">
66.66% anual</t>
  </si>
  <si>
    <t xml:space="preserve"> 63.4% anual</t>
  </si>
  <si>
    <t xml:space="preserve"> 66.66% anual </t>
  </si>
  <si>
    <t>Se remiten evidencias a través del correo electrónico</t>
  </si>
  <si>
    <t>La Subdirección de devoluciones viene trabajando sobre la propuesta de racionalización de tramites sobre la devolución del IVA a turistas, el cual contempla un cronograma de trabajo con la Empresa Operadora de Pagos Global Blue y el cual se encuentra en ejecución, se considera que este trámite cuenta con un avance del 20% tanto en el componente administrativo como técnico. se solicita modificar la fecha de terminación a 31 dic 2023, oficio de fecha 7 de septiembre 2023 Sub Devoluciones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</si>
</sst>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240A]d&quot; de &quot;mmmm&quot; de &quot;yyyy;@"/>
    <numFmt numFmtId="165" formatCode="[$-F800]dddd\,\ mmmm\ dd\,\ yyyy"/>
    <numFmt numFmtId="166" formatCode="dd/mm/yyyy;@"/>
    <numFmt numFmtId="167" formatCode="0.0%"/>
  </numFmts>
  <fonts count="2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sz val="11"/>
      <color theme="1"/>
      <name val="Calibri"/>
      <family val="2"/>
      <scheme val="minor"/>
    </font>
    <font>
      <sz val="12"/>
      <color theme="2" tint="-0.749992370372631"/>
      <name val="Calibri"/>
      <family val="2"/>
      <scheme val="minor"/>
    </font>
    <font>
      <sz val="12"/>
      <color theme="1" tint="0.249977111117893"/>
      <name val="Calibri"/>
      <family val="2"/>
      <scheme val="minor"/>
    </font>
    <font>
      <b/>
      <sz val="11"/>
      <color theme="0"/>
      <name val="Calibri"/>
      <family val="2"/>
      <scheme val="minor"/>
    </font>
    <font>
      <sz val="8"/>
      <name val="Calibri"/>
      <family val="2"/>
      <scheme val="minor"/>
    </font>
    <font>
      <b/>
      <sz val="12"/>
      <color theme="2" tint="-0.749992370372631"/>
      <name val="Calibri"/>
      <family val="2"/>
      <scheme val="minor"/>
    </font>
    <font>
      <sz val="12"/>
      <color rgb="FFFF0000"/>
      <name val="Calibri"/>
      <family val="2"/>
      <scheme val="minor"/>
    </font>
    <font>
      <sz val="12"/>
      <name val="Calibri"/>
      <family val="2"/>
      <scheme val="minor"/>
    </font>
    <font>
      <i/>
      <sz val="12"/>
      <name val="Calibri"/>
      <family val="2"/>
      <scheme val="minor"/>
    </font>
    <font>
      <b/>
      <sz val="12"/>
      <color theme="1"/>
      <name val="Calibri"/>
      <family val="2"/>
      <scheme val="minor"/>
    </font>
    <font>
      <sz val="12"/>
      <color rgb="FF404040"/>
      <name val="Calibri"/>
      <family val="2"/>
      <scheme val="minor"/>
    </font>
    <font>
      <sz val="12"/>
      <color rgb="FF000000"/>
      <name val="Calibri"/>
      <family val="2"/>
      <scheme val="minor"/>
    </font>
    <font>
      <u/>
      <sz val="12"/>
      <color theme="10"/>
      <name val="Calibri"/>
      <family val="2"/>
      <scheme val="minor"/>
    </font>
    <font>
      <b/>
      <sz val="12"/>
      <name val="Calibri"/>
      <family val="2"/>
      <scheme val="minor"/>
    </font>
    <font>
      <sz val="12"/>
      <color rgb="FF404040"/>
      <name val="Calibri"/>
      <family val="2"/>
    </font>
    <font>
      <sz val="11"/>
      <color rgb="FF000000"/>
      <name val="Calibri"/>
      <family val="2"/>
    </font>
    <font>
      <b/>
      <sz val="11"/>
      <color rgb="FF000000"/>
      <name val="Calibri"/>
      <family val="2"/>
    </font>
    <font>
      <sz val="12"/>
      <color rgb="FF0563C1"/>
      <name val="Calibri"/>
      <family val="2"/>
    </font>
    <font>
      <sz val="11"/>
      <color rgb="FF0070C0"/>
      <name val="Calibri"/>
      <family val="2"/>
    </font>
    <font>
      <sz val="12"/>
      <color rgb="FF000000"/>
      <name val="Calibri"/>
      <family val="2"/>
    </font>
    <font>
      <sz val="11"/>
      <name val="Calibri"/>
      <family val="2"/>
    </font>
  </fonts>
  <fills count="9">
    <fill>
      <patternFill patternType="none"/>
    </fill>
    <fill>
      <patternFill patternType="gray125"/>
    </fill>
    <fill>
      <patternFill patternType="solid">
        <fgColor rgb="FF262944"/>
        <bgColor indexed="64"/>
      </patternFill>
    </fill>
    <fill>
      <patternFill patternType="solid">
        <fgColor theme="0" tint="-0.14999847407452621"/>
        <bgColor indexed="64"/>
      </patternFill>
    </fill>
    <fill>
      <patternFill patternType="solid">
        <fgColor rgb="FFD9D9D9"/>
        <bgColor rgb="FF000000"/>
      </patternFill>
    </fill>
    <fill>
      <patternFill patternType="solid">
        <fgColor rgb="FFD9D9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rgb="FF000000"/>
      </patternFill>
    </fill>
  </fills>
  <borders count="87">
    <border>
      <left/>
      <right/>
      <top/>
      <bottom/>
      <diagonal/>
    </border>
    <border>
      <left style="medium">
        <color theme="0" tint="-4.9989318521683403E-2"/>
      </left>
      <right style="medium">
        <color theme="0" tint="-4.9989318521683403E-2"/>
      </right>
      <top style="thick">
        <color theme="0"/>
      </top>
      <bottom/>
      <diagonal/>
    </border>
    <border>
      <left style="medium">
        <color theme="0" tint="-4.9989318521683403E-2"/>
      </left>
      <right/>
      <top/>
      <bottom style="thick">
        <color theme="0"/>
      </bottom>
      <diagonal/>
    </border>
    <border>
      <left/>
      <right/>
      <top/>
      <bottom style="thick">
        <color theme="0"/>
      </bottom>
      <diagonal/>
    </border>
    <border>
      <left style="medium">
        <color theme="0" tint="-4.9989318521683403E-2"/>
      </left>
      <right/>
      <top style="thick">
        <color theme="0"/>
      </top>
      <bottom/>
      <diagonal/>
    </border>
    <border>
      <left style="medium">
        <color theme="0" tint="-4.9989318521683403E-2"/>
      </left>
      <right style="medium">
        <color theme="0"/>
      </right>
      <top style="thick">
        <color theme="0"/>
      </top>
      <bottom/>
      <diagonal/>
    </border>
    <border>
      <left style="medium">
        <color theme="0"/>
      </left>
      <right/>
      <top style="medium">
        <color theme="0"/>
      </top>
      <bottom/>
      <diagonal/>
    </border>
    <border>
      <left style="medium">
        <color theme="0"/>
      </left>
      <right style="thick">
        <color theme="0"/>
      </right>
      <top style="medium">
        <color theme="0"/>
      </top>
      <bottom style="medium">
        <color theme="0"/>
      </bottom>
      <diagonal/>
    </border>
    <border>
      <left style="thick">
        <color theme="0"/>
      </left>
      <right style="thick">
        <color theme="0"/>
      </right>
      <top style="medium">
        <color theme="0"/>
      </top>
      <bottom style="medium">
        <color theme="0"/>
      </bottom>
      <diagonal/>
    </border>
    <border>
      <left style="thick">
        <color theme="0"/>
      </left>
      <right/>
      <top style="medium">
        <color theme="0"/>
      </top>
      <bottom style="medium">
        <color theme="0"/>
      </bottom>
      <diagonal/>
    </border>
    <border>
      <left style="thick">
        <color theme="0"/>
      </left>
      <right style="thick">
        <color theme="0"/>
      </right>
      <top/>
      <bottom style="thick">
        <color theme="0"/>
      </bottom>
      <diagonal/>
    </border>
    <border>
      <left style="thin">
        <color theme="0"/>
      </left>
      <right style="thin">
        <color theme="0"/>
      </right>
      <top style="thin">
        <color theme="0"/>
      </top>
      <bottom style="thin">
        <color theme="0"/>
      </bottom>
      <diagonal/>
    </border>
    <border>
      <left style="thick">
        <color theme="0"/>
      </left>
      <right/>
      <top/>
      <bottom style="thick">
        <color theme="0"/>
      </bottom>
      <diagonal/>
    </border>
    <border>
      <left style="medium">
        <color theme="0" tint="-4.9989318521683403E-2"/>
      </left>
      <right/>
      <top style="thick">
        <color theme="0"/>
      </top>
      <bottom style="thick">
        <color theme="0"/>
      </bottom>
      <diagonal/>
    </border>
    <border>
      <left/>
      <right/>
      <top style="thick">
        <color theme="0"/>
      </top>
      <bottom style="thick">
        <color theme="0"/>
      </bottom>
      <diagonal/>
    </border>
    <border>
      <left style="medium">
        <color theme="0"/>
      </left>
      <right/>
      <top style="medium">
        <color theme="0"/>
      </top>
      <bottom style="medium">
        <color theme="0"/>
      </bottom>
      <diagonal/>
    </border>
    <border>
      <left style="thick">
        <color theme="0"/>
      </left>
      <right style="thin">
        <color theme="0"/>
      </right>
      <top style="thick">
        <color theme="0"/>
      </top>
      <bottom style="thick">
        <color theme="0"/>
      </bottom>
      <diagonal/>
    </border>
    <border>
      <left style="medium">
        <color theme="0" tint="-4.9989318521683403E-2"/>
      </left>
      <right/>
      <top/>
      <bottom/>
      <diagonal/>
    </border>
    <border>
      <left style="medium">
        <color theme="0"/>
      </left>
      <right/>
      <top/>
      <bottom/>
      <diagonal/>
    </border>
    <border>
      <left style="thick">
        <color theme="0"/>
      </left>
      <right style="thick">
        <color theme="0"/>
      </right>
      <top style="thick">
        <color theme="0"/>
      </top>
      <bottom style="thick">
        <color theme="0"/>
      </bottom>
      <diagonal/>
    </border>
    <border>
      <left style="medium">
        <color theme="0" tint="-4.9989318521683403E-2"/>
      </left>
      <right style="thick">
        <color theme="0"/>
      </right>
      <top style="thick">
        <color theme="0"/>
      </top>
      <bottom/>
      <diagonal/>
    </border>
    <border>
      <left/>
      <right style="thick">
        <color theme="0"/>
      </right>
      <top style="thick">
        <color theme="0"/>
      </top>
      <bottom style="thick">
        <color theme="0"/>
      </bottom>
      <diagonal/>
    </border>
    <border>
      <left/>
      <right style="thick">
        <color theme="0"/>
      </right>
      <top/>
      <bottom style="thick">
        <color theme="0"/>
      </bottom>
      <diagonal/>
    </border>
    <border>
      <left/>
      <right style="thick">
        <color theme="0"/>
      </right>
      <top style="thick">
        <color theme="0"/>
      </top>
      <bottom/>
      <diagonal/>
    </border>
    <border>
      <left/>
      <right style="thick">
        <color theme="0"/>
      </right>
      <top/>
      <bottom/>
      <diagonal/>
    </border>
    <border>
      <left style="thick">
        <color theme="0"/>
      </left>
      <right/>
      <top style="thick">
        <color theme="0"/>
      </top>
      <bottom style="thick">
        <color theme="0"/>
      </bottom>
      <diagonal/>
    </border>
    <border>
      <left style="medium">
        <color theme="0" tint="-4.9989318521683403E-2"/>
      </left>
      <right style="thick">
        <color theme="0"/>
      </right>
      <top style="medium">
        <color theme="0" tint="-4.9989318521683403E-2"/>
      </top>
      <bottom/>
      <diagonal/>
    </border>
    <border>
      <left style="medium">
        <color theme="0"/>
      </left>
      <right style="medium">
        <color theme="0"/>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ck">
        <color theme="0"/>
      </right>
      <top style="medium">
        <color theme="0" tint="-4.9989318521683403E-2"/>
      </top>
      <bottom/>
      <diagonal/>
    </border>
    <border>
      <left/>
      <right style="thick">
        <color theme="0"/>
      </right>
      <top style="medium">
        <color theme="0"/>
      </top>
      <bottom/>
      <diagonal/>
    </border>
    <border>
      <left/>
      <right style="medium">
        <color theme="0"/>
      </right>
      <top style="thick">
        <color theme="0"/>
      </top>
      <bottom style="thick">
        <color theme="0"/>
      </bottom>
      <diagonal/>
    </border>
    <border>
      <left style="medium">
        <color theme="0"/>
      </left>
      <right/>
      <top style="thick">
        <color theme="0"/>
      </top>
      <bottom style="thick">
        <color theme="0"/>
      </bottom>
      <diagonal/>
    </border>
    <border>
      <left/>
      <right style="thin">
        <color theme="0"/>
      </right>
      <top style="thick">
        <color theme="0"/>
      </top>
      <bottom style="thick">
        <color theme="0"/>
      </bottom>
      <diagonal/>
    </border>
    <border>
      <left style="thin">
        <color theme="0"/>
      </left>
      <right/>
      <top style="thick">
        <color theme="0"/>
      </top>
      <bottom style="thick">
        <color theme="0"/>
      </bottom>
      <diagonal/>
    </border>
    <border>
      <left style="medium">
        <color theme="0" tint="-4.9989318521683403E-2"/>
      </left>
      <right/>
      <top style="thick">
        <color theme="0"/>
      </top>
      <bottom style="medium">
        <color indexed="8"/>
      </bottom>
      <diagonal/>
    </border>
    <border>
      <left/>
      <right/>
      <top style="thick">
        <color theme="0"/>
      </top>
      <bottom/>
      <diagonal/>
    </border>
    <border>
      <left style="medium">
        <color theme="0"/>
      </left>
      <right/>
      <top style="thick">
        <color theme="0"/>
      </top>
      <bottom style="medium">
        <color theme="0"/>
      </bottom>
      <diagonal/>
    </border>
    <border>
      <left style="medium">
        <color theme="0" tint="-4.9989318521683403E-2"/>
      </left>
      <right/>
      <top style="thick">
        <color theme="0"/>
      </top>
      <bottom style="medium">
        <color theme="0"/>
      </bottom>
      <diagonal/>
    </border>
    <border>
      <left style="thick">
        <color theme="0"/>
      </left>
      <right style="thick">
        <color theme="0"/>
      </right>
      <top style="medium">
        <color theme="0"/>
      </top>
      <bottom/>
      <diagonal/>
    </border>
    <border>
      <left style="medium">
        <color theme="0" tint="-4.9989318521683403E-2"/>
      </left>
      <right style="medium">
        <color theme="0"/>
      </right>
      <top/>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ck">
        <color theme="0"/>
      </left>
      <right/>
      <top/>
      <bottom/>
      <diagonal/>
    </border>
    <border>
      <left style="thick">
        <color theme="0"/>
      </left>
      <right style="thick">
        <color theme="0"/>
      </right>
      <top style="thick">
        <color theme="0"/>
      </top>
      <bottom/>
      <diagonal/>
    </border>
    <border>
      <left style="thick">
        <color theme="0"/>
      </left>
      <right style="thick">
        <color theme="0"/>
      </right>
      <top/>
      <bottom style="medium">
        <color theme="0"/>
      </bottom>
      <diagonal/>
    </border>
    <border>
      <left style="thick">
        <color theme="0"/>
      </left>
      <right style="thick">
        <color theme="0"/>
      </right>
      <top/>
      <bottom/>
      <diagonal/>
    </border>
    <border>
      <left/>
      <right style="thick">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thick">
        <color theme="0"/>
      </left>
      <right style="medium">
        <color theme="0"/>
      </right>
      <top/>
      <bottom style="thick">
        <color theme="0"/>
      </bottom>
      <diagonal/>
    </border>
    <border>
      <left/>
      <right/>
      <top style="medium">
        <color theme="0"/>
      </top>
      <bottom/>
      <diagonal/>
    </border>
    <border>
      <left/>
      <right style="medium">
        <color theme="0"/>
      </right>
      <top style="medium">
        <color theme="0"/>
      </top>
      <bottom/>
      <diagonal/>
    </border>
    <border>
      <left style="thick">
        <color theme="0"/>
      </left>
      <right style="medium">
        <color theme="0"/>
      </right>
      <top style="medium">
        <color theme="0"/>
      </top>
      <bottom style="medium">
        <color theme="0"/>
      </bottom>
      <diagonal/>
    </border>
    <border>
      <left/>
      <right/>
      <top/>
      <bottom style="thin">
        <color indexed="64"/>
      </bottom>
      <diagonal/>
    </border>
    <border>
      <left/>
      <right style="thin">
        <color theme="0"/>
      </right>
      <top/>
      <bottom/>
      <diagonal/>
    </border>
    <border>
      <left style="thick">
        <color theme="0"/>
      </left>
      <right style="medium">
        <color theme="0"/>
      </right>
      <top/>
      <bottom style="medium">
        <color theme="0"/>
      </bottom>
      <diagonal/>
    </border>
    <border>
      <left/>
      <right style="medium">
        <color theme="0"/>
      </right>
      <top/>
      <bottom style="medium">
        <color theme="0"/>
      </bottom>
      <diagonal/>
    </border>
    <border>
      <left style="medium">
        <color theme="0" tint="-4.9989318521683403E-2"/>
      </left>
      <right style="medium">
        <color theme="0"/>
      </right>
      <top/>
      <bottom style="thick">
        <color theme="0"/>
      </bottom>
      <diagonal/>
    </border>
    <border>
      <left/>
      <right style="thick">
        <color theme="0"/>
      </right>
      <top/>
      <bottom style="medium">
        <color theme="0" tint="-4.9989318521683403E-2"/>
      </bottom>
      <diagonal/>
    </border>
    <border>
      <left style="medium">
        <color theme="0" tint="-4.9989318521683403E-2"/>
      </left>
      <right style="thick">
        <color theme="0"/>
      </right>
      <top/>
      <bottom/>
      <diagonal/>
    </border>
    <border>
      <left style="medium">
        <color theme="0" tint="-4.9989318521683403E-2"/>
      </left>
      <right style="medium">
        <color theme="0" tint="-4.9989318521683403E-2"/>
      </right>
      <top/>
      <bottom/>
      <diagonal/>
    </border>
    <border>
      <left style="medium">
        <color theme="0" tint="-4.9989318521683403E-2"/>
      </left>
      <right/>
      <top style="thick">
        <color theme="0"/>
      </top>
      <bottom style="thin">
        <color indexed="64"/>
      </bottom>
      <diagonal/>
    </border>
    <border>
      <left/>
      <right/>
      <top style="thick">
        <color theme="0"/>
      </top>
      <bottom style="thin">
        <color indexed="64"/>
      </bottom>
      <diagonal/>
    </border>
    <border>
      <left style="thick">
        <color theme="0"/>
      </left>
      <right style="thick">
        <color theme="0"/>
      </right>
      <top style="medium">
        <color theme="0"/>
      </top>
      <bottom style="thick">
        <color theme="0"/>
      </bottom>
      <diagonal/>
    </border>
    <border>
      <left style="medium">
        <color theme="0"/>
      </left>
      <right style="medium">
        <color theme="0"/>
      </right>
      <top/>
      <bottom/>
      <diagonal/>
    </border>
    <border>
      <left style="thick">
        <color theme="0"/>
      </left>
      <right/>
      <top style="medium">
        <color theme="0"/>
      </top>
      <bottom/>
      <diagonal/>
    </border>
    <border>
      <left style="medium">
        <color theme="0"/>
      </left>
      <right style="thick">
        <color theme="0"/>
      </right>
      <top/>
      <bottom/>
      <diagonal/>
    </border>
    <border>
      <left style="thick">
        <color theme="0"/>
      </left>
      <right style="medium">
        <color theme="0"/>
      </right>
      <top/>
      <bottom/>
      <diagonal/>
    </border>
    <border>
      <left style="thick">
        <color rgb="FFFFFFFF"/>
      </left>
      <right style="thick">
        <color rgb="FFFFFFFF"/>
      </right>
      <top/>
      <bottom style="thick">
        <color rgb="FFFFFFFF"/>
      </bottom>
      <diagonal/>
    </border>
    <border>
      <left style="thick">
        <color theme="0"/>
      </left>
      <right/>
      <top style="thick">
        <color theme="0"/>
      </top>
      <bottom/>
      <diagonal/>
    </border>
    <border>
      <left/>
      <right style="thick">
        <color theme="0"/>
      </right>
      <top/>
      <bottom style="medium">
        <color theme="0"/>
      </bottom>
      <diagonal/>
    </border>
    <border>
      <left style="thick">
        <color rgb="FFFFFFFF"/>
      </left>
      <right style="thick">
        <color rgb="FFFFFFFF"/>
      </right>
      <top style="thick">
        <color rgb="FFFFFFFF"/>
      </top>
      <bottom style="thick">
        <color rgb="FFFFFFFF"/>
      </bottom>
      <diagonal/>
    </border>
    <border>
      <left style="thick">
        <color rgb="FFFFFFFF"/>
      </left>
      <right/>
      <top style="thick">
        <color rgb="FFFFFFFF"/>
      </top>
      <bottom style="thick">
        <color rgb="FFFFFFFF"/>
      </bottom>
      <diagonal/>
    </border>
    <border>
      <left style="thick">
        <color theme="0"/>
      </left>
      <right style="thick">
        <color rgb="FFFFFFFF"/>
      </right>
      <top style="thick">
        <color rgb="FFFFFFFF"/>
      </top>
      <bottom style="thick">
        <color rgb="FFFFFFFF"/>
      </bottom>
      <diagonal/>
    </border>
    <border>
      <left/>
      <right/>
      <top style="thick">
        <color rgb="FFFFFFFF"/>
      </top>
      <bottom style="thick">
        <color rgb="FFFFFFFF"/>
      </bottom>
      <diagonal/>
    </border>
    <border>
      <left/>
      <right style="thick">
        <color theme="0"/>
      </right>
      <top style="thick">
        <color theme="0"/>
      </top>
      <bottom style="thick">
        <color rgb="FFFFFFFF"/>
      </bottom>
      <diagonal/>
    </border>
    <border>
      <left/>
      <right style="medium">
        <color theme="0" tint="-4.9989318521683403E-2"/>
      </right>
      <top style="thick">
        <color theme="0"/>
      </top>
      <bottom style="thick">
        <color theme="0"/>
      </bottom>
      <diagonal/>
    </border>
    <border>
      <left style="medium">
        <color theme="0" tint="-4.9989318521683403E-2"/>
      </left>
      <right style="thick">
        <color theme="0"/>
      </right>
      <top style="thick">
        <color theme="0"/>
      </top>
      <bottom style="thick">
        <color theme="0"/>
      </bottom>
      <diagonal/>
    </border>
    <border>
      <left/>
      <right style="thick">
        <color rgb="FFFFFFFF"/>
      </right>
      <top style="thick">
        <color rgb="FFFFFFFF"/>
      </top>
      <bottom style="thick">
        <color rgb="FFFFFFFF"/>
      </bottom>
      <diagonal/>
    </border>
    <border>
      <left/>
      <right style="thick">
        <color rgb="FFFFFFFF"/>
      </right>
      <top/>
      <bottom style="thick">
        <color rgb="FFFFFFFF"/>
      </bottom>
      <diagonal/>
    </border>
    <border>
      <left style="thick">
        <color rgb="FFFFFFFF"/>
      </left>
      <right/>
      <top/>
      <bottom style="thick">
        <color rgb="FFFFFFFF"/>
      </bottom>
      <diagonal/>
    </border>
    <border>
      <left style="thin">
        <color indexed="64"/>
      </left>
      <right style="thin">
        <color indexed="64"/>
      </right>
      <top/>
      <bottom/>
      <diagonal/>
    </border>
    <border>
      <left/>
      <right style="thick">
        <color rgb="FFFFFFFF"/>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s>
  <cellStyleXfs count="8">
    <xf numFmtId="0" fontId="0" fillId="0" borderId="0"/>
    <xf numFmtId="0" fontId="8" fillId="0" borderId="0"/>
    <xf numFmtId="9" fontId="8" fillId="0" borderId="0" applyFont="0" applyFill="0" applyBorder="0" applyAlignment="0" applyProtection="0"/>
    <xf numFmtId="9" fontId="6" fillId="0" borderId="0" applyFont="0" applyFill="0" applyBorder="0" applyAlignment="0" applyProtection="0"/>
    <xf numFmtId="0" fontId="5" fillId="0" borderId="0"/>
    <xf numFmtId="9" fontId="5"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cellStyleXfs>
  <cellXfs count="296">
    <xf numFmtId="0" fontId="0" fillId="0" borderId="0" xfId="0"/>
    <xf numFmtId="0" fontId="8" fillId="0" borderId="0" xfId="1"/>
    <xf numFmtId="0" fontId="8" fillId="3" borderId="0" xfId="1" applyFill="1"/>
    <xf numFmtId="0" fontId="7" fillId="2" borderId="1"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8" fillId="3" borderId="0" xfId="1" applyFill="1" applyAlignment="1">
      <alignment wrapText="1"/>
    </xf>
    <xf numFmtId="0" fontId="10" fillId="3" borderId="7" xfId="1" applyFont="1" applyFill="1" applyBorder="1" applyAlignment="1">
      <alignment horizontal="center" vertical="center" wrapText="1"/>
    </xf>
    <xf numFmtId="0" fontId="10" fillId="3" borderId="8" xfId="1" applyFont="1" applyFill="1" applyBorder="1" applyAlignment="1">
      <alignment horizontal="left" vertical="center" wrapText="1"/>
    </xf>
    <xf numFmtId="0" fontId="10" fillId="3" borderId="8" xfId="1" applyFont="1" applyFill="1" applyBorder="1" applyAlignment="1">
      <alignment horizontal="center" vertical="center" wrapText="1"/>
    </xf>
    <xf numFmtId="164" fontId="10" fillId="3" borderId="8" xfId="1" applyNumberFormat="1" applyFont="1" applyFill="1" applyBorder="1" applyAlignment="1">
      <alignment horizontal="center" vertical="center" wrapText="1"/>
    </xf>
    <xf numFmtId="164" fontId="10" fillId="3" borderId="9" xfId="1" applyNumberFormat="1" applyFont="1" applyFill="1" applyBorder="1" applyAlignment="1">
      <alignment horizontal="center" vertical="center" wrapText="1"/>
    </xf>
    <xf numFmtId="164" fontId="10" fillId="3" borderId="10" xfId="1" applyNumberFormat="1" applyFont="1" applyFill="1" applyBorder="1" applyAlignment="1">
      <alignment horizontal="center" vertical="center" wrapText="1"/>
    </xf>
    <xf numFmtId="0" fontId="8" fillId="0" borderId="0" xfId="1" applyAlignment="1">
      <alignment horizontal="center"/>
    </xf>
    <xf numFmtId="0" fontId="8" fillId="3" borderId="0" xfId="1" applyFill="1" applyAlignment="1">
      <alignment horizontal="center"/>
    </xf>
    <xf numFmtId="0" fontId="6" fillId="3" borderId="0" xfId="1" applyFont="1" applyFill="1"/>
    <xf numFmtId="0" fontId="11" fillId="2" borderId="1" xfId="1" applyFont="1" applyFill="1" applyBorder="1" applyAlignment="1">
      <alignment horizontal="center" vertical="center" wrapText="1"/>
    </xf>
    <xf numFmtId="0" fontId="6" fillId="3" borderId="0" xfId="1" applyFont="1" applyFill="1" applyAlignment="1">
      <alignment wrapText="1"/>
    </xf>
    <xf numFmtId="0" fontId="7" fillId="2" borderId="18" xfId="1" applyFont="1" applyFill="1" applyBorder="1" applyAlignment="1">
      <alignment horizontal="center" vertical="center" wrapText="1"/>
    </xf>
    <xf numFmtId="0" fontId="8" fillId="3" borderId="0" xfId="1" applyFill="1" applyAlignment="1">
      <alignment vertical="center"/>
    </xf>
    <xf numFmtId="0" fontId="11" fillId="2" borderId="27" xfId="1" applyFont="1" applyFill="1" applyBorder="1" applyAlignment="1">
      <alignment horizontal="center" vertical="center" wrapText="1"/>
    </xf>
    <xf numFmtId="0" fontId="11" fillId="2" borderId="30" xfId="0" applyFont="1" applyFill="1" applyBorder="1" applyAlignment="1">
      <alignment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11" xfId="1" applyFont="1" applyFill="1" applyBorder="1" applyAlignment="1">
      <alignment horizontal="center" vertical="center" wrapText="1"/>
    </xf>
    <xf numFmtId="3" fontId="10" fillId="3" borderId="12" xfId="2" applyNumberFormat="1" applyFont="1" applyFill="1" applyBorder="1" applyAlignment="1">
      <alignment horizontal="center" vertical="center" wrapText="1"/>
    </xf>
    <xf numFmtId="9" fontId="10" fillId="3" borderId="12" xfId="2" applyFont="1" applyFill="1" applyBorder="1" applyAlignment="1">
      <alignment horizontal="center" vertical="center" wrapText="1"/>
    </xf>
    <xf numFmtId="14" fontId="10" fillId="3" borderId="12" xfId="2" applyNumberFormat="1" applyFont="1" applyFill="1" applyBorder="1" applyAlignment="1">
      <alignment horizontal="center" vertical="center" wrapText="1"/>
    </xf>
    <xf numFmtId="3" fontId="6" fillId="3" borderId="12" xfId="2" applyNumberFormat="1" applyFont="1" applyFill="1" applyBorder="1" applyAlignment="1">
      <alignment horizontal="center" vertical="center" wrapText="1"/>
    </xf>
    <xf numFmtId="165" fontId="10" fillId="3" borderId="19" xfId="0" applyNumberFormat="1" applyFont="1" applyFill="1" applyBorder="1" applyAlignment="1">
      <alignment horizontal="center" vertical="center" wrapText="1"/>
    </xf>
    <xf numFmtId="9" fontId="10" fillId="3" borderId="10" xfId="0" applyNumberFormat="1" applyFont="1" applyFill="1" applyBorder="1" applyAlignment="1">
      <alignment horizontal="center" vertical="center" wrapText="1"/>
    </xf>
    <xf numFmtId="14" fontId="10" fillId="3" borderId="19" xfId="0" applyNumberFormat="1" applyFont="1" applyFill="1" applyBorder="1" applyAlignment="1">
      <alignment horizontal="center" vertical="center" wrapText="1"/>
    </xf>
    <xf numFmtId="0" fontId="10" fillId="3" borderId="25" xfId="0" applyFont="1" applyFill="1" applyBorder="1" applyAlignment="1">
      <alignment horizontal="center" vertical="center" wrapText="1"/>
    </xf>
    <xf numFmtId="164" fontId="10" fillId="3" borderId="21"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7" fillId="2" borderId="41" xfId="1" applyFont="1" applyFill="1" applyBorder="1" applyAlignment="1">
      <alignment horizontal="center" vertical="center" wrapText="1"/>
    </xf>
    <xf numFmtId="2" fontId="10" fillId="3" borderId="9" xfId="1" applyNumberFormat="1" applyFont="1" applyFill="1" applyBorder="1" applyAlignment="1">
      <alignment horizontal="center" vertical="center" wrapText="1"/>
    </xf>
    <xf numFmtId="0" fontId="10" fillId="3" borderId="12" xfId="1" applyFont="1" applyFill="1" applyBorder="1" applyAlignment="1">
      <alignment horizontal="center" vertical="center" wrapText="1"/>
    </xf>
    <xf numFmtId="164" fontId="10" fillId="3" borderId="42" xfId="1" applyNumberFormat="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1" fillId="2" borderId="26" xfId="1" applyFont="1" applyFill="1" applyBorder="1" applyAlignment="1">
      <alignment vertical="center" wrapText="1"/>
    </xf>
    <xf numFmtId="2" fontId="10" fillId="3" borderId="19" xfId="0" applyNumberFormat="1" applyFont="1" applyFill="1" applyBorder="1" applyAlignment="1">
      <alignment horizontal="center" vertical="center" wrapText="1"/>
    </xf>
    <xf numFmtId="9" fontId="10" fillId="3" borderId="19" xfId="0" applyNumberFormat="1" applyFont="1" applyFill="1" applyBorder="1" applyAlignment="1">
      <alignment horizontal="center" vertical="center" wrapText="1"/>
    </xf>
    <xf numFmtId="1" fontId="10" fillId="3" borderId="19" xfId="0" applyNumberFormat="1" applyFont="1" applyFill="1" applyBorder="1" applyAlignment="1">
      <alignment horizontal="center" vertical="center" wrapText="1"/>
    </xf>
    <xf numFmtId="9" fontId="10" fillId="3" borderId="21" xfId="0" applyNumberFormat="1" applyFont="1" applyFill="1" applyBorder="1" applyAlignment="1">
      <alignment horizontal="center" vertical="center" wrapText="1"/>
    </xf>
    <xf numFmtId="1" fontId="10" fillId="3" borderId="21" xfId="0" applyNumberFormat="1" applyFont="1" applyFill="1" applyBorder="1" applyAlignment="1">
      <alignment horizontal="center" vertical="center" wrapText="1"/>
    </xf>
    <xf numFmtId="0" fontId="15" fillId="3" borderId="19" xfId="0" applyFont="1" applyFill="1" applyBorder="1" applyAlignment="1">
      <alignment horizontal="center" vertical="center" wrapText="1"/>
    </xf>
    <xf numFmtId="164" fontId="15" fillId="3" borderId="19" xfId="0" applyNumberFormat="1" applyFont="1" applyFill="1" applyBorder="1" applyAlignment="1">
      <alignment horizontal="center" vertical="center" wrapText="1"/>
    </xf>
    <xf numFmtId="164" fontId="15" fillId="3" borderId="21" xfId="0" applyNumberFormat="1" applyFont="1" applyFill="1" applyBorder="1" applyAlignment="1">
      <alignment horizontal="center" vertical="center" wrapText="1"/>
    </xf>
    <xf numFmtId="164" fontId="10" fillId="3" borderId="10" xfId="0" applyNumberFormat="1" applyFont="1" applyFill="1" applyBorder="1" applyAlignment="1">
      <alignment horizontal="center" vertical="center" wrapText="1"/>
    </xf>
    <xf numFmtId="9" fontId="10" fillId="3" borderId="19" xfId="3"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19" xfId="3" applyNumberFormat="1" applyFont="1" applyFill="1" applyBorder="1" applyAlignment="1">
      <alignment horizontal="center" vertical="center" wrapText="1"/>
    </xf>
    <xf numFmtId="9" fontId="10" fillId="3" borderId="10" xfId="3" applyFont="1" applyFill="1" applyBorder="1" applyAlignment="1">
      <alignment horizontal="center" vertical="center" wrapText="1"/>
    </xf>
    <xf numFmtId="0" fontId="10" fillId="3" borderId="10" xfId="4" applyFont="1" applyFill="1" applyBorder="1" applyAlignment="1">
      <alignment horizontal="center" vertical="center" wrapText="1"/>
    </xf>
    <xf numFmtId="0" fontId="10" fillId="3" borderId="10" xfId="0" applyFont="1" applyFill="1" applyBorder="1" applyAlignment="1">
      <alignment horizontal="center" vertical="center" wrapText="1"/>
    </xf>
    <xf numFmtId="164" fontId="10" fillId="3" borderId="19" xfId="0" applyNumberFormat="1" applyFont="1" applyFill="1" applyBorder="1" applyAlignment="1">
      <alignment horizontal="center" vertical="center" wrapText="1"/>
    </xf>
    <xf numFmtId="9" fontId="10" fillId="3" borderId="10" xfId="1" applyNumberFormat="1" applyFont="1" applyFill="1" applyBorder="1" applyAlignment="1">
      <alignment horizontal="center" vertical="center" wrapText="1"/>
    </xf>
    <xf numFmtId="2" fontId="15" fillId="3" borderId="19" xfId="0" applyNumberFormat="1" applyFont="1" applyFill="1" applyBorder="1" applyAlignment="1">
      <alignment horizontal="center" vertical="center" wrapText="1"/>
    </xf>
    <xf numFmtId="0" fontId="11" fillId="2" borderId="20" xfId="1" applyFont="1" applyFill="1" applyBorder="1" applyAlignment="1">
      <alignment horizontal="center" vertical="center" wrapText="1"/>
    </xf>
    <xf numFmtId="0" fontId="10" fillId="3" borderId="40" xfId="1" applyFont="1" applyFill="1" applyBorder="1" applyAlignment="1">
      <alignment horizontal="center" vertical="center" wrapText="1"/>
    </xf>
    <xf numFmtId="0" fontId="10" fillId="3" borderId="10" xfId="1" applyFont="1" applyFill="1" applyBorder="1" applyAlignment="1">
      <alignment horizontal="center" vertical="center" wrapText="1"/>
    </xf>
    <xf numFmtId="0" fontId="10" fillId="3" borderId="9" xfId="1" applyFont="1" applyFill="1" applyBorder="1" applyAlignment="1">
      <alignment horizontal="center" vertical="center" wrapText="1"/>
    </xf>
    <xf numFmtId="0" fontId="10" fillId="3" borderId="45" xfId="0" applyFont="1" applyFill="1" applyBorder="1" applyAlignment="1">
      <alignment horizontal="center" vertical="center" wrapText="1"/>
    </xf>
    <xf numFmtId="164" fontId="10" fillId="3" borderId="46" xfId="1" applyNumberFormat="1" applyFont="1" applyFill="1" applyBorder="1" applyAlignment="1">
      <alignment horizontal="center" vertical="center" wrapText="1"/>
    </xf>
    <xf numFmtId="0" fontId="8" fillId="3" borderId="47" xfId="1" applyFill="1" applyBorder="1"/>
    <xf numFmtId="0" fontId="8" fillId="3" borderId="47" xfId="1" applyFill="1" applyBorder="1" applyAlignment="1">
      <alignment wrapText="1"/>
    </xf>
    <xf numFmtId="0" fontId="8" fillId="3" borderId="10" xfId="1" applyFill="1" applyBorder="1"/>
    <xf numFmtId="164" fontId="10" fillId="3" borderId="19" xfId="1" applyNumberFormat="1" applyFont="1" applyFill="1" applyBorder="1" applyAlignment="1">
      <alignment horizontal="center" vertical="center" wrapText="1"/>
    </xf>
    <xf numFmtId="164" fontId="10" fillId="3" borderId="47" xfId="1" applyNumberFormat="1" applyFont="1" applyFill="1" applyBorder="1" applyAlignment="1">
      <alignment horizontal="center" vertical="center" wrapText="1"/>
    </xf>
    <xf numFmtId="0" fontId="8" fillId="3" borderId="3" xfId="1" applyFill="1" applyBorder="1" applyAlignment="1">
      <alignment wrapText="1"/>
    </xf>
    <xf numFmtId="0" fontId="6" fillId="3" borderId="3" xfId="1" applyFont="1" applyFill="1" applyBorder="1"/>
    <xf numFmtId="0" fontId="10" fillId="3" borderId="47"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10" fillId="3" borderId="15" xfId="1" applyFont="1" applyFill="1" applyBorder="1" applyAlignment="1">
      <alignment horizontal="center" vertical="center" wrapText="1"/>
    </xf>
    <xf numFmtId="0" fontId="10" fillId="3" borderId="6" xfId="1"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50" xfId="0" applyFont="1" applyFill="1" applyBorder="1" applyAlignment="1">
      <alignment horizontal="center" vertical="center" wrapText="1"/>
    </xf>
    <xf numFmtId="0" fontId="10" fillId="3" borderId="27" xfId="0" applyFont="1" applyFill="1" applyBorder="1" applyAlignment="1">
      <alignment horizontal="center" vertical="center" wrapText="1"/>
    </xf>
    <xf numFmtId="164" fontId="10" fillId="3" borderId="10" xfId="4" applyNumberFormat="1" applyFont="1" applyFill="1" applyBorder="1" applyAlignment="1">
      <alignment horizontal="center" vertical="center" wrapText="1"/>
    </xf>
    <xf numFmtId="164" fontId="10" fillId="3" borderId="22" xfId="4" applyNumberFormat="1" applyFont="1" applyFill="1" applyBorder="1" applyAlignment="1">
      <alignment horizontal="center" vertical="center" wrapText="1"/>
    </xf>
    <xf numFmtId="0" fontId="10" fillId="3" borderId="51" xfId="0" applyFont="1" applyFill="1" applyBorder="1" applyAlignment="1">
      <alignment horizontal="center" vertical="center" wrapText="1"/>
    </xf>
    <xf numFmtId="0" fontId="15" fillId="3" borderId="8" xfId="1" applyFont="1" applyFill="1" applyBorder="1" applyAlignment="1">
      <alignment horizontal="center" vertical="center" wrapText="1"/>
    </xf>
    <xf numFmtId="164" fontId="15" fillId="3" borderId="8" xfId="1" applyNumberFormat="1" applyFont="1" applyFill="1" applyBorder="1" applyAlignment="1">
      <alignment horizontal="center" vertical="center" wrapText="1"/>
    </xf>
    <xf numFmtId="0" fontId="15" fillId="3" borderId="7" xfId="1" applyFont="1" applyFill="1" applyBorder="1" applyAlignment="1">
      <alignment horizontal="center" vertical="center" wrapText="1"/>
    </xf>
    <xf numFmtId="0" fontId="15" fillId="3" borderId="48" xfId="1" applyFont="1" applyFill="1" applyBorder="1" applyAlignment="1">
      <alignment horizontal="center" vertical="center" wrapText="1"/>
    </xf>
    <xf numFmtId="1" fontId="15" fillId="3" borderId="21" xfId="0" applyNumberFormat="1" applyFont="1" applyFill="1" applyBorder="1" applyAlignment="1">
      <alignment horizontal="center" vertical="center" wrapText="1"/>
    </xf>
    <xf numFmtId="164" fontId="10" fillId="3" borderId="22" xfId="0" applyNumberFormat="1"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54"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58" xfId="0" applyFont="1" applyFill="1" applyBorder="1" applyAlignment="1">
      <alignment horizontal="center" vertical="center" wrapText="1"/>
    </xf>
    <xf numFmtId="0" fontId="10" fillId="3" borderId="22" xfId="1" applyFont="1" applyFill="1" applyBorder="1" applyAlignment="1">
      <alignment horizontal="center" vertical="center" wrapText="1"/>
    </xf>
    <xf numFmtId="0" fontId="10" fillId="3" borderId="10" xfId="0" applyFont="1" applyFill="1" applyBorder="1" applyAlignment="1">
      <alignment horizontal="left" vertical="center" wrapText="1"/>
    </xf>
    <xf numFmtId="1" fontId="10" fillId="3" borderId="47" xfId="0" applyNumberFormat="1" applyFont="1" applyFill="1" applyBorder="1" applyAlignment="1">
      <alignment horizontal="center" vertical="center" wrapText="1"/>
    </xf>
    <xf numFmtId="164" fontId="10" fillId="3" borderId="47" xfId="0" applyNumberFormat="1" applyFont="1" applyFill="1" applyBorder="1" applyAlignment="1">
      <alignment horizontal="center" vertical="center" wrapText="1"/>
    </xf>
    <xf numFmtId="0" fontId="10" fillId="3" borderId="22" xfId="0" applyFont="1" applyFill="1" applyBorder="1" applyAlignment="1">
      <alignment horizontal="center" vertical="center" wrapText="1"/>
    </xf>
    <xf numFmtId="1" fontId="10" fillId="3" borderId="10" xfId="0" applyNumberFormat="1" applyFont="1" applyFill="1" applyBorder="1" applyAlignment="1">
      <alignment horizontal="center" vertical="center" wrapText="1"/>
    </xf>
    <xf numFmtId="0" fontId="10" fillId="3" borderId="7" xfId="0" applyFont="1" applyFill="1" applyBorder="1" applyAlignment="1">
      <alignment horizontal="center" vertical="center" wrapText="1"/>
    </xf>
    <xf numFmtId="164" fontId="10" fillId="3" borderId="54" xfId="1" applyNumberFormat="1" applyFont="1" applyFill="1" applyBorder="1" applyAlignment="1">
      <alignment horizontal="center" vertical="center" wrapText="1"/>
    </xf>
    <xf numFmtId="0" fontId="10" fillId="3" borderId="47" xfId="1" applyFont="1" applyFill="1" applyBorder="1" applyAlignment="1">
      <alignment horizontal="center" vertical="center" wrapText="1"/>
    </xf>
    <xf numFmtId="0" fontId="10" fillId="3" borderId="44" xfId="1" applyFont="1" applyFill="1" applyBorder="1" applyAlignment="1">
      <alignment horizontal="center" vertical="center" wrapText="1"/>
    </xf>
    <xf numFmtId="0" fontId="11" fillId="2" borderId="27" xfId="1" applyFont="1" applyFill="1" applyBorder="1" applyAlignment="1">
      <alignment vertical="center" wrapText="1"/>
    </xf>
    <xf numFmtId="0" fontId="17" fillId="0" borderId="43" xfId="0" applyFont="1" applyBorder="1" applyAlignment="1">
      <alignment horizontal="center"/>
    </xf>
    <xf numFmtId="0" fontId="0" fillId="0" borderId="43" xfId="0" applyBorder="1"/>
    <xf numFmtId="0" fontId="0" fillId="0" borderId="43" xfId="0" applyBorder="1" applyAlignment="1">
      <alignment wrapText="1"/>
    </xf>
    <xf numFmtId="0" fontId="10" fillId="3" borderId="65" xfId="1" applyFont="1" applyFill="1" applyBorder="1" applyAlignment="1">
      <alignment horizontal="center" vertical="center" wrapText="1"/>
    </xf>
    <xf numFmtId="0" fontId="10" fillId="3" borderId="66" xfId="0" applyFont="1" applyFill="1" applyBorder="1" applyAlignment="1">
      <alignment horizontal="center" vertical="center" wrapText="1"/>
    </xf>
    <xf numFmtId="164" fontId="10" fillId="3" borderId="45" xfId="1" applyNumberFormat="1" applyFont="1" applyFill="1" applyBorder="1" applyAlignment="1">
      <alignment horizontal="center" vertical="center" wrapText="1"/>
    </xf>
    <xf numFmtId="0" fontId="10" fillId="3" borderId="67" xfId="1" applyFont="1" applyFill="1" applyBorder="1" applyAlignment="1">
      <alignment horizontal="center" vertical="center" wrapText="1"/>
    </xf>
    <xf numFmtId="164" fontId="10" fillId="3" borderId="45" xfId="0" applyNumberFormat="1" applyFont="1" applyFill="1" applyBorder="1" applyAlignment="1">
      <alignment horizontal="center" vertical="center" wrapText="1"/>
    </xf>
    <xf numFmtId="164" fontId="10" fillId="3" borderId="23" xfId="0" applyNumberFormat="1" applyFont="1" applyFill="1" applyBorder="1" applyAlignment="1">
      <alignment horizontal="center" vertical="center" wrapText="1"/>
    </xf>
    <xf numFmtId="0" fontId="7" fillId="2" borderId="68" xfId="1" applyFont="1" applyFill="1" applyBorder="1" applyAlignment="1">
      <alignment horizontal="center" vertical="center" wrapText="1"/>
    </xf>
    <xf numFmtId="1" fontId="10" fillId="3" borderId="47" xfId="1" applyNumberFormat="1" applyFont="1" applyFill="1" applyBorder="1" applyAlignment="1">
      <alignment horizontal="center" vertical="center" wrapText="1"/>
    </xf>
    <xf numFmtId="1" fontId="10" fillId="3" borderId="45" xfId="0" applyNumberFormat="1"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0" fillId="3" borderId="49" xfId="0" applyFont="1" applyFill="1" applyBorder="1" applyAlignment="1">
      <alignment horizontal="center" vertical="center" wrapText="1"/>
    </xf>
    <xf numFmtId="164" fontId="10" fillId="3" borderId="49" xfId="0" applyNumberFormat="1" applyFont="1" applyFill="1" applyBorder="1" applyAlignment="1">
      <alignment horizontal="center" vertical="center" wrapText="1"/>
    </xf>
    <xf numFmtId="164" fontId="10" fillId="3" borderId="53" xfId="0" applyNumberFormat="1" applyFont="1" applyFill="1" applyBorder="1" applyAlignment="1">
      <alignment horizontal="center" vertical="center" wrapText="1"/>
    </xf>
    <xf numFmtId="0" fontId="10" fillId="3" borderId="28" xfId="0" applyFont="1" applyFill="1" applyBorder="1" applyAlignment="1">
      <alignment horizontal="center" vertical="center" wrapText="1"/>
    </xf>
    <xf numFmtId="9" fontId="10" fillId="3" borderId="27" xfId="0" applyNumberFormat="1" applyFont="1" applyFill="1" applyBorder="1" applyAlignment="1">
      <alignment horizontal="center" vertical="center" wrapText="1"/>
    </xf>
    <xf numFmtId="164" fontId="10" fillId="3" borderId="27" xfId="0" applyNumberFormat="1" applyFont="1" applyFill="1" applyBorder="1" applyAlignment="1">
      <alignment horizontal="center" vertical="center" wrapText="1"/>
    </xf>
    <xf numFmtId="164" fontId="10" fillId="3" borderId="29" xfId="0" applyNumberFormat="1" applyFont="1" applyFill="1" applyBorder="1" applyAlignment="1">
      <alignment horizontal="center" vertical="center" wrapText="1"/>
    </xf>
    <xf numFmtId="1" fontId="10" fillId="3" borderId="9" xfId="1" applyNumberFormat="1" applyFont="1" applyFill="1" applyBorder="1" applyAlignment="1">
      <alignment horizontal="center" vertical="center" wrapText="1"/>
    </xf>
    <xf numFmtId="0" fontId="10" fillId="3" borderId="45" xfId="1" applyFont="1" applyFill="1" applyBorder="1" applyAlignment="1">
      <alignment horizontal="center" vertical="center" wrapText="1"/>
    </xf>
    <xf numFmtId="9" fontId="18" fillId="4" borderId="70" xfId="0" applyNumberFormat="1" applyFont="1" applyFill="1" applyBorder="1" applyAlignment="1">
      <alignment horizontal="center" vertical="center" wrapText="1"/>
    </xf>
    <xf numFmtId="0" fontId="10" fillId="3" borderId="71" xfId="1" applyFont="1" applyFill="1" applyBorder="1" applyAlignment="1">
      <alignment horizontal="center" vertical="center" wrapText="1"/>
    </xf>
    <xf numFmtId="0" fontId="10" fillId="3" borderId="37" xfId="1" applyFont="1" applyFill="1" applyBorder="1" applyAlignment="1">
      <alignment horizontal="center" vertical="center" wrapText="1"/>
    </xf>
    <xf numFmtId="164" fontId="10" fillId="3" borderId="37" xfId="1" applyNumberFormat="1" applyFont="1" applyFill="1" applyBorder="1" applyAlignment="1">
      <alignment horizontal="center" vertical="center" wrapText="1"/>
    </xf>
    <xf numFmtId="2" fontId="10" fillId="3" borderId="21" xfId="0" applyNumberFormat="1" applyFont="1" applyFill="1" applyBorder="1" applyAlignment="1">
      <alignment horizontal="center" vertical="center" wrapText="1"/>
    </xf>
    <xf numFmtId="165" fontId="10" fillId="3" borderId="45" xfId="0" applyNumberFormat="1" applyFont="1" applyFill="1" applyBorder="1" applyAlignment="1">
      <alignment horizontal="center" vertical="center" wrapText="1"/>
    </xf>
    <xf numFmtId="0" fontId="18" fillId="4" borderId="70" xfId="0" applyFont="1" applyFill="1" applyBorder="1" applyAlignment="1">
      <alignment horizontal="center" vertical="center" wrapText="1"/>
    </xf>
    <xf numFmtId="0" fontId="19" fillId="5" borderId="19" xfId="1" applyFont="1" applyFill="1" applyBorder="1" applyAlignment="1">
      <alignment horizontal="center" vertical="center" wrapText="1"/>
    </xf>
    <xf numFmtId="0" fontId="10" fillId="5" borderId="19" xfId="1" applyFont="1" applyFill="1" applyBorder="1" applyAlignment="1">
      <alignment horizontal="center" vertical="center" wrapText="1"/>
    </xf>
    <xf numFmtId="0" fontId="8" fillId="5" borderId="19" xfId="1" applyFill="1" applyBorder="1"/>
    <xf numFmtId="0" fontId="8" fillId="5" borderId="19" xfId="1" applyFill="1" applyBorder="1" applyAlignment="1">
      <alignment horizontal="center" vertical="center"/>
    </xf>
    <xf numFmtId="164" fontId="10" fillId="5" borderId="19" xfId="1" applyNumberFormat="1" applyFont="1" applyFill="1" applyBorder="1" applyAlignment="1">
      <alignment horizontal="center" vertical="center" wrapText="1"/>
    </xf>
    <xf numFmtId="164" fontId="10" fillId="5" borderId="37" xfId="1" applyNumberFormat="1" applyFont="1" applyFill="1" applyBorder="1" applyAlignment="1">
      <alignment horizontal="center" vertical="center" wrapText="1"/>
    </xf>
    <xf numFmtId="0" fontId="10" fillId="5" borderId="45" xfId="1" applyFont="1" applyFill="1" applyBorder="1" applyAlignment="1">
      <alignment horizontal="center" vertical="center" wrapText="1"/>
    </xf>
    <xf numFmtId="0" fontId="19" fillId="5" borderId="45" xfId="1" applyFont="1" applyFill="1" applyBorder="1" applyAlignment="1">
      <alignment horizontal="center" vertical="center" wrapText="1"/>
    </xf>
    <xf numFmtId="164" fontId="10" fillId="5" borderId="46" xfId="1" applyNumberFormat="1" applyFont="1" applyFill="1" applyBorder="1" applyAlignment="1">
      <alignment horizontal="center" vertical="center" wrapText="1"/>
    </xf>
    <xf numFmtId="0" fontId="10" fillId="5" borderId="19" xfId="0" applyFont="1" applyFill="1" applyBorder="1" applyAlignment="1">
      <alignment horizontal="center" vertical="center" wrapText="1"/>
    </xf>
    <xf numFmtId="2" fontId="10" fillId="5" borderId="19" xfId="0" applyNumberFormat="1" applyFont="1" applyFill="1" applyBorder="1" applyAlignment="1">
      <alignment horizontal="center" vertical="center" wrapText="1"/>
    </xf>
    <xf numFmtId="1" fontId="10" fillId="5" borderId="19" xfId="0" applyNumberFormat="1" applyFont="1" applyFill="1" applyBorder="1" applyAlignment="1">
      <alignment horizontal="center" vertical="center" wrapText="1"/>
    </xf>
    <xf numFmtId="2" fontId="10" fillId="3" borderId="10" xfId="0" applyNumberFormat="1" applyFont="1" applyFill="1" applyBorder="1" applyAlignment="1">
      <alignment horizontal="center" vertical="center" wrapText="1"/>
    </xf>
    <xf numFmtId="0" fontId="10" fillId="5" borderId="74" xfId="0" applyFont="1" applyFill="1" applyBorder="1" applyAlignment="1">
      <alignment horizontal="center" vertical="center" wrapText="1"/>
    </xf>
    <xf numFmtId="1" fontId="10" fillId="5" borderId="75" xfId="0" applyNumberFormat="1" applyFont="1" applyFill="1" applyBorder="1" applyAlignment="1">
      <alignment horizontal="center" vertical="center" wrapText="1"/>
    </xf>
    <xf numFmtId="0" fontId="10" fillId="5" borderId="25" xfId="0" applyFont="1" applyFill="1" applyBorder="1" applyAlignment="1">
      <alignment horizontal="center" vertical="center" wrapText="1"/>
    </xf>
    <xf numFmtId="166" fontId="10" fillId="5" borderId="73" xfId="0" applyNumberFormat="1" applyFont="1" applyFill="1" applyBorder="1" applyAlignment="1">
      <alignment horizontal="center" vertical="center" wrapText="1"/>
    </xf>
    <xf numFmtId="0" fontId="18" fillId="5" borderId="76" xfId="0" applyFont="1" applyFill="1" applyBorder="1" applyAlignment="1">
      <alignment horizontal="center" vertical="center" wrapText="1"/>
    </xf>
    <xf numFmtId="165" fontId="10" fillId="3" borderId="21" xfId="0" applyNumberFormat="1" applyFont="1" applyFill="1" applyBorder="1" applyAlignment="1">
      <alignment horizontal="center" vertical="center" wrapText="1"/>
    </xf>
    <xf numFmtId="2" fontId="10" fillId="5" borderId="77" xfId="0" applyNumberFormat="1" applyFont="1" applyFill="1" applyBorder="1" applyAlignment="1">
      <alignment horizontal="center" vertical="center" wrapText="1"/>
    </xf>
    <xf numFmtId="0" fontId="10" fillId="5" borderId="10" xfId="0" applyFont="1" applyFill="1" applyBorder="1" applyAlignment="1">
      <alignment horizontal="center" vertical="center" wrapText="1"/>
    </xf>
    <xf numFmtId="1" fontId="10" fillId="5" borderId="10" xfId="0" applyNumberFormat="1" applyFont="1" applyFill="1" applyBorder="1" applyAlignment="1">
      <alignment horizontal="center" vertical="center" wrapText="1"/>
    </xf>
    <xf numFmtId="9" fontId="10" fillId="5" borderId="19" xfId="3" applyFont="1" applyFill="1" applyBorder="1" applyAlignment="1">
      <alignment horizontal="center" vertical="center" wrapText="1"/>
    </xf>
    <xf numFmtId="10" fontId="10" fillId="3" borderId="19" xfId="0" applyNumberFormat="1" applyFont="1" applyFill="1" applyBorder="1" applyAlignment="1">
      <alignment horizontal="center" vertical="center" wrapText="1"/>
    </xf>
    <xf numFmtId="0" fontId="0" fillId="6" borderId="43" xfId="0" applyFill="1" applyBorder="1" applyAlignment="1">
      <alignment wrapText="1"/>
    </xf>
    <xf numFmtId="0" fontId="0" fillId="6" borderId="43" xfId="0" applyFill="1" applyBorder="1"/>
    <xf numFmtId="0" fontId="7" fillId="2" borderId="45" xfId="1" applyFont="1" applyFill="1" applyBorder="1" applyAlignment="1">
      <alignment horizontal="center" vertical="center" wrapText="1"/>
    </xf>
    <xf numFmtId="0" fontId="7" fillId="2" borderId="71" xfId="1" applyFont="1" applyFill="1" applyBorder="1" applyAlignment="1">
      <alignment horizontal="center" vertical="center" wrapText="1"/>
    </xf>
    <xf numFmtId="9" fontId="8" fillId="3" borderId="19" xfId="1" applyNumberFormat="1" applyFill="1" applyBorder="1" applyAlignment="1">
      <alignment horizontal="center" vertical="center"/>
    </xf>
    <xf numFmtId="0" fontId="4" fillId="3" borderId="19" xfId="1" applyFont="1" applyFill="1" applyBorder="1" applyAlignment="1">
      <alignment vertical="center" wrapText="1"/>
    </xf>
    <xf numFmtId="0" fontId="4" fillId="3" borderId="25" xfId="1" applyFont="1" applyFill="1" applyBorder="1" applyAlignment="1">
      <alignment vertical="center" wrapText="1"/>
    </xf>
    <xf numFmtId="9" fontId="8" fillId="3" borderId="10" xfId="1" applyNumberFormat="1" applyFill="1" applyBorder="1" applyAlignment="1">
      <alignment horizontal="center" vertical="center" wrapText="1"/>
    </xf>
    <xf numFmtId="0" fontId="4" fillId="3" borderId="12" xfId="1" applyFont="1" applyFill="1" applyBorder="1" applyAlignment="1">
      <alignment vertical="center" wrapText="1"/>
    </xf>
    <xf numFmtId="9" fontId="8" fillId="3" borderId="19" xfId="1" applyNumberForma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79"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4" fillId="5" borderId="19" xfId="1" applyFont="1" applyFill="1" applyBorder="1" applyAlignment="1">
      <alignment horizontal="center" vertical="center"/>
    </xf>
    <xf numFmtId="9" fontId="23" fillId="4" borderId="73" xfId="0" applyNumberFormat="1" applyFont="1" applyFill="1" applyBorder="1" applyAlignment="1">
      <alignment horizontal="center" vertical="center"/>
    </xf>
    <xf numFmtId="9" fontId="23" fillId="4" borderId="70" xfId="0" applyNumberFormat="1" applyFont="1" applyFill="1" applyBorder="1" applyAlignment="1">
      <alignment horizontal="center" vertical="center"/>
    </xf>
    <xf numFmtId="0" fontId="23" fillId="4" borderId="70" xfId="0" applyFont="1" applyFill="1" applyBorder="1" applyAlignment="1">
      <alignment horizontal="left" vertical="center" wrapText="1"/>
    </xf>
    <xf numFmtId="0" fontId="22" fillId="4" borderId="19" xfId="0" applyFont="1" applyFill="1" applyBorder="1" applyAlignment="1">
      <alignment horizontal="left" vertical="center" wrapText="1"/>
    </xf>
    <xf numFmtId="0" fontId="23" fillId="4" borderId="82" xfId="0" applyFont="1" applyFill="1" applyBorder="1" applyAlignment="1">
      <alignment horizontal="center" vertical="center"/>
    </xf>
    <xf numFmtId="0" fontId="20" fillId="4" borderId="81" xfId="6" applyFill="1" applyBorder="1" applyAlignment="1">
      <alignment horizontal="left" vertical="center" wrapText="1"/>
    </xf>
    <xf numFmtId="0" fontId="22" fillId="4" borderId="83" xfId="0" applyFont="1" applyFill="1" applyBorder="1" applyAlignment="1">
      <alignment horizontal="left" vertical="center" wrapText="1"/>
    </xf>
    <xf numFmtId="9" fontId="23" fillId="4" borderId="74" xfId="0" applyNumberFormat="1" applyFont="1" applyFill="1" applyBorder="1" applyAlignment="1">
      <alignment horizontal="center" vertical="center"/>
    </xf>
    <xf numFmtId="0" fontId="23" fillId="4" borderId="80" xfId="0" applyFont="1" applyFill="1" applyBorder="1" applyAlignment="1">
      <alignment horizontal="left" vertical="center" wrapText="1"/>
    </xf>
    <xf numFmtId="0" fontId="23" fillId="4" borderId="81" xfId="0" applyFont="1" applyFill="1" applyBorder="1" applyAlignment="1">
      <alignment horizontal="left" vertical="center" wrapText="1"/>
    </xf>
    <xf numFmtId="0" fontId="20" fillId="4" borderId="80" xfId="6" applyFill="1" applyBorder="1" applyAlignment="1">
      <alignment horizontal="left" vertical="center" wrapText="1"/>
    </xf>
    <xf numFmtId="1" fontId="10" fillId="3" borderId="21" xfId="0" applyNumberFormat="1" applyFont="1" applyFill="1" applyBorder="1" applyAlignment="1">
      <alignment horizontal="left" vertical="center" wrapText="1"/>
    </xf>
    <xf numFmtId="9" fontId="22" fillId="4" borderId="73" xfId="0" applyNumberFormat="1" applyFont="1" applyFill="1" applyBorder="1" applyAlignment="1">
      <alignment horizontal="center" vertical="center" wrapText="1"/>
    </xf>
    <xf numFmtId="0" fontId="24" fillId="4" borderId="81" xfId="0" applyFont="1" applyFill="1" applyBorder="1" applyAlignment="1">
      <alignment horizontal="left" vertical="center" wrapText="1"/>
    </xf>
    <xf numFmtId="0" fontId="20" fillId="3" borderId="19" xfId="6" applyFill="1" applyBorder="1" applyAlignment="1">
      <alignment vertical="center" wrapText="1"/>
    </xf>
    <xf numFmtId="0" fontId="23" fillId="4" borderId="80" xfId="0" applyFont="1" applyFill="1" applyBorder="1" applyAlignment="1">
      <alignment vertical="center" wrapText="1"/>
    </xf>
    <xf numFmtId="0" fontId="24" fillId="4" borderId="73" xfId="0" applyFont="1" applyFill="1" applyBorder="1" applyAlignment="1">
      <alignment horizontal="center" vertical="center"/>
    </xf>
    <xf numFmtId="0" fontId="24" fillId="4" borderId="80" xfId="0" applyFont="1" applyFill="1" applyBorder="1" applyAlignment="1">
      <alignment horizontal="left" vertical="center"/>
    </xf>
    <xf numFmtId="0" fontId="23" fillId="4" borderId="80" xfId="0" applyFont="1" applyFill="1" applyBorder="1" applyAlignment="1">
      <alignment wrapText="1"/>
    </xf>
    <xf numFmtId="0" fontId="25" fillId="4" borderId="80" xfId="0" applyFont="1" applyFill="1" applyBorder="1" applyAlignment="1">
      <alignment wrapText="1"/>
    </xf>
    <xf numFmtId="0" fontId="26" fillId="4" borderId="80" xfId="0" applyFont="1" applyFill="1" applyBorder="1" applyAlignment="1">
      <alignment wrapText="1"/>
    </xf>
    <xf numFmtId="0" fontId="20" fillId="4" borderId="80" xfId="6" applyFill="1" applyBorder="1" applyAlignment="1">
      <alignment wrapText="1"/>
    </xf>
    <xf numFmtId="167" fontId="10" fillId="3" borderId="19" xfId="0" applyNumberFormat="1" applyFont="1" applyFill="1" applyBorder="1" applyAlignment="1">
      <alignment horizontal="center" vertical="center" wrapText="1"/>
    </xf>
    <xf numFmtId="9" fontId="23" fillId="4" borderId="73" xfId="0" applyNumberFormat="1" applyFont="1" applyFill="1" applyBorder="1" applyAlignment="1">
      <alignment horizontal="center" vertical="center" wrapText="1"/>
    </xf>
    <xf numFmtId="9" fontId="27" fillId="4" borderId="70" xfId="0" applyNumberFormat="1" applyFont="1" applyFill="1" applyBorder="1" applyAlignment="1">
      <alignment horizontal="center" vertical="center"/>
    </xf>
    <xf numFmtId="0" fontId="23" fillId="4" borderId="84" xfId="0" applyFont="1" applyFill="1" applyBorder="1" applyAlignment="1">
      <alignment horizontal="left" vertical="center" wrapText="1"/>
    </xf>
    <xf numFmtId="0" fontId="23" fillId="4" borderId="73" xfId="0" applyFont="1" applyFill="1" applyBorder="1" applyAlignment="1">
      <alignment horizontal="center" vertical="center"/>
    </xf>
    <xf numFmtId="0" fontId="27" fillId="4" borderId="84" xfId="0" applyFont="1" applyFill="1" applyBorder="1" applyAlignment="1">
      <alignment horizontal="left" vertical="center" wrapText="1"/>
    </xf>
    <xf numFmtId="0" fontId="23" fillId="4" borderId="81" xfId="0" applyFont="1" applyFill="1" applyBorder="1" applyAlignment="1">
      <alignment vertical="center" wrapText="1"/>
    </xf>
    <xf numFmtId="0" fontId="27" fillId="4" borderId="80" xfId="0" applyFont="1" applyFill="1" applyBorder="1" applyAlignment="1">
      <alignment wrapText="1"/>
    </xf>
    <xf numFmtId="0" fontId="8" fillId="7" borderId="0" xfId="1" applyFill="1" applyAlignment="1">
      <alignment horizontal="center"/>
    </xf>
    <xf numFmtId="0" fontId="8" fillId="7" borderId="0" xfId="1" applyFill="1"/>
    <xf numFmtId="0" fontId="20" fillId="4" borderId="80" xfId="6" applyFont="1" applyFill="1" applyBorder="1" applyAlignment="1">
      <alignment horizontal="left" vertical="center" wrapText="1"/>
    </xf>
    <xf numFmtId="0" fontId="20" fillId="4" borderId="81" xfId="6" applyFont="1" applyFill="1" applyBorder="1" applyAlignment="1">
      <alignment horizontal="left" vertical="center" wrapText="1"/>
    </xf>
    <xf numFmtId="0" fontId="23" fillId="3" borderId="73" xfId="0" applyFont="1" applyFill="1" applyBorder="1" applyAlignment="1">
      <alignment horizontal="center" vertical="center" wrapText="1"/>
    </xf>
    <xf numFmtId="0" fontId="23" fillId="3" borderId="80" xfId="0" applyFont="1" applyFill="1" applyBorder="1" applyAlignment="1">
      <alignment horizontal="left" vertical="center" wrapText="1"/>
    </xf>
    <xf numFmtId="9" fontId="23" fillId="8" borderId="70" xfId="0" applyNumberFormat="1" applyFont="1" applyFill="1" applyBorder="1" applyAlignment="1">
      <alignment horizontal="center" vertical="center"/>
    </xf>
    <xf numFmtId="0" fontId="3" fillId="3" borderId="19" xfId="1" applyFont="1" applyFill="1" applyBorder="1" applyAlignment="1">
      <alignment vertical="center" wrapText="1"/>
    </xf>
    <xf numFmtId="0" fontId="23" fillId="4" borderId="70" xfId="0" applyFont="1" applyFill="1" applyBorder="1" applyAlignment="1">
      <alignment horizontal="center" vertical="center"/>
    </xf>
    <xf numFmtId="0" fontId="28" fillId="4" borderId="70" xfId="0" applyFont="1" applyFill="1" applyBorder="1" applyAlignment="1">
      <alignment horizontal="center" vertical="center"/>
    </xf>
    <xf numFmtId="0" fontId="28" fillId="4" borderId="81" xfId="0" applyFont="1" applyFill="1" applyBorder="1" applyAlignment="1">
      <alignment horizontal="left" vertical="center" wrapText="1"/>
    </xf>
    <xf numFmtId="0" fontId="2" fillId="3" borderId="19" xfId="1" applyFont="1" applyFill="1" applyBorder="1" applyAlignment="1">
      <alignment vertical="center" wrapText="1"/>
    </xf>
    <xf numFmtId="9" fontId="23" fillId="8" borderId="70" xfId="0" applyNumberFormat="1" applyFont="1" applyFill="1" applyBorder="1" applyAlignment="1">
      <alignment horizontal="center" vertical="center" wrapText="1"/>
    </xf>
    <xf numFmtId="0" fontId="23" fillId="8" borderId="81" xfId="0" applyFont="1" applyFill="1" applyBorder="1" applyAlignment="1">
      <alignment horizontal="left" vertical="center" wrapText="1"/>
    </xf>
    <xf numFmtId="0" fontId="20" fillId="4" borderId="80" xfId="6" applyFont="1" applyFill="1" applyBorder="1" applyAlignment="1">
      <alignment wrapText="1"/>
    </xf>
    <xf numFmtId="0" fontId="20" fillId="4" borderId="81" xfId="6" applyFont="1" applyFill="1" applyBorder="1" applyAlignment="1">
      <alignment wrapText="1"/>
    </xf>
    <xf numFmtId="0" fontId="22" fillId="4" borderId="76" xfId="0" applyFont="1" applyFill="1" applyBorder="1" applyAlignment="1">
      <alignment horizontal="center" vertical="center" wrapText="1"/>
    </xf>
    <xf numFmtId="9" fontId="23" fillId="3" borderId="70" xfId="0" applyNumberFormat="1" applyFont="1" applyFill="1" applyBorder="1" applyAlignment="1">
      <alignment horizontal="center" vertical="center" wrapText="1"/>
    </xf>
    <xf numFmtId="9" fontId="23" fillId="3" borderId="73" xfId="0" applyNumberFormat="1" applyFont="1" applyFill="1" applyBorder="1" applyAlignment="1">
      <alignment horizontal="center" vertical="center"/>
    </xf>
    <xf numFmtId="9" fontId="23" fillId="3" borderId="70" xfId="0" applyNumberFormat="1" applyFont="1" applyFill="1" applyBorder="1" applyAlignment="1">
      <alignment horizontal="center" vertical="center"/>
    </xf>
    <xf numFmtId="0" fontId="23" fillId="3" borderId="81" xfId="0" applyFont="1" applyFill="1" applyBorder="1" applyAlignment="1">
      <alignment horizontal="left" vertical="center" wrapText="1"/>
    </xf>
    <xf numFmtId="9" fontId="23" fillId="8" borderId="73" xfId="0" applyNumberFormat="1" applyFont="1" applyFill="1" applyBorder="1" applyAlignment="1">
      <alignment horizontal="center" vertical="center"/>
    </xf>
    <xf numFmtId="0" fontId="23" fillId="8" borderId="80" xfId="0" applyFont="1" applyFill="1" applyBorder="1" applyAlignment="1">
      <alignment vertical="center" wrapText="1"/>
    </xf>
    <xf numFmtId="0" fontId="20" fillId="3" borderId="85" xfId="7" applyFill="1" applyBorder="1" applyAlignment="1">
      <alignment vertical="center" wrapText="1"/>
    </xf>
    <xf numFmtId="9" fontId="3" fillId="3" borderId="19" xfId="1" applyNumberFormat="1" applyFont="1" applyFill="1" applyBorder="1" applyAlignment="1">
      <alignment horizontal="center" vertical="center"/>
    </xf>
    <xf numFmtId="0" fontId="0" fillId="3" borderId="43" xfId="0" applyFill="1" applyBorder="1" applyAlignment="1">
      <alignment wrapText="1"/>
    </xf>
    <xf numFmtId="9" fontId="23" fillId="8" borderId="73" xfId="0" applyNumberFormat="1" applyFont="1" applyFill="1" applyBorder="1" applyAlignment="1">
      <alignment horizontal="center" vertical="center" wrapText="1"/>
    </xf>
    <xf numFmtId="0" fontId="20" fillId="3" borderId="43" xfId="7" applyFill="1" applyBorder="1" applyAlignment="1">
      <alignment wrapText="1"/>
    </xf>
    <xf numFmtId="0" fontId="20" fillId="3" borderId="86" xfId="7" applyFill="1" applyBorder="1" applyAlignment="1">
      <alignment vertical="center" wrapText="1"/>
    </xf>
    <xf numFmtId="0" fontId="23" fillId="8" borderId="80" xfId="0" applyFont="1" applyFill="1" applyBorder="1" applyAlignment="1">
      <alignment horizontal="left" vertical="center" wrapText="1"/>
    </xf>
    <xf numFmtId="0" fontId="15" fillId="3" borderId="15" xfId="1" applyFont="1" applyFill="1" applyBorder="1" applyAlignment="1">
      <alignment horizontal="left" vertical="center" wrapText="1"/>
    </xf>
    <xf numFmtId="0" fontId="15" fillId="3" borderId="28" xfId="1" applyFont="1" applyFill="1" applyBorder="1" applyAlignment="1">
      <alignment horizontal="left" vertical="center" wrapText="1"/>
    </xf>
    <xf numFmtId="0" fontId="15" fillId="3" borderId="29" xfId="1" applyFont="1" applyFill="1" applyBorder="1" applyAlignment="1">
      <alignment horizontal="left" vertical="center" wrapText="1"/>
    </xf>
    <xf numFmtId="0" fontId="7" fillId="2" borderId="0" xfId="1" applyFont="1" applyFill="1" applyAlignment="1">
      <alignment horizontal="center" vertical="center" wrapText="1"/>
    </xf>
    <xf numFmtId="0" fontId="14" fillId="3" borderId="2" xfId="1" applyFont="1" applyFill="1" applyBorder="1" applyAlignment="1">
      <alignment horizontal="left" vertical="center" wrapText="1"/>
    </xf>
    <xf numFmtId="0" fontId="9"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9" fillId="3" borderId="13" xfId="1" applyFont="1" applyFill="1" applyBorder="1" applyAlignment="1">
      <alignment horizontal="center" vertical="center" wrapText="1"/>
    </xf>
    <xf numFmtId="0" fontId="9" fillId="3" borderId="14" xfId="1" applyFont="1" applyFill="1" applyBorder="1" applyAlignment="1">
      <alignment horizontal="center" vertical="center" wrapText="1"/>
    </xf>
    <xf numFmtId="0" fontId="13" fillId="3" borderId="13" xfId="1" applyFont="1" applyFill="1" applyBorder="1" applyAlignment="1">
      <alignment horizontal="center" vertical="center" wrapText="1"/>
    </xf>
    <xf numFmtId="0" fontId="13" fillId="3" borderId="14" xfId="1"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9" fillId="3" borderId="17" xfId="1" applyFont="1" applyFill="1" applyBorder="1" applyAlignment="1">
      <alignment horizontal="center" vertical="center" wrapText="1"/>
    </xf>
    <xf numFmtId="0" fontId="9" fillId="3" borderId="0" xfId="1" applyFont="1" applyFill="1" applyAlignment="1">
      <alignment horizontal="center" vertical="center" wrapText="1"/>
    </xf>
    <xf numFmtId="9" fontId="10" fillId="3" borderId="44" xfId="2" applyFont="1" applyFill="1" applyBorder="1" applyAlignment="1">
      <alignment horizontal="center" vertical="center" wrapText="1"/>
    </xf>
    <xf numFmtId="9" fontId="10" fillId="3" borderId="0" xfId="2" applyFont="1" applyFill="1" applyBorder="1" applyAlignment="1">
      <alignment horizontal="center" vertical="center" wrapText="1"/>
    </xf>
    <xf numFmtId="0" fontId="9" fillId="3" borderId="44"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13" fillId="3" borderId="21" xfId="1" applyFont="1" applyFill="1" applyBorder="1" applyAlignment="1">
      <alignment horizontal="center" vertical="center" wrapText="1"/>
    </xf>
    <xf numFmtId="0" fontId="9" fillId="3" borderId="25" xfId="1" applyFont="1" applyFill="1" applyBorder="1" applyAlignment="1">
      <alignment horizontal="center" vertical="center" wrapText="1"/>
    </xf>
    <xf numFmtId="0" fontId="9" fillId="3" borderId="78" xfId="1" applyFont="1" applyFill="1" applyBorder="1" applyAlignment="1">
      <alignment horizontal="center" vertical="center" wrapText="1"/>
    </xf>
    <xf numFmtId="0" fontId="11" fillId="2" borderId="44" xfId="1" applyFont="1" applyFill="1" applyBorder="1" applyAlignment="1">
      <alignment horizontal="center" vertical="center" wrapText="1"/>
    </xf>
    <xf numFmtId="0" fontId="11" fillId="2" borderId="0" xfId="1" applyFont="1" applyFill="1" applyAlignment="1">
      <alignment horizontal="center" vertical="center" wrapText="1"/>
    </xf>
    <xf numFmtId="0" fontId="10" fillId="3" borderId="69"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10" fillId="3" borderId="45" xfId="1" applyFont="1" applyFill="1" applyBorder="1" applyAlignment="1">
      <alignment horizontal="center" vertical="center" wrapText="1"/>
    </xf>
    <xf numFmtId="0" fontId="10" fillId="3" borderId="10" xfId="1" applyFont="1" applyFill="1" applyBorder="1" applyAlignment="1">
      <alignment horizontal="center" vertical="center" wrapText="1"/>
    </xf>
    <xf numFmtId="0" fontId="13" fillId="3" borderId="25" xfId="1" applyFont="1" applyFill="1" applyBorder="1" applyAlignment="1">
      <alignment horizontal="center" vertical="center" wrapText="1"/>
    </xf>
    <xf numFmtId="0" fontId="9" fillId="3" borderId="21" xfId="1"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60"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23"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3" xfId="1" applyFont="1" applyFill="1" applyBorder="1" applyAlignment="1">
      <alignment horizontal="center" vertical="center" wrapText="1"/>
    </xf>
    <xf numFmtId="0" fontId="11" fillId="2" borderId="61" xfId="1" applyFont="1" applyFill="1" applyBorder="1" applyAlignment="1">
      <alignment horizontal="center" vertical="center" wrapText="1"/>
    </xf>
    <xf numFmtId="0" fontId="11" fillId="2" borderId="72" xfId="1" applyFont="1" applyFill="1" applyBorder="1" applyAlignment="1">
      <alignment horizontal="center" vertical="center" wrapText="1"/>
    </xf>
    <xf numFmtId="0" fontId="7" fillId="2" borderId="55" xfId="1" applyFont="1" applyFill="1" applyBorder="1" applyAlignment="1">
      <alignment horizontal="center" vertical="center" wrapText="1"/>
    </xf>
    <xf numFmtId="0" fontId="9" fillId="3" borderId="13" xfId="1" applyFont="1" applyFill="1" applyBorder="1" applyAlignment="1">
      <alignment horizontal="left" vertical="center" wrapText="1"/>
    </xf>
    <xf numFmtId="0" fontId="9" fillId="3" borderId="14" xfId="1" applyFont="1" applyFill="1" applyBorder="1" applyAlignment="1">
      <alignment horizontal="left" vertical="center" wrapText="1"/>
    </xf>
    <xf numFmtId="0" fontId="4" fillId="3" borderId="25" xfId="1" applyFont="1" applyFill="1" applyBorder="1" applyAlignment="1">
      <alignment horizontal="center" vertical="center" wrapText="1"/>
    </xf>
    <xf numFmtId="0" fontId="4" fillId="3" borderId="14"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1" fillId="3" borderId="19" xfId="1" applyFont="1" applyFill="1" applyBorder="1" applyAlignment="1">
      <alignment vertical="center" wrapText="1"/>
    </xf>
  </cellXfs>
  <cellStyles count="8">
    <cellStyle name="Hipervínculo" xfId="7" builtinId="8"/>
    <cellStyle name="Hyperlink" xfId="6" xr:uid="{00000000-000B-0000-0000-000008000000}"/>
    <cellStyle name="Normal" xfId="0" builtinId="0"/>
    <cellStyle name="Normal 2" xfId="1" xr:uid="{00000000-0005-0000-0000-000001000000}"/>
    <cellStyle name="Normal 2 2" xfId="4" xr:uid="{00000000-0005-0000-0000-000002000000}"/>
    <cellStyle name="Porcentaje" xfId="3" builtinId="5"/>
    <cellStyle name="Porcentaje 2" xfId="2" xr:uid="{00000000-0005-0000-0000-000004000000}"/>
    <cellStyle name="Porcentaje 2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247650</xdr:colOff>
      <xdr:row>0</xdr:row>
      <xdr:rowOff>904875</xdr:rowOff>
    </xdr:to>
    <xdr:pic>
      <xdr:nvPicPr>
        <xdr:cNvPr id="3" name="Imagen 2">
          <a:extLst>
            <a:ext uri="{FF2B5EF4-FFF2-40B4-BE49-F238E27FC236}">
              <a16:creationId xmlns:a16="http://schemas.microsoft.com/office/drawing/2014/main" id="{491C0BDB-A0D2-4F4E-9AC4-2CF18223AD4C}"/>
            </a:ext>
          </a:extLst>
        </xdr:cNvPr>
        <xdr:cNvPicPr>
          <a:picLocks noChangeAspect="1"/>
        </xdr:cNvPicPr>
      </xdr:nvPicPr>
      <xdr:blipFill>
        <a:blip xmlns:r="http://schemas.openxmlformats.org/officeDocument/2006/relationships" r:embed="rId1"/>
        <a:stretch>
          <a:fillRect/>
        </a:stretch>
      </xdr:blipFill>
      <xdr:spPr>
        <a:xfrm>
          <a:off x="0" y="0"/>
          <a:ext cx="2228850"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275168</xdr:colOff>
      <xdr:row>0</xdr:row>
      <xdr:rowOff>95250</xdr:rowOff>
    </xdr:from>
    <xdr:to>
      <xdr:col>1</xdr:col>
      <xdr:colOff>31751</xdr:colOff>
      <xdr:row>0</xdr:row>
      <xdr:rowOff>1000125</xdr:rowOff>
    </xdr:to>
    <xdr:pic>
      <xdr:nvPicPr>
        <xdr:cNvPr id="3" name="Imagen 2">
          <a:extLst>
            <a:ext uri="{FF2B5EF4-FFF2-40B4-BE49-F238E27FC236}">
              <a16:creationId xmlns:a16="http://schemas.microsoft.com/office/drawing/2014/main" id="{DC90C1B6-DCAF-48A7-990E-6D743BD9D947}"/>
            </a:ext>
          </a:extLst>
        </xdr:cNvPr>
        <xdr:cNvPicPr>
          <a:picLocks noChangeAspect="1"/>
        </xdr:cNvPicPr>
      </xdr:nvPicPr>
      <xdr:blipFill>
        <a:blip xmlns:r="http://schemas.openxmlformats.org/officeDocument/2006/relationships" r:embed="rId1"/>
        <a:stretch>
          <a:fillRect/>
        </a:stretch>
      </xdr:blipFill>
      <xdr:spPr>
        <a:xfrm>
          <a:off x="275168" y="95250"/>
          <a:ext cx="2275416" cy="904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365124</xdr:colOff>
      <xdr:row>0</xdr:row>
      <xdr:rowOff>0</xdr:rowOff>
    </xdr:from>
    <xdr:ext cx="1515182" cy="1073823"/>
    <xdr:pic>
      <xdr:nvPicPr>
        <xdr:cNvPr id="2" name="Imagen 1">
          <a:extLst>
            <a:ext uri="{FF2B5EF4-FFF2-40B4-BE49-F238E27FC236}">
              <a16:creationId xmlns:a16="http://schemas.microsoft.com/office/drawing/2014/main" id="{B81E2A72-1BD9-BC47-934C-08B92A32E6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5124" y="0"/>
          <a:ext cx="1515182" cy="1073823"/>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317499</xdr:colOff>
      <xdr:row>0</xdr:row>
      <xdr:rowOff>0</xdr:rowOff>
    </xdr:from>
    <xdr:to>
      <xdr:col>0</xdr:col>
      <xdr:colOff>1803606</xdr:colOff>
      <xdr:row>0</xdr:row>
      <xdr:rowOff>904875</xdr:rowOff>
    </xdr:to>
    <xdr:pic>
      <xdr:nvPicPr>
        <xdr:cNvPr id="3" name="Imagen 2">
          <a:extLst>
            <a:ext uri="{FF2B5EF4-FFF2-40B4-BE49-F238E27FC236}">
              <a16:creationId xmlns:a16="http://schemas.microsoft.com/office/drawing/2014/main" id="{7BB95E7C-9815-4207-8F4E-CF4CED5A43FC}"/>
            </a:ext>
          </a:extLst>
        </xdr:cNvPr>
        <xdr:cNvPicPr>
          <a:picLocks noChangeAspect="1"/>
        </xdr:cNvPicPr>
      </xdr:nvPicPr>
      <xdr:blipFill>
        <a:blip xmlns:r="http://schemas.openxmlformats.org/officeDocument/2006/relationships" r:embed="rId1"/>
        <a:stretch>
          <a:fillRect/>
        </a:stretch>
      </xdr:blipFill>
      <xdr:spPr>
        <a:xfrm>
          <a:off x="317499" y="0"/>
          <a:ext cx="1486107" cy="9048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114300</xdr:colOff>
      <xdr:row>0</xdr:row>
      <xdr:rowOff>38100</xdr:rowOff>
    </xdr:from>
    <xdr:to>
      <xdr:col>0</xdr:col>
      <xdr:colOff>1600407</xdr:colOff>
      <xdr:row>0</xdr:row>
      <xdr:rowOff>942975</xdr:rowOff>
    </xdr:to>
    <xdr:pic>
      <xdr:nvPicPr>
        <xdr:cNvPr id="3" name="Imagen 2">
          <a:extLst>
            <a:ext uri="{FF2B5EF4-FFF2-40B4-BE49-F238E27FC236}">
              <a16:creationId xmlns:a16="http://schemas.microsoft.com/office/drawing/2014/main" id="{3FED4F51-2FE3-4A57-B932-1454A8452D33}"/>
            </a:ext>
          </a:extLst>
        </xdr:cNvPr>
        <xdr:cNvPicPr>
          <a:picLocks noChangeAspect="1"/>
        </xdr:cNvPicPr>
      </xdr:nvPicPr>
      <xdr:blipFill>
        <a:blip xmlns:r="http://schemas.openxmlformats.org/officeDocument/2006/relationships" r:embed="rId1"/>
        <a:stretch>
          <a:fillRect/>
        </a:stretch>
      </xdr:blipFill>
      <xdr:spPr>
        <a:xfrm>
          <a:off x="114300" y="38100"/>
          <a:ext cx="1486107" cy="9048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1486107</xdr:colOff>
      <xdr:row>0</xdr:row>
      <xdr:rowOff>904875</xdr:rowOff>
    </xdr:to>
    <xdr:pic>
      <xdr:nvPicPr>
        <xdr:cNvPr id="3" name="Imagen 2">
          <a:extLst>
            <a:ext uri="{FF2B5EF4-FFF2-40B4-BE49-F238E27FC236}">
              <a16:creationId xmlns:a16="http://schemas.microsoft.com/office/drawing/2014/main" id="{677BA998-EF97-4417-BDDC-607697704134}"/>
            </a:ext>
          </a:extLst>
        </xdr:cNvPr>
        <xdr:cNvPicPr>
          <a:picLocks noChangeAspect="1"/>
        </xdr:cNvPicPr>
      </xdr:nvPicPr>
      <xdr:blipFill>
        <a:blip xmlns:r="http://schemas.openxmlformats.org/officeDocument/2006/relationships" r:embed="rId1"/>
        <a:stretch>
          <a:fillRect/>
        </a:stretch>
      </xdr:blipFill>
      <xdr:spPr>
        <a:xfrm>
          <a:off x="0" y="0"/>
          <a:ext cx="1486107" cy="9048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0</xdr:col>
      <xdr:colOff>1581357</xdr:colOff>
      <xdr:row>0</xdr:row>
      <xdr:rowOff>904875</xdr:rowOff>
    </xdr:to>
    <xdr:pic>
      <xdr:nvPicPr>
        <xdr:cNvPr id="3" name="Imagen 2">
          <a:extLst>
            <a:ext uri="{FF2B5EF4-FFF2-40B4-BE49-F238E27FC236}">
              <a16:creationId xmlns:a16="http://schemas.microsoft.com/office/drawing/2014/main" id="{9894005F-3A31-44F3-AF38-997C2EA7794C}"/>
            </a:ext>
          </a:extLst>
        </xdr:cNvPr>
        <xdr:cNvPicPr>
          <a:picLocks noChangeAspect="1"/>
        </xdr:cNvPicPr>
      </xdr:nvPicPr>
      <xdr:blipFill>
        <a:blip xmlns:r="http://schemas.openxmlformats.org/officeDocument/2006/relationships" r:embed="rId1"/>
        <a:stretch>
          <a:fillRect/>
        </a:stretch>
      </xdr:blipFill>
      <xdr:spPr>
        <a:xfrm>
          <a:off x="95250" y="0"/>
          <a:ext cx="1486107" cy="9048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180975</xdr:colOff>
      <xdr:row>0</xdr:row>
      <xdr:rowOff>66675</xdr:rowOff>
    </xdr:from>
    <xdr:to>
      <xdr:col>0</xdr:col>
      <xdr:colOff>1588866</xdr:colOff>
      <xdr:row>2</xdr:row>
      <xdr:rowOff>9525</xdr:rowOff>
    </xdr:to>
    <xdr:pic>
      <xdr:nvPicPr>
        <xdr:cNvPr id="2" name="Imagen 1">
          <a:extLst>
            <a:ext uri="{FF2B5EF4-FFF2-40B4-BE49-F238E27FC236}">
              <a16:creationId xmlns:a16="http://schemas.microsoft.com/office/drawing/2014/main" id="{4DDAC124-04B4-4773-AB01-DB15D7F357A7}"/>
            </a:ext>
          </a:extLst>
        </xdr:cNvPr>
        <xdr:cNvPicPr>
          <a:picLocks noChangeAspect="1"/>
        </xdr:cNvPicPr>
      </xdr:nvPicPr>
      <xdr:blipFill>
        <a:blip xmlns:r="http://schemas.openxmlformats.org/officeDocument/2006/relationships" r:embed="rId1"/>
        <a:stretch>
          <a:fillRect/>
        </a:stretch>
      </xdr:blipFill>
      <xdr:spPr>
        <a:xfrm>
          <a:off x="180975" y="66675"/>
          <a:ext cx="1407891" cy="10287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diancolombia.sharepoint.com/:f:/s/Sub-Procesos/EmwXpVR2pgRHsi2d0mdVVHoBr4S3vkdUTcT2pq9YVpDsBA?e=8mzdBz"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dian.gov.co/dian/entidad/EvaluacionInstitucional/Informe-Consolidado-Rendicion-de-Cuentas-de-Paz-2018-2022.pdf" TargetMode="External"/><Relationship Id="rId2" Type="http://schemas.openxmlformats.org/officeDocument/2006/relationships/hyperlink" Target="../../../../../../../:x:/s/Sub-Plan-Cump/Efz7fm97KqVAk7UHywCY0N4BTlzrEw03AHgfm3ch3ZBpVQ?e=Myeh8a" TargetMode="External"/><Relationship Id="rId1" Type="http://schemas.openxmlformats.org/officeDocument/2006/relationships/hyperlink" Target="../../../../../../../:f:/s/OCI/EhTbpl27DU5HllIQkRbIX0AB02LQJtZtM7yJOZo90gQ8Tg?e=OXBPq9"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diancolombia.sharepoint.com/:w:/s/Sub-Plan-Cump/EcLqYtcIqK9EggCK3oMDwNkBL8sMkgCQPLJSbC59UjrHNQ?e=bZbq3X"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w:/s/DGI/Modernizacion-Tributaria/EatFw1gUhcROjf_oNBx5JMEBpUkstBSHQC0nhthzzM_ijg%3fe=ZGKGdb" TargetMode="External"/><Relationship Id="rId7" Type="http://schemas.openxmlformats.org/officeDocument/2006/relationships/drawing" Target="../drawings/drawing5.xml"/><Relationship Id="rId2" Type="http://schemas.openxmlformats.org/officeDocument/2006/relationships/hyperlink" Target="https://pqrsportal.dian.gov.co/pqrsDAINCol%203108728457" TargetMode="External"/><Relationship Id="rId1" Type="http://schemas.openxmlformats.org/officeDocument/2006/relationships/hyperlink" Target="https://diancolombia.sharepoint.com/:f:/s/DGF/Sub_Fisca_Inter/EngsMJFpghZBuWHSvuccSiYBU58DomRL-FFX4mNz43UlsQ?e=qFW8UL" TargetMode="External"/><Relationship Id="rId6" Type="http://schemas.openxmlformats.org/officeDocument/2006/relationships/printerSettings" Target="../printerSettings/printerSettings5.bin"/><Relationship Id="rId5" Type="http://schemas.openxmlformats.org/officeDocument/2006/relationships/hyperlink" Target="https://www.dian.gov.co/Prensa/Paginas/NG-Agenda-Encuentros-Aduana-Empresa-2023.aspx%3c%3c%3c" TargetMode="External"/><Relationship Id="rId4" Type="http://schemas.openxmlformats.org/officeDocument/2006/relationships/hyperlink" Target="https://diancolombia.sharepoint.com/:f:/s/DG/EhYq4eXVsmxAjcCaRnDMKroBeQMb50I6SInWWQVWZRu_Qw?e=whb69c" TargetMode="Externa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hyperlink" Target="https://diancolombia.sharepoint.com/sites/OSI/01_DOCUMENTACIN%20OSI/Forms/AllItems.aspx?ga=1&amp;id=%2Fsites%2FOSI%2F01%5FDOCUMENTACIN%20OSI%2FSGSI%2F1%2E%20MSPI%2F07%20Soporte%2F7%2E4%20Comunicaciones%2FDocumentos%20de%20Trabajo%2FComunicaciones%2F2023%2Fcampa%C3%B1as%20internas%2FDatos%20personales&amp;viewid=6f82a83b%2D677b%2D4dcd%2Dbd13%2Dcf592e4120b9" TargetMode="External"/><Relationship Id="rId7" Type="http://schemas.openxmlformats.org/officeDocument/2006/relationships/printerSettings" Target="../printerSettings/printerSettings6.bin"/><Relationship Id="rId2" Type="http://schemas.openxmlformats.org/officeDocument/2006/relationships/hyperlink" Target="https://www.dian.gov.co/normatividad/Paginas/Procesos-Judiciales-contra-Normas-y-Conceptos.aspx" TargetMode="External"/><Relationship Id="rId1" Type="http://schemas.openxmlformats.org/officeDocument/2006/relationships/hyperlink" Target="https://diancolombia-my.sharepoint.com/:f:/g/personal/jrodass_dian_gov_co/EhX4JfEp0RVNqM_NI7KGYnEBJnQtHltMfUtpRp9T9wHI-Q?e=A1GvUP" TargetMode="External"/><Relationship Id="rId6" Type="http://schemas.openxmlformats.org/officeDocument/2006/relationships/hyperlink" Target="https://diancolombia.sharepoint.com/:p:/s/Sub-Plan-Cump/EVeBKdq64C1GhPTUCcV00ZoBZtRKvM-CC-AvugeH9Rzehw?e=ozXO4G" TargetMode="External"/><Relationship Id="rId5" Type="http://schemas.openxmlformats.org/officeDocument/2006/relationships/hyperlink" Target="https://diancolombia.sharepoint.com/:f:/s/DG/EhYq4eXVsmxAjcCaRnDMKroBeQMb50I6SInWWQVWZRu_Qw?e=whb69c" TargetMode="External"/><Relationship Id="rId4" Type="http://schemas.openxmlformats.org/officeDocument/2006/relationships/hyperlink" Target="https://www.dian.gov.co/atencionciudadano/Paginas/Transparencia-2018-2024.asp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diancolombia.sharepoint.com/:f:/s/Planeacin36/EgCbDSQY_1pLoiT-cMzHlRABkoXbeR8JfQp9fwRMd6wsbg?e=H9GI5x" TargetMode="External"/><Relationship Id="rId2" Type="http://schemas.openxmlformats.org/officeDocument/2006/relationships/hyperlink" Target="https://diancolombia.sharepoint.com/:f:/s/DG/EhYq4eXVsmxAjcCaRnDMKroBeQMb50I6SInWWQVWZRu_Qw?e=whb69c" TargetMode="External"/><Relationship Id="rId1" Type="http://schemas.openxmlformats.org/officeDocument/2006/relationships/hyperlink" Target="https://diancolombia.sharepoint.com/:i:/s/DGJU/EZl471_EdAZBo7XDkOGUtzoB0zPtnnRBpbFR44QVKFQnwg?e=qdjCwB"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https://diancolombia.sharepoint.com/:f:/s/Planeacin36/EgCbDSQY_1pLoiT-cMzHlRABkoXbeR8JfQp9fwRMd6wsbg?e=H9GI5x"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
  <sheetViews>
    <sheetView showGridLines="0" zoomScale="70" zoomScaleNormal="70" workbookViewId="0">
      <selection activeCell="B3" sqref="B3:G3"/>
    </sheetView>
  </sheetViews>
  <sheetFormatPr baseColWidth="10" defaultColWidth="11.5" defaultRowHeight="15" x14ac:dyDescent="0.25"/>
  <cols>
    <col min="1" max="1" width="19.75" style="1" customWidth="1"/>
    <col min="2" max="2" width="6.25" style="1" customWidth="1"/>
    <col min="3" max="3" width="46.75" style="1" customWidth="1"/>
    <col min="4" max="4" width="34.5" style="1" customWidth="1"/>
    <col min="5" max="5" width="25.75" style="1" customWidth="1"/>
    <col min="6" max="6" width="24.75" style="14" customWidth="1"/>
    <col min="7" max="7" width="26" style="14" customWidth="1"/>
    <col min="8" max="16384" width="11.5" style="1"/>
  </cols>
  <sheetData>
    <row r="1" spans="1:24" s="2" customFormat="1" ht="82.5" customHeight="1" thickBot="1" x14ac:dyDescent="0.3">
      <c r="A1" s="239" t="s">
        <v>0</v>
      </c>
      <c r="B1" s="239"/>
      <c r="C1" s="239"/>
      <c r="D1" s="239"/>
      <c r="E1" s="239"/>
      <c r="F1" s="239"/>
      <c r="G1" s="239"/>
      <c r="H1" s="1"/>
      <c r="I1" s="1"/>
      <c r="J1" s="1"/>
      <c r="K1" s="1"/>
      <c r="L1" s="1"/>
      <c r="M1" s="1"/>
      <c r="N1" s="1"/>
      <c r="O1" s="1"/>
      <c r="P1" s="1"/>
      <c r="Q1" s="1"/>
      <c r="R1" s="1"/>
      <c r="S1" s="1"/>
      <c r="T1" s="1"/>
      <c r="U1" s="1"/>
      <c r="V1" s="1"/>
      <c r="W1" s="1"/>
      <c r="X1" s="1"/>
    </row>
    <row r="2" spans="1:24" s="2" customFormat="1" ht="409.5" customHeight="1" thickTop="1" thickBot="1" x14ac:dyDescent="0.3">
      <c r="A2" s="3" t="s">
        <v>1</v>
      </c>
      <c r="B2" s="240" t="s">
        <v>2</v>
      </c>
      <c r="C2" s="241"/>
      <c r="D2" s="241"/>
      <c r="E2" s="241"/>
      <c r="F2" s="241"/>
      <c r="G2" s="241"/>
      <c r="H2" s="1"/>
      <c r="I2" s="1"/>
      <c r="J2" s="1"/>
      <c r="K2" s="1"/>
      <c r="L2" s="1"/>
      <c r="M2" s="1"/>
      <c r="N2" s="1"/>
      <c r="O2" s="1"/>
      <c r="P2" s="1"/>
      <c r="Q2" s="1"/>
      <c r="R2" s="1"/>
      <c r="S2" s="1"/>
      <c r="T2" s="1"/>
      <c r="U2" s="1"/>
      <c r="V2" s="1"/>
      <c r="W2" s="1"/>
      <c r="X2" s="1"/>
    </row>
    <row r="3" spans="1:24" ht="237.75" customHeight="1" thickTop="1" thickBot="1" x14ac:dyDescent="0.3">
      <c r="A3" s="3" t="s">
        <v>3</v>
      </c>
      <c r="B3" s="242" t="s">
        <v>4</v>
      </c>
      <c r="C3" s="243"/>
      <c r="D3" s="243"/>
      <c r="E3" s="243"/>
      <c r="F3" s="243"/>
      <c r="G3" s="243"/>
    </row>
    <row r="4" spans="1:24" ht="91.15" customHeight="1" thickTop="1" thickBot="1" x14ac:dyDescent="0.3">
      <c r="A4" s="4" t="s">
        <v>5</v>
      </c>
      <c r="B4" s="236" t="s">
        <v>6</v>
      </c>
      <c r="C4" s="237"/>
      <c r="D4" s="237"/>
      <c r="E4" s="237"/>
      <c r="F4" s="237"/>
      <c r="G4" s="238"/>
    </row>
    <row r="5" spans="1:24" ht="282.75" customHeight="1" thickTop="1" thickBot="1" x14ac:dyDescent="0.3">
      <c r="A5" s="3" t="s">
        <v>7</v>
      </c>
      <c r="B5" s="242" t="s">
        <v>8</v>
      </c>
      <c r="C5" s="243"/>
      <c r="D5" s="243"/>
      <c r="E5" s="243"/>
      <c r="F5" s="243"/>
      <c r="G5" s="243"/>
    </row>
    <row r="6" spans="1:24" ht="140.25" customHeight="1" thickTop="1" thickBot="1" x14ac:dyDescent="0.3">
      <c r="A6" s="4" t="s">
        <v>9</v>
      </c>
      <c r="B6" s="236" t="s">
        <v>10</v>
      </c>
      <c r="C6" s="237"/>
      <c r="D6" s="237"/>
      <c r="E6" s="237"/>
      <c r="F6" s="237"/>
      <c r="G6" s="238"/>
    </row>
    <row r="7" spans="1:24" ht="84" customHeight="1" thickTop="1" thickBot="1" x14ac:dyDescent="0.3">
      <c r="A7" s="3" t="s">
        <v>11</v>
      </c>
      <c r="B7" s="236" t="s">
        <v>12</v>
      </c>
      <c r="C7" s="237"/>
      <c r="D7" s="237"/>
      <c r="E7" s="237"/>
      <c r="F7" s="237"/>
      <c r="G7" s="238"/>
    </row>
  </sheetData>
  <sheetProtection selectLockedCells="1" selectUnlockedCells="1"/>
  <mergeCells count="7">
    <mergeCell ref="B7:G7"/>
    <mergeCell ref="A1:G1"/>
    <mergeCell ref="B2:G2"/>
    <mergeCell ref="B3:G3"/>
    <mergeCell ref="B4:G4"/>
    <mergeCell ref="B5:G5"/>
    <mergeCell ref="B6:G6"/>
  </mergeCells>
  <printOptions horizontalCentered="1" verticalCentered="1"/>
  <pageMargins left="0.70866141732283472" right="0.70866141732283472" top="0.74803149606299213" bottom="0.74803149606299213" header="0.31496062992125984" footer="0.31496062992125984"/>
  <pageSetup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81"/>
  <sheetViews>
    <sheetView showGridLines="0" topLeftCell="B3" zoomScale="90" zoomScaleNormal="90" workbookViewId="0">
      <selection activeCell="D12" sqref="D12"/>
    </sheetView>
  </sheetViews>
  <sheetFormatPr baseColWidth="10" defaultColWidth="11.5" defaultRowHeight="15" x14ac:dyDescent="0.25"/>
  <cols>
    <col min="1" max="1" width="33" style="2" customWidth="1"/>
    <col min="2" max="2" width="6.25" style="2" customWidth="1"/>
    <col min="3" max="3" width="46.75" style="2" customWidth="1"/>
    <col min="4" max="4" width="34.5" style="2" customWidth="1"/>
    <col min="5" max="5" width="19.75" style="2" customWidth="1"/>
    <col min="6" max="6" width="25.75" style="2" customWidth="1"/>
    <col min="7" max="7" width="24.75" style="15" customWidth="1"/>
    <col min="8" max="8" width="23.75" style="15" customWidth="1"/>
    <col min="9" max="9" width="0.125" style="1" customWidth="1"/>
    <col min="10" max="21" width="23.75" style="1" hidden="1" customWidth="1"/>
    <col min="22" max="22" width="0.125" style="1" customWidth="1"/>
    <col min="23" max="23" width="13.125" style="1" customWidth="1"/>
    <col min="24" max="24" width="42.25" style="1" customWidth="1"/>
    <col min="25" max="25" width="19.75" style="1" customWidth="1"/>
    <col min="26" max="16384" width="11.5" style="2"/>
  </cols>
  <sheetData>
    <row r="1" spans="1:25" ht="82.5" customHeight="1" thickBot="1" x14ac:dyDescent="0.3">
      <c r="A1" s="239" t="s">
        <v>13</v>
      </c>
      <c r="B1" s="239"/>
      <c r="C1" s="239"/>
      <c r="D1" s="239"/>
      <c r="E1" s="239"/>
      <c r="F1" s="239"/>
      <c r="G1" s="239"/>
      <c r="H1" s="239"/>
      <c r="I1" s="239"/>
      <c r="J1" s="239"/>
      <c r="K1" s="239"/>
      <c r="L1" s="239"/>
      <c r="M1" s="239"/>
      <c r="N1" s="239"/>
      <c r="O1" s="239"/>
      <c r="P1" s="239"/>
      <c r="Q1" s="239"/>
      <c r="R1" s="239"/>
      <c r="S1" s="239"/>
      <c r="T1" s="239"/>
      <c r="U1" s="239"/>
      <c r="V1" s="239"/>
      <c r="W1" s="239"/>
      <c r="X1" s="239"/>
      <c r="Y1" s="239"/>
    </row>
    <row r="2" spans="1:25" ht="66" customHeight="1" thickTop="1" thickBot="1" x14ac:dyDescent="0.3">
      <c r="A2" s="3" t="s">
        <v>14</v>
      </c>
      <c r="B2" s="250" t="s">
        <v>15</v>
      </c>
      <c r="C2" s="251"/>
      <c r="D2" s="251"/>
      <c r="E2" s="251"/>
      <c r="F2" s="251"/>
      <c r="G2" s="251"/>
      <c r="H2" s="251"/>
      <c r="I2" s="251"/>
      <c r="J2" s="251"/>
      <c r="K2" s="251"/>
      <c r="L2" s="251"/>
      <c r="M2" s="251"/>
      <c r="N2" s="251"/>
      <c r="O2" s="251"/>
      <c r="P2" s="251"/>
      <c r="Q2" s="251"/>
      <c r="R2" s="251"/>
      <c r="S2" s="251"/>
      <c r="T2" s="251"/>
      <c r="U2" s="251"/>
      <c r="V2" s="251"/>
      <c r="W2" s="251"/>
      <c r="X2" s="251"/>
      <c r="Y2" s="251"/>
    </row>
    <row r="3" spans="1:25" ht="66" customHeight="1" thickTop="1" thickBot="1" x14ac:dyDescent="0.3">
      <c r="A3" s="3" t="s">
        <v>16</v>
      </c>
      <c r="B3" s="244" t="s">
        <v>17</v>
      </c>
      <c r="C3" s="245"/>
      <c r="D3" s="245"/>
      <c r="E3" s="245"/>
      <c r="F3" s="245"/>
      <c r="G3" s="245"/>
      <c r="H3" s="245"/>
      <c r="I3" s="246" t="s">
        <v>18</v>
      </c>
      <c r="J3" s="247"/>
      <c r="K3" s="247"/>
      <c r="L3" s="247"/>
      <c r="M3" s="247"/>
      <c r="N3" s="247"/>
      <c r="O3" s="247"/>
      <c r="P3" s="247"/>
      <c r="Q3" s="247"/>
      <c r="R3" s="247"/>
      <c r="S3" s="247"/>
      <c r="T3" s="247"/>
      <c r="U3" s="247"/>
      <c r="V3" s="69"/>
      <c r="W3" s="248" t="s">
        <v>19</v>
      </c>
      <c r="X3" s="249"/>
      <c r="Y3" s="249"/>
    </row>
    <row r="4" spans="1:25" s="7" customFormat="1" ht="66" customHeight="1" thickTop="1" thickBot="1" x14ac:dyDescent="0.3">
      <c r="A4" s="3" t="s">
        <v>20</v>
      </c>
      <c r="B4" s="4" t="s">
        <v>21</v>
      </c>
      <c r="C4" s="4" t="s">
        <v>22</v>
      </c>
      <c r="D4" s="3" t="s">
        <v>23</v>
      </c>
      <c r="E4" s="3" t="s">
        <v>24</v>
      </c>
      <c r="F4" s="3" t="s">
        <v>25</v>
      </c>
      <c r="G4" s="5" t="s">
        <v>26</v>
      </c>
      <c r="H4" s="6" t="s">
        <v>27</v>
      </c>
      <c r="I4" s="19" t="s">
        <v>28</v>
      </c>
      <c r="J4" s="38" t="s">
        <v>29</v>
      </c>
      <c r="K4" s="19" t="s">
        <v>30</v>
      </c>
      <c r="L4" s="38" t="s">
        <v>31</v>
      </c>
      <c r="M4" s="19" t="s">
        <v>32</v>
      </c>
      <c r="N4" s="38" t="s">
        <v>33</v>
      </c>
      <c r="O4" s="19" t="s">
        <v>34</v>
      </c>
      <c r="P4" s="38" t="s">
        <v>35</v>
      </c>
      <c r="Q4" s="19" t="s">
        <v>36</v>
      </c>
      <c r="R4" s="38" t="s">
        <v>37</v>
      </c>
      <c r="S4" s="19" t="s">
        <v>38</v>
      </c>
      <c r="T4" s="38" t="s">
        <v>39</v>
      </c>
      <c r="U4" s="19" t="s">
        <v>40</v>
      </c>
      <c r="V4" s="70"/>
      <c r="W4" s="164" t="s">
        <v>41</v>
      </c>
      <c r="X4" s="165" t="s">
        <v>42</v>
      </c>
      <c r="Y4" s="165" t="s">
        <v>43</v>
      </c>
    </row>
    <row r="5" spans="1:25" s="7" customFormat="1" ht="108.75" hidden="1" customHeight="1" thickTop="1" thickBot="1" x14ac:dyDescent="0.3">
      <c r="A5" s="4" t="s">
        <v>44</v>
      </c>
      <c r="B5" s="8"/>
      <c r="C5" s="9" t="s">
        <v>45</v>
      </c>
      <c r="D5" s="10"/>
      <c r="E5" s="10"/>
      <c r="F5" s="9"/>
      <c r="G5" s="11"/>
      <c r="H5" s="12"/>
      <c r="I5" s="1"/>
      <c r="J5" s="1"/>
      <c r="K5" s="1"/>
      <c r="L5" s="1"/>
      <c r="M5" s="1"/>
      <c r="N5" s="1"/>
      <c r="O5" s="1"/>
      <c r="P5" s="1"/>
      <c r="Q5" s="1"/>
      <c r="R5" s="1"/>
      <c r="S5" s="1"/>
      <c r="T5" s="1"/>
      <c r="U5" s="1"/>
      <c r="V5" s="70"/>
      <c r="W5" s="70"/>
      <c r="Y5" s="168"/>
    </row>
    <row r="6" spans="1:25" ht="106.5" customHeight="1" thickTop="1" thickBot="1" x14ac:dyDescent="0.3">
      <c r="A6" s="5" t="s">
        <v>46</v>
      </c>
      <c r="B6" s="8">
        <v>1</v>
      </c>
      <c r="C6" s="10" t="s">
        <v>47</v>
      </c>
      <c r="D6" s="10" t="s">
        <v>48</v>
      </c>
      <c r="E6" s="64">
        <v>2</v>
      </c>
      <c r="F6" s="10" t="s">
        <v>49</v>
      </c>
      <c r="G6" s="11">
        <v>44927</v>
      </c>
      <c r="H6" s="12">
        <v>45291</v>
      </c>
      <c r="I6" s="39"/>
      <c r="J6" s="39"/>
      <c r="K6" s="39"/>
      <c r="L6" s="39"/>
      <c r="M6" s="39"/>
      <c r="N6" s="129"/>
      <c r="O6" s="129"/>
      <c r="P6" s="129"/>
      <c r="Q6" s="129"/>
      <c r="R6" s="129"/>
      <c r="S6" s="129">
        <v>2</v>
      </c>
      <c r="T6" s="129"/>
      <c r="U6" s="129">
        <f>SUM(I6:T6)</f>
        <v>2</v>
      </c>
      <c r="V6" s="69"/>
      <c r="W6" s="183">
        <v>0.6</v>
      </c>
      <c r="X6" s="179" t="s">
        <v>50</v>
      </c>
      <c r="Y6" s="184" t="s">
        <v>51</v>
      </c>
    </row>
    <row r="7" spans="1:25" ht="81" customHeight="1" thickTop="1" thickBot="1" x14ac:dyDescent="0.3">
      <c r="A7" s="3" t="s">
        <v>52</v>
      </c>
      <c r="B7" s="8">
        <v>2</v>
      </c>
      <c r="C7" s="10" t="s">
        <v>53</v>
      </c>
      <c r="D7" s="40" t="s">
        <v>54</v>
      </c>
      <c r="E7" s="42">
        <v>1</v>
      </c>
      <c r="F7" s="41" t="s">
        <v>55</v>
      </c>
      <c r="G7" s="11">
        <v>44927</v>
      </c>
      <c r="H7" s="12">
        <v>45291</v>
      </c>
      <c r="I7" s="39"/>
      <c r="J7" s="39"/>
      <c r="K7" s="39"/>
      <c r="L7" s="39"/>
      <c r="M7" s="39"/>
      <c r="N7" s="129"/>
      <c r="O7" s="129"/>
      <c r="P7" s="129"/>
      <c r="Q7" s="129"/>
      <c r="R7" s="129"/>
      <c r="S7" s="129">
        <v>1</v>
      </c>
      <c r="T7" s="129"/>
      <c r="U7" s="129">
        <f t="shared" ref="U7:U8" si="0">SUM(I7:T7)</f>
        <v>1</v>
      </c>
      <c r="V7" s="69"/>
      <c r="W7" s="177">
        <v>0.5</v>
      </c>
      <c r="X7" s="182" t="s">
        <v>56</v>
      </c>
      <c r="Y7" s="178" t="s">
        <v>57</v>
      </c>
    </row>
    <row r="8" spans="1:25" ht="91.5" customHeight="1" x14ac:dyDescent="0.25">
      <c r="A8" s="3" t="s">
        <v>58</v>
      </c>
      <c r="B8" s="8">
        <v>3</v>
      </c>
      <c r="C8" s="65" t="s">
        <v>59</v>
      </c>
      <c r="D8" s="65" t="s">
        <v>60</v>
      </c>
      <c r="E8" s="43">
        <v>3</v>
      </c>
      <c r="F8" s="41" t="s">
        <v>55</v>
      </c>
      <c r="G8" s="11">
        <v>44927</v>
      </c>
      <c r="H8" s="12">
        <v>45291</v>
      </c>
      <c r="I8" s="129">
        <v>1</v>
      </c>
      <c r="J8" s="39"/>
      <c r="K8" s="39"/>
      <c r="L8" s="39"/>
      <c r="M8" s="129">
        <v>1</v>
      </c>
      <c r="N8" s="129"/>
      <c r="O8" s="129"/>
      <c r="P8" s="129"/>
      <c r="Q8" s="129">
        <v>1</v>
      </c>
      <c r="R8" s="129"/>
      <c r="S8" s="129"/>
      <c r="T8" s="129"/>
      <c r="U8" s="129">
        <f t="shared" si="0"/>
        <v>3</v>
      </c>
      <c r="V8" s="71"/>
      <c r="W8" s="180" t="s">
        <v>61</v>
      </c>
      <c r="X8" s="179" t="s">
        <v>62</v>
      </c>
      <c r="Y8" s="181" t="s">
        <v>63</v>
      </c>
    </row>
    <row r="9" spans="1:25" s="1" customFormat="1" x14ac:dyDescent="0.25">
      <c r="G9" s="14"/>
      <c r="H9" s="14"/>
    </row>
    <row r="10" spans="1:25" s="1" customFormat="1" x14ac:dyDescent="0.25">
      <c r="G10" s="14"/>
      <c r="H10" s="14"/>
    </row>
    <row r="11" spans="1:25" s="1" customFormat="1" x14ac:dyDescent="0.25">
      <c r="G11" s="14"/>
      <c r="H11" s="14"/>
    </row>
    <row r="12" spans="1:25" s="1" customFormat="1" x14ac:dyDescent="0.25">
      <c r="G12" s="14"/>
      <c r="H12" s="14"/>
    </row>
    <row r="13" spans="1:25" s="1" customFormat="1" x14ac:dyDescent="0.25">
      <c r="G13" s="14"/>
      <c r="H13" s="14"/>
    </row>
    <row r="14" spans="1:25" s="1" customFormat="1" x14ac:dyDescent="0.25">
      <c r="G14" s="14"/>
      <c r="H14" s="14"/>
    </row>
    <row r="15" spans="1:25" s="1" customFormat="1" x14ac:dyDescent="0.25">
      <c r="G15" s="14"/>
      <c r="H15" s="14"/>
    </row>
    <row r="16" spans="1:25" s="1" customFormat="1" x14ac:dyDescent="0.25">
      <c r="G16" s="14"/>
      <c r="H16" s="14"/>
    </row>
    <row r="17" spans="7:8" s="1" customFormat="1" x14ac:dyDescent="0.25">
      <c r="G17" s="14"/>
      <c r="H17" s="14"/>
    </row>
    <row r="18" spans="7:8" s="1" customFormat="1" x14ac:dyDescent="0.25">
      <c r="G18" s="14"/>
      <c r="H18" s="14"/>
    </row>
    <row r="19" spans="7:8" s="1" customFormat="1" x14ac:dyDescent="0.25">
      <c r="G19" s="14"/>
      <c r="H19" s="14"/>
    </row>
    <row r="20" spans="7:8" s="1" customFormat="1" x14ac:dyDescent="0.25">
      <c r="G20" s="14"/>
      <c r="H20" s="14"/>
    </row>
    <row r="21" spans="7:8" s="1" customFormat="1" x14ac:dyDescent="0.25">
      <c r="G21" s="14"/>
      <c r="H21" s="14"/>
    </row>
    <row r="22" spans="7:8" s="1" customFormat="1" x14ac:dyDescent="0.25">
      <c r="G22" s="14"/>
      <c r="H22" s="14"/>
    </row>
    <row r="23" spans="7:8" s="1" customFormat="1" x14ac:dyDescent="0.25">
      <c r="G23" s="14"/>
      <c r="H23" s="14"/>
    </row>
    <row r="24" spans="7:8" s="1" customFormat="1" x14ac:dyDescent="0.25">
      <c r="G24" s="14"/>
      <c r="H24" s="14"/>
    </row>
    <row r="25" spans="7:8" s="1" customFormat="1" x14ac:dyDescent="0.25">
      <c r="G25" s="14"/>
      <c r="H25" s="14"/>
    </row>
    <row r="26" spans="7:8" s="1" customFormat="1" x14ac:dyDescent="0.25">
      <c r="G26" s="14"/>
      <c r="H26" s="14"/>
    </row>
    <row r="27" spans="7:8" s="1" customFormat="1" x14ac:dyDescent="0.25">
      <c r="G27" s="14"/>
      <c r="H27" s="14"/>
    </row>
    <row r="28" spans="7:8" s="1" customFormat="1" x14ac:dyDescent="0.25">
      <c r="G28" s="14"/>
      <c r="H28" s="14"/>
    </row>
    <row r="29" spans="7:8" s="1" customFormat="1" x14ac:dyDescent="0.25">
      <c r="G29" s="14"/>
      <c r="H29" s="14"/>
    </row>
    <row r="30" spans="7:8" s="1" customFormat="1" x14ac:dyDescent="0.25">
      <c r="G30" s="14"/>
      <c r="H30" s="14"/>
    </row>
    <row r="31" spans="7:8" s="1" customFormat="1" x14ac:dyDescent="0.25">
      <c r="G31" s="14"/>
      <c r="H31" s="14"/>
    </row>
    <row r="32" spans="7:8" s="1" customFormat="1" x14ac:dyDescent="0.25">
      <c r="G32" s="14"/>
      <c r="H32" s="14"/>
    </row>
    <row r="33" spans="7:8" s="1" customFormat="1" x14ac:dyDescent="0.25">
      <c r="G33" s="14"/>
      <c r="H33" s="14"/>
    </row>
    <row r="34" spans="7:8" s="1" customFormat="1" x14ac:dyDescent="0.25">
      <c r="G34" s="14"/>
      <c r="H34" s="14"/>
    </row>
    <row r="35" spans="7:8" s="1" customFormat="1" x14ac:dyDescent="0.25">
      <c r="G35" s="14"/>
      <c r="H35" s="14"/>
    </row>
    <row r="36" spans="7:8" s="1" customFormat="1" x14ac:dyDescent="0.25">
      <c r="G36" s="14"/>
      <c r="H36" s="14"/>
    </row>
    <row r="37" spans="7:8" s="1" customFormat="1" x14ac:dyDescent="0.25">
      <c r="G37" s="14"/>
      <c r="H37" s="14"/>
    </row>
    <row r="38" spans="7:8" s="207" customFormat="1" x14ac:dyDescent="0.25">
      <c r="G38" s="206"/>
      <c r="H38" s="206"/>
    </row>
    <row r="39" spans="7:8" s="207" customFormat="1" x14ac:dyDescent="0.25">
      <c r="G39" s="206"/>
      <c r="H39" s="206"/>
    </row>
    <row r="40" spans="7:8" s="207" customFormat="1" x14ac:dyDescent="0.25">
      <c r="G40" s="206"/>
      <c r="H40" s="206"/>
    </row>
    <row r="41" spans="7:8" s="207" customFormat="1" x14ac:dyDescent="0.25">
      <c r="G41" s="206"/>
      <c r="H41" s="206"/>
    </row>
    <row r="42" spans="7:8" s="207" customFormat="1" x14ac:dyDescent="0.25">
      <c r="G42" s="206"/>
      <c r="H42" s="206"/>
    </row>
    <row r="43" spans="7:8" s="207" customFormat="1" x14ac:dyDescent="0.25">
      <c r="G43" s="206"/>
      <c r="H43" s="206"/>
    </row>
    <row r="44" spans="7:8" s="207" customFormat="1" x14ac:dyDescent="0.25">
      <c r="G44" s="206"/>
      <c r="H44" s="206"/>
    </row>
    <row r="45" spans="7:8" s="207" customFormat="1" x14ac:dyDescent="0.25">
      <c r="G45" s="206"/>
      <c r="H45" s="206"/>
    </row>
    <row r="46" spans="7:8" s="207" customFormat="1" x14ac:dyDescent="0.25">
      <c r="G46" s="206"/>
      <c r="H46" s="206"/>
    </row>
    <row r="47" spans="7:8" s="207" customFormat="1" x14ac:dyDescent="0.25">
      <c r="G47" s="206"/>
      <c r="H47" s="206"/>
    </row>
    <row r="48" spans="7:8" s="207" customFormat="1" x14ac:dyDescent="0.25">
      <c r="G48" s="206"/>
      <c r="H48" s="206"/>
    </row>
    <row r="49" spans="7:8" s="207" customFormat="1" x14ac:dyDescent="0.25">
      <c r="G49" s="206"/>
      <c r="H49" s="206"/>
    </row>
    <row r="50" spans="7:8" s="207" customFormat="1" x14ac:dyDescent="0.25">
      <c r="G50" s="206"/>
      <c r="H50" s="206"/>
    </row>
    <row r="51" spans="7:8" s="207" customFormat="1" x14ac:dyDescent="0.25">
      <c r="G51" s="206"/>
      <c r="H51" s="206"/>
    </row>
    <row r="52" spans="7:8" s="207" customFormat="1" x14ac:dyDescent="0.25">
      <c r="G52" s="206"/>
      <c r="H52" s="206"/>
    </row>
    <row r="53" spans="7:8" s="207" customFormat="1" x14ac:dyDescent="0.25">
      <c r="G53" s="206"/>
      <c r="H53" s="206"/>
    </row>
    <row r="54" spans="7:8" s="207" customFormat="1" x14ac:dyDescent="0.25">
      <c r="G54" s="206"/>
      <c r="H54" s="206"/>
    </row>
    <row r="55" spans="7:8" s="207" customFormat="1" x14ac:dyDescent="0.25">
      <c r="G55" s="206"/>
      <c r="H55" s="206"/>
    </row>
    <row r="56" spans="7:8" s="207" customFormat="1" x14ac:dyDescent="0.25">
      <c r="G56" s="206"/>
      <c r="H56" s="206"/>
    </row>
    <row r="57" spans="7:8" s="207" customFormat="1" x14ac:dyDescent="0.25">
      <c r="G57" s="206"/>
      <c r="H57" s="206"/>
    </row>
    <row r="58" spans="7:8" s="207" customFormat="1" x14ac:dyDescent="0.25">
      <c r="G58" s="206"/>
      <c r="H58" s="206"/>
    </row>
    <row r="59" spans="7:8" s="207" customFormat="1" x14ac:dyDescent="0.25">
      <c r="G59" s="206"/>
      <c r="H59" s="206"/>
    </row>
    <row r="60" spans="7:8" s="207" customFormat="1" x14ac:dyDescent="0.25">
      <c r="G60" s="206"/>
      <c r="H60" s="206"/>
    </row>
    <row r="61" spans="7:8" s="207" customFormat="1" x14ac:dyDescent="0.25">
      <c r="G61" s="206"/>
      <c r="H61" s="206"/>
    </row>
    <row r="62" spans="7:8" s="207" customFormat="1" x14ac:dyDescent="0.25">
      <c r="G62" s="206"/>
      <c r="H62" s="206"/>
    </row>
    <row r="63" spans="7:8" s="207" customFormat="1" x14ac:dyDescent="0.25">
      <c r="G63" s="206"/>
      <c r="H63" s="206"/>
    </row>
    <row r="64" spans="7:8" s="207" customFormat="1" x14ac:dyDescent="0.25">
      <c r="G64" s="206"/>
      <c r="H64" s="206"/>
    </row>
    <row r="65" spans="7:8" s="207" customFormat="1" x14ac:dyDescent="0.25">
      <c r="G65" s="206"/>
      <c r="H65" s="206"/>
    </row>
    <row r="66" spans="7:8" s="207" customFormat="1" x14ac:dyDescent="0.25">
      <c r="G66" s="206"/>
      <c r="H66" s="206"/>
    </row>
    <row r="67" spans="7:8" s="207" customFormat="1" x14ac:dyDescent="0.25">
      <c r="G67" s="206"/>
      <c r="H67" s="206"/>
    </row>
    <row r="68" spans="7:8" s="207" customFormat="1" x14ac:dyDescent="0.25">
      <c r="G68" s="206"/>
      <c r="H68" s="206"/>
    </row>
    <row r="69" spans="7:8" s="207" customFormat="1" x14ac:dyDescent="0.25">
      <c r="G69" s="206"/>
      <c r="H69" s="206"/>
    </row>
    <row r="70" spans="7:8" s="207" customFormat="1" x14ac:dyDescent="0.25">
      <c r="G70" s="206"/>
      <c r="H70" s="206"/>
    </row>
    <row r="71" spans="7:8" s="207" customFormat="1" x14ac:dyDescent="0.25">
      <c r="G71" s="206"/>
      <c r="H71" s="206"/>
    </row>
    <row r="72" spans="7:8" s="207" customFormat="1" x14ac:dyDescent="0.25">
      <c r="G72" s="206"/>
      <c r="H72" s="206"/>
    </row>
    <row r="73" spans="7:8" s="207" customFormat="1" x14ac:dyDescent="0.25">
      <c r="G73" s="206"/>
      <c r="H73" s="206"/>
    </row>
    <row r="74" spans="7:8" s="207" customFormat="1" x14ac:dyDescent="0.25">
      <c r="G74" s="206"/>
      <c r="H74" s="206"/>
    </row>
    <row r="75" spans="7:8" s="207" customFormat="1" x14ac:dyDescent="0.25">
      <c r="G75" s="206"/>
      <c r="H75" s="206"/>
    </row>
    <row r="76" spans="7:8" s="207" customFormat="1" x14ac:dyDescent="0.25">
      <c r="G76" s="206"/>
      <c r="H76" s="206"/>
    </row>
    <row r="77" spans="7:8" s="207" customFormat="1" x14ac:dyDescent="0.25">
      <c r="G77" s="206"/>
      <c r="H77" s="206"/>
    </row>
    <row r="78" spans="7:8" s="207" customFormat="1" x14ac:dyDescent="0.25">
      <c r="G78" s="206"/>
      <c r="H78" s="206"/>
    </row>
    <row r="79" spans="7:8" s="207" customFormat="1" x14ac:dyDescent="0.25">
      <c r="G79" s="206"/>
      <c r="H79" s="206"/>
    </row>
    <row r="80" spans="7:8" s="207" customFormat="1" x14ac:dyDescent="0.25">
      <c r="G80" s="206"/>
      <c r="H80" s="206"/>
    </row>
    <row r="81" spans="7:8" s="207" customFormat="1" x14ac:dyDescent="0.25">
      <c r="G81" s="206"/>
      <c r="H81" s="206"/>
    </row>
  </sheetData>
  <sheetProtection selectLockedCells="1" selectUnlockedCells="1"/>
  <mergeCells count="5">
    <mergeCell ref="B3:H3"/>
    <mergeCell ref="I3:U3"/>
    <mergeCell ref="W3:Y3"/>
    <mergeCell ref="B2:Y2"/>
    <mergeCell ref="A1:Y1"/>
  </mergeCells>
  <phoneticPr fontId="12" type="noConversion"/>
  <hyperlinks>
    <hyperlink ref="Y8" r:id="rId1" xr:uid="{AAEC0C0F-34A3-4054-98AE-9D38909286B3}"/>
  </hyperlinks>
  <printOptions horizontalCentered="1" verticalCentered="1"/>
  <pageMargins left="0.70866141732283472" right="0.70866141732283472" top="0.74803149606299213" bottom="0.74803149606299213" header="0.31496062992125984" footer="0.31496062992125984"/>
  <pageSetup scale="83"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M151"/>
  <sheetViews>
    <sheetView showGridLines="0" topLeftCell="A4" zoomScale="70" zoomScaleNormal="70" workbookViewId="0">
      <selection activeCell="M9" sqref="M9"/>
    </sheetView>
  </sheetViews>
  <sheetFormatPr baseColWidth="10" defaultColWidth="11.5" defaultRowHeight="15" x14ac:dyDescent="0.25"/>
  <cols>
    <col min="1" max="1" width="9.25" style="2" bestFit="1" customWidth="1"/>
    <col min="2" max="2" width="32" style="2" customWidth="1"/>
    <col min="3" max="3" width="11.25" style="2" bestFit="1" customWidth="1"/>
    <col min="4" max="4" width="57.75" style="2" customWidth="1"/>
    <col min="5" max="5" width="76.5" style="2" customWidth="1"/>
    <col min="6" max="6" width="87.25" style="2" customWidth="1"/>
    <col min="7" max="7" width="21.75" style="2" customWidth="1"/>
    <col min="8" max="8" width="39.5" style="2" customWidth="1"/>
    <col min="9" max="9" width="12.5" style="2" bestFit="1" customWidth="1"/>
    <col min="10" max="10" width="24.25" style="2" customWidth="1"/>
    <col min="11" max="11" width="0.25" style="2" customWidth="1"/>
    <col min="12" max="12" width="24.5" style="2" customWidth="1"/>
    <col min="13" max="13" width="13.875" style="1" customWidth="1"/>
    <col min="14" max="14" width="52.5" style="1" customWidth="1"/>
    <col min="15" max="15" width="19.375" style="1" customWidth="1"/>
    <col min="16" max="65" width="11.5" style="1"/>
    <col min="66" max="16384" width="11.5" style="2"/>
  </cols>
  <sheetData>
    <row r="1" spans="1:15" ht="91.5" customHeight="1" thickBot="1" x14ac:dyDescent="0.3">
      <c r="A1" s="239" t="s">
        <v>64</v>
      </c>
      <c r="B1" s="239"/>
      <c r="C1" s="239"/>
      <c r="D1" s="239"/>
      <c r="E1" s="239"/>
      <c r="F1" s="239"/>
      <c r="G1" s="239"/>
      <c r="H1" s="239"/>
      <c r="I1" s="239"/>
      <c r="J1" s="239"/>
      <c r="K1" s="239"/>
      <c r="L1" s="239"/>
      <c r="M1" s="239"/>
      <c r="N1" s="239"/>
      <c r="O1" s="239"/>
    </row>
    <row r="2" spans="1:15" ht="73.150000000000006" customHeight="1" thickTop="1" thickBot="1" x14ac:dyDescent="0.3">
      <c r="A2" s="255" t="s">
        <v>14</v>
      </c>
      <c r="B2" s="255"/>
      <c r="C2" s="255"/>
      <c r="D2" s="254" t="s">
        <v>65</v>
      </c>
      <c r="E2" s="251"/>
      <c r="F2" s="251"/>
      <c r="G2" s="251"/>
      <c r="H2" s="251"/>
      <c r="I2" s="251"/>
      <c r="J2" s="251"/>
      <c r="K2" s="251"/>
      <c r="L2" s="251"/>
      <c r="M2" s="251"/>
      <c r="N2" s="251"/>
      <c r="O2" s="251"/>
    </row>
    <row r="3" spans="1:15" ht="57" customHeight="1" thickTop="1" thickBot="1" x14ac:dyDescent="0.3">
      <c r="A3" s="255" t="s">
        <v>16</v>
      </c>
      <c r="B3" s="255"/>
      <c r="C3" s="256"/>
      <c r="D3" s="252" t="s">
        <v>66</v>
      </c>
      <c r="E3" s="253"/>
      <c r="F3" s="253"/>
      <c r="G3" s="253"/>
      <c r="H3" s="253"/>
      <c r="I3" s="253"/>
      <c r="J3" s="253"/>
      <c r="K3" s="253"/>
      <c r="L3" s="253"/>
      <c r="M3" s="253"/>
      <c r="N3" s="253"/>
      <c r="O3" s="253"/>
    </row>
    <row r="4" spans="1:15" s="1" customFormat="1" ht="69" customHeight="1" thickTop="1" thickBot="1" x14ac:dyDescent="0.3">
      <c r="A4" s="255" t="s">
        <v>67</v>
      </c>
      <c r="B4" s="255"/>
      <c r="C4" s="256"/>
      <c r="D4" s="257" t="s">
        <v>68</v>
      </c>
      <c r="E4" s="255"/>
      <c r="F4" s="255"/>
      <c r="G4" s="255"/>
      <c r="H4" s="258"/>
      <c r="I4" s="259" t="s">
        <v>69</v>
      </c>
      <c r="J4" s="255"/>
      <c r="K4" s="255"/>
      <c r="L4" s="255"/>
      <c r="M4" s="248" t="s">
        <v>19</v>
      </c>
      <c r="N4" s="249"/>
      <c r="O4" s="249"/>
    </row>
    <row r="5" spans="1:15" s="1" customFormat="1" ht="104.25" customHeight="1" thickTop="1" thickBot="1" x14ac:dyDescent="0.3">
      <c r="A5" s="23" t="s">
        <v>70</v>
      </c>
      <c r="B5" s="4" t="s">
        <v>71</v>
      </c>
      <c r="C5" s="5" t="s">
        <v>72</v>
      </c>
      <c r="D5" s="24" t="s">
        <v>73</v>
      </c>
      <c r="E5" s="4" t="s">
        <v>74</v>
      </c>
      <c r="F5" s="4" t="s">
        <v>75</v>
      </c>
      <c r="G5" s="4" t="s">
        <v>76</v>
      </c>
      <c r="H5" s="4" t="s">
        <v>77</v>
      </c>
      <c r="I5" s="25" t="s">
        <v>26</v>
      </c>
      <c r="J5" s="26" t="s">
        <v>78</v>
      </c>
      <c r="K5" s="26" t="s">
        <v>79</v>
      </c>
      <c r="L5" s="27" t="s">
        <v>80</v>
      </c>
      <c r="M5" s="164" t="s">
        <v>41</v>
      </c>
      <c r="N5" s="165" t="s">
        <v>42</v>
      </c>
      <c r="O5" s="165" t="s">
        <v>43</v>
      </c>
    </row>
    <row r="6" spans="1:15" s="1" customFormat="1" ht="144" customHeight="1" x14ac:dyDescent="0.25">
      <c r="A6" s="28">
        <v>159</v>
      </c>
      <c r="B6" s="29" t="s">
        <v>81</v>
      </c>
      <c r="C6" s="29" t="s">
        <v>82</v>
      </c>
      <c r="D6" s="29" t="s">
        <v>83</v>
      </c>
      <c r="E6" s="29" t="s">
        <v>84</v>
      </c>
      <c r="F6" s="29" t="s">
        <v>85</v>
      </c>
      <c r="G6" s="29" t="s">
        <v>86</v>
      </c>
      <c r="H6" s="29" t="s">
        <v>87</v>
      </c>
      <c r="I6" s="30">
        <v>44562</v>
      </c>
      <c r="J6" s="30">
        <v>45657</v>
      </c>
      <c r="K6" s="30"/>
      <c r="L6" s="29" t="s">
        <v>88</v>
      </c>
      <c r="M6" s="169">
        <v>0.2</v>
      </c>
      <c r="N6" s="170" t="s">
        <v>89</v>
      </c>
      <c r="O6" s="168"/>
    </row>
    <row r="7" spans="1:15" s="1" customFormat="1" ht="165" customHeight="1" x14ac:dyDescent="0.25">
      <c r="A7" s="28">
        <v>159</v>
      </c>
      <c r="B7" s="29" t="s">
        <v>81</v>
      </c>
      <c r="C7" s="29" t="s">
        <v>82</v>
      </c>
      <c r="D7" s="29" t="s">
        <v>83</v>
      </c>
      <c r="E7" s="29" t="s">
        <v>84</v>
      </c>
      <c r="F7" s="29" t="s">
        <v>85</v>
      </c>
      <c r="G7" s="29" t="s">
        <v>90</v>
      </c>
      <c r="H7" s="29" t="s">
        <v>91</v>
      </c>
      <c r="I7" s="30">
        <v>44562</v>
      </c>
      <c r="J7" s="30">
        <v>45657</v>
      </c>
      <c r="K7" s="30"/>
      <c r="L7" s="29" t="s">
        <v>88</v>
      </c>
      <c r="M7" s="166">
        <v>0.2</v>
      </c>
      <c r="N7" s="170" t="s">
        <v>92</v>
      </c>
      <c r="O7" s="167"/>
    </row>
    <row r="8" spans="1:15" s="1" customFormat="1" ht="139.15" customHeight="1" x14ac:dyDescent="0.25">
      <c r="A8" s="28">
        <v>22874</v>
      </c>
      <c r="B8" s="29" t="s">
        <v>93</v>
      </c>
      <c r="C8" s="29" t="s">
        <v>82</v>
      </c>
      <c r="D8" s="29" t="s">
        <v>94</v>
      </c>
      <c r="E8" s="29" t="s">
        <v>95</v>
      </c>
      <c r="F8" s="29" t="s">
        <v>96</v>
      </c>
      <c r="G8" s="29" t="s">
        <v>90</v>
      </c>
      <c r="H8" s="29" t="s">
        <v>97</v>
      </c>
      <c r="I8" s="30">
        <v>44593</v>
      </c>
      <c r="J8" s="30">
        <v>45900</v>
      </c>
      <c r="K8" s="30"/>
      <c r="L8" s="29" t="s">
        <v>98</v>
      </c>
      <c r="M8" s="166">
        <v>0.2</v>
      </c>
      <c r="N8" s="167" t="s">
        <v>99</v>
      </c>
      <c r="O8" s="167"/>
    </row>
    <row r="9" spans="1:15" s="1" customFormat="1" ht="163.15" customHeight="1" thickTop="1" thickBot="1" x14ac:dyDescent="0.3">
      <c r="A9" s="31">
        <v>329</v>
      </c>
      <c r="B9" s="29" t="s">
        <v>100</v>
      </c>
      <c r="C9" s="29" t="s">
        <v>82</v>
      </c>
      <c r="D9" s="29" t="s">
        <v>101</v>
      </c>
      <c r="E9" s="29" t="s">
        <v>102</v>
      </c>
      <c r="F9" s="29" t="s">
        <v>103</v>
      </c>
      <c r="G9" s="29" t="s">
        <v>90</v>
      </c>
      <c r="H9" s="29" t="s">
        <v>104</v>
      </c>
      <c r="I9" s="30">
        <v>44927</v>
      </c>
      <c r="J9" s="30">
        <v>45291</v>
      </c>
      <c r="K9" s="30"/>
      <c r="L9" s="29" t="s">
        <v>105</v>
      </c>
      <c r="M9" s="166">
        <v>0.2</v>
      </c>
      <c r="N9" s="295" t="s">
        <v>503</v>
      </c>
      <c r="O9" s="168"/>
    </row>
    <row r="10" spans="1:15" s="1" customFormat="1" ht="147.6" customHeight="1" thickTop="1" thickBot="1" x14ac:dyDescent="0.3">
      <c r="A10" s="31">
        <v>329</v>
      </c>
      <c r="B10" s="29" t="s">
        <v>100</v>
      </c>
      <c r="C10" s="29" t="s">
        <v>82</v>
      </c>
      <c r="D10" s="29" t="s">
        <v>101</v>
      </c>
      <c r="E10" s="29" t="s">
        <v>102</v>
      </c>
      <c r="F10" s="29" t="s">
        <v>106</v>
      </c>
      <c r="G10" s="29" t="s">
        <v>86</v>
      </c>
      <c r="H10" s="29" t="s">
        <v>107</v>
      </c>
      <c r="I10" s="30">
        <v>44927</v>
      </c>
      <c r="J10" s="30">
        <v>45291</v>
      </c>
      <c r="K10" s="30"/>
      <c r="L10" s="29" t="s">
        <v>108</v>
      </c>
      <c r="M10" s="166">
        <v>0.2</v>
      </c>
      <c r="N10" s="295" t="s">
        <v>503</v>
      </c>
      <c r="O10" s="167"/>
    </row>
    <row r="11" spans="1:15" s="1" customFormat="1" ht="164.45" customHeight="1" thickTop="1" thickBot="1" x14ac:dyDescent="0.3">
      <c r="A11" s="28">
        <v>4076</v>
      </c>
      <c r="B11" s="29" t="s">
        <v>109</v>
      </c>
      <c r="C11" s="29" t="s">
        <v>82</v>
      </c>
      <c r="D11" s="29" t="s">
        <v>110</v>
      </c>
      <c r="E11" s="29" t="s">
        <v>111</v>
      </c>
      <c r="F11" s="29" t="s">
        <v>112</v>
      </c>
      <c r="G11" s="29" t="s">
        <v>86</v>
      </c>
      <c r="H11" s="29" t="s">
        <v>113</v>
      </c>
      <c r="I11" s="30">
        <v>44927</v>
      </c>
      <c r="J11" s="30">
        <v>45291</v>
      </c>
      <c r="K11" s="30"/>
      <c r="L11" s="29" t="s">
        <v>114</v>
      </c>
      <c r="M11" s="166">
        <v>0.55000000000000004</v>
      </c>
      <c r="N11" s="167" t="s">
        <v>115</v>
      </c>
      <c r="O11" s="168"/>
    </row>
    <row r="12" spans="1:15" s="1" customFormat="1" ht="15.75" thickTop="1" x14ac:dyDescent="0.25"/>
    <row r="13" spans="1:15" s="1" customFormat="1" x14ac:dyDescent="0.25"/>
    <row r="14" spans="1:15" s="1" customFormat="1" x14ac:dyDescent="0.25"/>
    <row r="15" spans="1:15" s="1" customFormat="1" x14ac:dyDescent="0.25"/>
    <row r="16" spans="1:15"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sheetData>
  <sheetProtection selectLockedCells="1" selectUnlockedCells="1"/>
  <mergeCells count="9">
    <mergeCell ref="M4:O4"/>
    <mergeCell ref="D3:O3"/>
    <mergeCell ref="D2:O2"/>
    <mergeCell ref="A1:O1"/>
    <mergeCell ref="A4:C4"/>
    <mergeCell ref="D4:H4"/>
    <mergeCell ref="I4:L4"/>
    <mergeCell ref="A2:C2"/>
    <mergeCell ref="A3:C3"/>
  </mergeCells>
  <printOptions horizontalCentered="1" verticalCentered="1"/>
  <pageMargins left="0.70866141732283472" right="0.70866141732283472" top="0.74803149606299213" bottom="0.74803149606299213" header="0.31496062992125984" footer="0.31496062992125984"/>
  <pageSetup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41"/>
  <sheetViews>
    <sheetView showGridLines="0" zoomScale="70" zoomScaleNormal="70" workbookViewId="0">
      <pane xSplit="1" ySplit="4" topLeftCell="B11" activePane="bottomRight" state="frozen"/>
      <selection pane="topRight" activeCell="B1" sqref="B1"/>
      <selection pane="bottomLeft" activeCell="A5" sqref="A5"/>
      <selection pane="bottomRight" activeCell="V6" sqref="V6"/>
    </sheetView>
  </sheetViews>
  <sheetFormatPr baseColWidth="10" defaultColWidth="11.5" defaultRowHeight="15" x14ac:dyDescent="0.25"/>
  <cols>
    <col min="1" max="1" width="31.5" style="2" customWidth="1"/>
    <col min="2" max="2" width="6.25" style="2" customWidth="1"/>
    <col min="3" max="4" width="46.75" style="2" customWidth="1"/>
    <col min="5" max="5" width="34.5" style="2" customWidth="1"/>
    <col min="6" max="6" width="25.75" style="2" customWidth="1"/>
    <col min="7" max="7" width="24.75" style="15" customWidth="1"/>
    <col min="8" max="8" width="22" style="15" customWidth="1"/>
    <col min="9" max="23" width="22" style="1" customWidth="1"/>
    <col min="24" max="24" width="39" style="1" customWidth="1"/>
    <col min="25" max="16384" width="11.5" style="2"/>
  </cols>
  <sheetData>
    <row r="1" spans="1:91" ht="82.5" customHeight="1" thickBot="1" x14ac:dyDescent="0.3">
      <c r="A1" s="239" t="s">
        <v>116</v>
      </c>
      <c r="B1" s="239"/>
      <c r="C1" s="239"/>
      <c r="D1" s="239"/>
      <c r="E1" s="239"/>
      <c r="F1" s="239"/>
      <c r="G1" s="239"/>
      <c r="H1" s="239"/>
      <c r="I1" s="239"/>
      <c r="J1" s="239"/>
      <c r="K1" s="239"/>
      <c r="L1" s="239"/>
      <c r="M1" s="239"/>
      <c r="N1" s="239"/>
      <c r="O1" s="239"/>
      <c r="P1" s="239"/>
      <c r="Q1" s="239"/>
      <c r="R1" s="239"/>
      <c r="S1" s="239"/>
      <c r="T1" s="239"/>
      <c r="U1" s="239"/>
      <c r="V1" s="239"/>
      <c r="W1" s="239"/>
      <c r="X1" s="239"/>
    </row>
    <row r="2" spans="1:91" ht="66" customHeight="1" thickTop="1" thickBot="1" x14ac:dyDescent="0.3">
      <c r="A2" s="4" t="s">
        <v>14</v>
      </c>
      <c r="B2" s="254" t="s">
        <v>117</v>
      </c>
      <c r="C2" s="251"/>
      <c r="D2" s="251"/>
      <c r="E2" s="251"/>
      <c r="F2" s="251"/>
      <c r="G2" s="251"/>
      <c r="H2" s="251"/>
      <c r="I2" s="251"/>
      <c r="J2" s="251"/>
      <c r="K2" s="251"/>
      <c r="L2" s="251"/>
      <c r="M2" s="251"/>
      <c r="N2" s="251"/>
      <c r="O2" s="251"/>
      <c r="P2" s="251"/>
      <c r="Q2" s="251"/>
      <c r="R2" s="251"/>
      <c r="S2" s="251"/>
      <c r="T2" s="251"/>
      <c r="U2" s="251"/>
      <c r="V2" s="251"/>
      <c r="W2" s="251"/>
      <c r="X2" s="251"/>
    </row>
    <row r="3" spans="1:91" ht="66" customHeight="1" thickTop="1" thickBot="1" x14ac:dyDescent="0.3">
      <c r="A3" s="4" t="s">
        <v>16</v>
      </c>
      <c r="B3" s="264" t="s">
        <v>118</v>
      </c>
      <c r="C3" s="245"/>
      <c r="D3" s="245"/>
      <c r="E3" s="245"/>
      <c r="F3" s="245"/>
      <c r="G3" s="245"/>
      <c r="H3" s="265"/>
      <c r="I3" s="246" t="s">
        <v>18</v>
      </c>
      <c r="J3" s="247"/>
      <c r="K3" s="247"/>
      <c r="L3" s="247"/>
      <c r="M3" s="247"/>
      <c r="N3" s="247"/>
      <c r="O3" s="247"/>
      <c r="P3" s="247"/>
      <c r="Q3" s="247"/>
      <c r="R3" s="247"/>
      <c r="S3" s="247"/>
      <c r="T3" s="247"/>
      <c r="U3" s="263"/>
      <c r="V3" s="248" t="s">
        <v>19</v>
      </c>
      <c r="W3" s="249"/>
      <c r="X3" s="249"/>
    </row>
    <row r="4" spans="1:91" s="7" customFormat="1" ht="66" customHeight="1" x14ac:dyDescent="0.25">
      <c r="A4" s="3" t="s">
        <v>119</v>
      </c>
      <c r="B4" s="4" t="s">
        <v>21</v>
      </c>
      <c r="C4" s="4" t="s">
        <v>120</v>
      </c>
      <c r="D4" s="4" t="s">
        <v>121</v>
      </c>
      <c r="E4" s="3" t="s">
        <v>24</v>
      </c>
      <c r="F4" s="3" t="s">
        <v>25</v>
      </c>
      <c r="G4" s="5" t="s">
        <v>26</v>
      </c>
      <c r="H4" s="6" t="s">
        <v>27</v>
      </c>
      <c r="I4" s="38" t="s">
        <v>122</v>
      </c>
      <c r="J4" s="19" t="s">
        <v>29</v>
      </c>
      <c r="K4" s="38" t="s">
        <v>123</v>
      </c>
      <c r="L4" s="19" t="s">
        <v>124</v>
      </c>
      <c r="M4" s="38" t="s">
        <v>125</v>
      </c>
      <c r="N4" s="19" t="s">
        <v>126</v>
      </c>
      <c r="O4" s="38" t="s">
        <v>127</v>
      </c>
      <c r="P4" s="19" t="s">
        <v>128</v>
      </c>
      <c r="Q4" s="38" t="s">
        <v>129</v>
      </c>
      <c r="R4" s="19" t="s">
        <v>130</v>
      </c>
      <c r="S4" s="38" t="s">
        <v>131</v>
      </c>
      <c r="T4" s="19" t="s">
        <v>132</v>
      </c>
      <c r="U4" s="118" t="s">
        <v>133</v>
      </c>
      <c r="V4" s="164" t="s">
        <v>41</v>
      </c>
      <c r="W4" s="165" t="s">
        <v>42</v>
      </c>
      <c r="X4" s="165" t="s">
        <v>43</v>
      </c>
    </row>
    <row r="5" spans="1:91" s="7" customFormat="1" ht="164.25" customHeight="1" x14ac:dyDescent="0.25">
      <c r="A5" s="261" t="s">
        <v>134</v>
      </c>
      <c r="B5" s="8">
        <v>1</v>
      </c>
      <c r="C5" s="10" t="s">
        <v>135</v>
      </c>
      <c r="D5" s="10" t="s">
        <v>136</v>
      </c>
      <c r="E5" s="10">
        <v>2</v>
      </c>
      <c r="F5" s="10" t="s">
        <v>137</v>
      </c>
      <c r="G5" s="11">
        <v>44958</v>
      </c>
      <c r="H5" s="105">
        <v>45291</v>
      </c>
      <c r="I5" s="87"/>
      <c r="J5" s="87"/>
      <c r="K5" s="87"/>
      <c r="L5" s="87"/>
      <c r="M5" s="88"/>
      <c r="N5" s="87">
        <v>1</v>
      </c>
      <c r="O5" s="89"/>
      <c r="P5" s="87"/>
      <c r="Q5" s="87"/>
      <c r="R5" s="87"/>
      <c r="S5" s="87"/>
      <c r="T5" s="89">
        <v>1</v>
      </c>
      <c r="U5" s="89">
        <f>SUM(I5:T5)</f>
        <v>2</v>
      </c>
      <c r="V5" s="176">
        <v>0.6</v>
      </c>
      <c r="W5" s="184" t="s">
        <v>138</v>
      </c>
      <c r="X5" s="184" t="s">
        <v>139</v>
      </c>
    </row>
    <row r="6" spans="1:91" s="7" customFormat="1" ht="168.75" customHeight="1" x14ac:dyDescent="0.25">
      <c r="A6" s="262"/>
      <c r="B6" s="8">
        <v>2</v>
      </c>
      <c r="C6" s="106" t="s">
        <v>140</v>
      </c>
      <c r="D6" s="107" t="s">
        <v>141</v>
      </c>
      <c r="E6" s="107" t="s">
        <v>142</v>
      </c>
      <c r="F6" s="112" t="s">
        <v>137</v>
      </c>
      <c r="G6" s="11">
        <v>44958</v>
      </c>
      <c r="H6" s="105">
        <v>45291</v>
      </c>
      <c r="I6" s="161"/>
      <c r="J6" s="198">
        <v>9.0899999999999995E-2</v>
      </c>
      <c r="K6" s="198">
        <v>9.0899999999999995E-2</v>
      </c>
      <c r="L6" s="198">
        <v>9.0899999999999995E-2</v>
      </c>
      <c r="M6" s="198">
        <v>9.0899999999999995E-2</v>
      </c>
      <c r="N6" s="198">
        <v>9.0899999999999995E-2</v>
      </c>
      <c r="O6" s="198">
        <v>9.0899999999999995E-2</v>
      </c>
      <c r="P6" s="198">
        <v>9.0899999999999995E-2</v>
      </c>
      <c r="Q6" s="198">
        <v>9.0899999999999995E-2</v>
      </c>
      <c r="R6" s="198">
        <v>9.0899999999999995E-2</v>
      </c>
      <c r="S6" s="198">
        <v>9.0899999999999995E-2</v>
      </c>
      <c r="T6" s="198">
        <v>9.0899999999999995E-2</v>
      </c>
      <c r="U6" s="198">
        <f>J6+K6+L6+M6+N6+O6+P6+Q6+R6+S6+T6</f>
        <v>0.9998999999999999</v>
      </c>
      <c r="V6" s="223">
        <f>J6+K6+L6+M6+N6+O6+P6</f>
        <v>0.63629999999999998</v>
      </c>
      <c r="W6" s="185" t="s">
        <v>143</v>
      </c>
      <c r="X6" s="181" t="s">
        <v>144</v>
      </c>
    </row>
    <row r="7" spans="1:91" ht="185.25" customHeight="1" x14ac:dyDescent="0.25">
      <c r="A7" s="260" t="s">
        <v>145</v>
      </c>
      <c r="B7" s="8">
        <v>3</v>
      </c>
      <c r="C7" s="55" t="s">
        <v>146</v>
      </c>
      <c r="D7" s="35" t="s">
        <v>147</v>
      </c>
      <c r="E7" s="35">
        <v>1</v>
      </c>
      <c r="F7" s="37" t="s">
        <v>148</v>
      </c>
      <c r="G7" s="11">
        <v>44958</v>
      </c>
      <c r="H7" s="12" t="s">
        <v>149</v>
      </c>
      <c r="I7" s="87"/>
      <c r="J7" s="87"/>
      <c r="K7" s="87"/>
      <c r="L7" s="87"/>
      <c r="M7" s="87"/>
      <c r="N7" s="87"/>
      <c r="O7" s="90"/>
      <c r="P7" s="87"/>
      <c r="Q7" s="87"/>
      <c r="R7" s="87"/>
      <c r="S7" s="87"/>
      <c r="T7" s="90">
        <v>1</v>
      </c>
      <c r="U7" s="89">
        <f>SUM(I7:T7)</f>
        <v>1</v>
      </c>
      <c r="V7" s="177">
        <v>0.6</v>
      </c>
      <c r="W7" s="185" t="s">
        <v>150</v>
      </c>
      <c r="X7" s="185" t="s">
        <v>151</v>
      </c>
    </row>
    <row r="8" spans="1:91" ht="70.150000000000006" customHeight="1" x14ac:dyDescent="0.25">
      <c r="A8" s="239"/>
      <c r="B8" s="8">
        <v>4</v>
      </c>
      <c r="C8" s="67" t="s">
        <v>152</v>
      </c>
      <c r="D8" s="35" t="s">
        <v>153</v>
      </c>
      <c r="E8" s="35">
        <v>49</v>
      </c>
      <c r="F8" s="37" t="s">
        <v>154</v>
      </c>
      <c r="G8" s="72">
        <v>45078</v>
      </c>
      <c r="H8" s="73">
        <v>45107</v>
      </c>
      <c r="I8" s="10"/>
      <c r="J8" s="10"/>
      <c r="K8" s="10"/>
      <c r="L8" s="10"/>
      <c r="M8" s="10"/>
      <c r="N8" s="10">
        <v>48</v>
      </c>
      <c r="O8" s="10">
        <v>1</v>
      </c>
      <c r="P8" s="10"/>
      <c r="Q8" s="10"/>
      <c r="R8" s="10"/>
      <c r="S8" s="10"/>
      <c r="T8" s="10"/>
      <c r="U8" s="8">
        <f>N8+O8</f>
        <v>49</v>
      </c>
      <c r="V8" s="177" t="s">
        <v>475</v>
      </c>
      <c r="W8" s="194" t="s">
        <v>155</v>
      </c>
      <c r="X8" s="195" t="s">
        <v>156</v>
      </c>
    </row>
    <row r="9" spans="1:91" ht="86.45" customHeight="1" x14ac:dyDescent="0.25">
      <c r="A9" s="239"/>
      <c r="B9" s="78">
        <v>5</v>
      </c>
      <c r="C9" s="83" t="s">
        <v>157</v>
      </c>
      <c r="D9" s="80" t="s">
        <v>158</v>
      </c>
      <c r="E9" s="59">
        <v>4</v>
      </c>
      <c r="F9" s="37" t="s">
        <v>154</v>
      </c>
      <c r="G9" s="68">
        <v>45017</v>
      </c>
      <c r="H9" s="72" t="s">
        <v>149</v>
      </c>
      <c r="I9" s="66"/>
      <c r="J9" s="10"/>
      <c r="K9" s="66"/>
      <c r="L9" s="10">
        <v>1</v>
      </c>
      <c r="M9" s="10"/>
      <c r="N9" s="10"/>
      <c r="O9" s="66">
        <v>1</v>
      </c>
      <c r="P9" s="10"/>
      <c r="Q9" s="66"/>
      <c r="R9" s="10">
        <v>1</v>
      </c>
      <c r="S9" s="66"/>
      <c r="T9" s="10">
        <v>1</v>
      </c>
      <c r="U9" s="8">
        <f>L9+O9</f>
        <v>2</v>
      </c>
      <c r="V9" s="177">
        <v>0.5</v>
      </c>
      <c r="W9" s="194" t="s">
        <v>159</v>
      </c>
      <c r="X9" s="196" t="s">
        <v>160</v>
      </c>
    </row>
    <row r="10" spans="1:91" ht="108" customHeight="1" x14ac:dyDescent="0.25">
      <c r="A10" s="239"/>
      <c r="B10" s="79">
        <v>6</v>
      </c>
      <c r="C10" s="113" t="s">
        <v>161</v>
      </c>
      <c r="D10" s="81" t="s">
        <v>162</v>
      </c>
      <c r="E10" s="76">
        <v>1</v>
      </c>
      <c r="F10" s="77" t="s">
        <v>163</v>
      </c>
      <c r="G10" s="73" t="s">
        <v>164</v>
      </c>
      <c r="H10" s="114" t="s">
        <v>165</v>
      </c>
      <c r="I10" s="115"/>
      <c r="J10" s="64"/>
      <c r="K10" s="115"/>
      <c r="L10" s="64"/>
      <c r="M10" s="64"/>
      <c r="N10" s="64"/>
      <c r="O10" s="115"/>
      <c r="P10" s="64"/>
      <c r="Q10" s="115"/>
      <c r="R10" s="64"/>
      <c r="S10" s="115">
        <v>1</v>
      </c>
      <c r="T10" s="64"/>
      <c r="U10" s="8">
        <f>SUM(I10:T10)</f>
        <v>1</v>
      </c>
      <c r="V10" s="177">
        <v>0.1</v>
      </c>
      <c r="W10" s="194" t="s">
        <v>166</v>
      </c>
      <c r="X10" s="184"/>
    </row>
    <row r="11" spans="1:91" ht="98.25" customHeight="1" x14ac:dyDescent="0.25">
      <c r="A11" s="239"/>
      <c r="B11" s="130">
        <v>7</v>
      </c>
      <c r="C11" s="130" t="s">
        <v>167</v>
      </c>
      <c r="D11" s="130" t="s">
        <v>168</v>
      </c>
      <c r="E11" s="130">
        <v>1</v>
      </c>
      <c r="F11" s="130" t="s">
        <v>163</v>
      </c>
      <c r="G11" s="114">
        <v>44941</v>
      </c>
      <c r="H11" s="114" t="s">
        <v>149</v>
      </c>
      <c r="I11" s="114"/>
      <c r="J11" s="114"/>
      <c r="K11" s="114"/>
      <c r="L11" s="114"/>
      <c r="M11" s="130">
        <v>1</v>
      </c>
      <c r="N11" s="114"/>
      <c r="O11" s="114"/>
      <c r="P11" s="115"/>
      <c r="Q11" s="114"/>
      <c r="R11" s="130"/>
      <c r="S11" s="114"/>
      <c r="T11" s="114"/>
      <c r="U11" s="130">
        <f>M11+P11</f>
        <v>1</v>
      </c>
      <c r="V11" s="177" t="s">
        <v>475</v>
      </c>
      <c r="W11" s="185" t="s">
        <v>169</v>
      </c>
      <c r="X11" s="181" t="s">
        <v>170</v>
      </c>
    </row>
    <row r="12" spans="1:91" ht="98.25" customHeight="1" x14ac:dyDescent="0.25">
      <c r="A12" s="239"/>
      <c r="B12" s="132">
        <v>8</v>
      </c>
      <c r="C12" s="130" t="s">
        <v>171</v>
      </c>
      <c r="D12" s="133" t="s">
        <v>172</v>
      </c>
      <c r="E12" s="130">
        <v>1</v>
      </c>
      <c r="F12" s="130" t="s">
        <v>173</v>
      </c>
      <c r="G12" s="134" t="s">
        <v>174</v>
      </c>
      <c r="H12" s="114" t="s">
        <v>175</v>
      </c>
      <c r="I12" s="114"/>
      <c r="J12" s="134"/>
      <c r="K12" s="130">
        <v>1</v>
      </c>
      <c r="L12" s="134"/>
      <c r="M12" s="132"/>
      <c r="N12" s="114"/>
      <c r="O12" s="134"/>
      <c r="P12" s="114"/>
      <c r="Q12" s="134"/>
      <c r="R12" s="130"/>
      <c r="S12" s="114"/>
      <c r="T12" s="134"/>
      <c r="U12" s="130">
        <f t="shared" ref="U12" si="0">SUM(I12:T12)</f>
        <v>1</v>
      </c>
      <c r="V12" s="177" t="s">
        <v>475</v>
      </c>
      <c r="W12" s="185" t="s">
        <v>176</v>
      </c>
      <c r="X12" s="194" t="s">
        <v>177</v>
      </c>
    </row>
    <row r="13" spans="1:91" s="1" customFormat="1" ht="89.25" customHeight="1" x14ac:dyDescent="0.25">
      <c r="A13" s="239"/>
      <c r="B13" s="132">
        <v>9</v>
      </c>
      <c r="C13" s="138" t="s">
        <v>178</v>
      </c>
      <c r="D13" s="139" t="s">
        <v>179</v>
      </c>
      <c r="E13" s="139">
        <v>1</v>
      </c>
      <c r="F13" s="139" t="s">
        <v>173</v>
      </c>
      <c r="G13" s="175" t="s">
        <v>180</v>
      </c>
      <c r="H13" s="175" t="s">
        <v>181</v>
      </c>
      <c r="I13" s="140"/>
      <c r="J13" s="140"/>
      <c r="K13" s="140"/>
      <c r="L13" s="140"/>
      <c r="M13" s="140"/>
      <c r="N13" s="141"/>
      <c r="O13" s="130">
        <v>1</v>
      </c>
      <c r="P13" s="140"/>
      <c r="Q13" s="140"/>
      <c r="R13" s="140"/>
      <c r="S13" s="140"/>
      <c r="T13" s="140"/>
      <c r="U13" s="141">
        <f>O13</f>
        <v>1</v>
      </c>
      <c r="V13" s="177" t="s">
        <v>475</v>
      </c>
      <c r="W13" s="185" t="s">
        <v>182</v>
      </c>
      <c r="X13" s="197" t="s">
        <v>183</v>
      </c>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row>
    <row r="14" spans="1:91" s="1" customFormat="1" ht="165" x14ac:dyDescent="0.25">
      <c r="A14" s="239"/>
      <c r="B14" s="132">
        <v>10</v>
      </c>
      <c r="C14" s="138" t="s">
        <v>184</v>
      </c>
      <c r="D14" s="139" t="s">
        <v>185</v>
      </c>
      <c r="E14" s="139">
        <v>1</v>
      </c>
      <c r="F14" s="142" t="s">
        <v>186</v>
      </c>
      <c r="G14" s="142" t="s">
        <v>180</v>
      </c>
      <c r="H14" s="143" t="s">
        <v>149</v>
      </c>
      <c r="I14" s="140"/>
      <c r="J14" s="140"/>
      <c r="K14" s="140"/>
      <c r="L14" s="140"/>
      <c r="M14" s="140"/>
      <c r="N14" s="144"/>
      <c r="O14" s="140"/>
      <c r="P14" s="140"/>
      <c r="Q14" s="140"/>
      <c r="R14" s="140"/>
      <c r="S14" s="140"/>
      <c r="T14" s="130">
        <v>1</v>
      </c>
      <c r="U14" s="144">
        <f>SUM(I14:T14)</f>
        <v>1</v>
      </c>
      <c r="V14" s="177">
        <v>0.5</v>
      </c>
      <c r="W14" s="194" t="s">
        <v>187</v>
      </c>
      <c r="X14" s="197" t="s">
        <v>188</v>
      </c>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row>
    <row r="15" spans="1:91" s="1" customFormat="1" ht="72.75" customHeight="1" x14ac:dyDescent="0.25">
      <c r="A15" s="239"/>
      <c r="B15" s="132">
        <v>11</v>
      </c>
      <c r="C15" s="145" t="s">
        <v>189</v>
      </c>
      <c r="D15" s="144" t="s">
        <v>190</v>
      </c>
      <c r="E15" s="139">
        <v>1</v>
      </c>
      <c r="F15" s="142" t="s">
        <v>191</v>
      </c>
      <c r="G15" s="146" t="s">
        <v>180</v>
      </c>
      <c r="H15" s="142" t="s">
        <v>149</v>
      </c>
      <c r="I15" s="140"/>
      <c r="J15" s="140"/>
      <c r="K15" s="140"/>
      <c r="L15" s="140"/>
      <c r="M15" s="140"/>
      <c r="N15" s="140"/>
      <c r="O15" s="144"/>
      <c r="P15" s="140"/>
      <c r="Q15" s="140"/>
      <c r="R15" s="140"/>
      <c r="S15" s="140"/>
      <c r="T15" s="130">
        <v>1</v>
      </c>
      <c r="U15" s="144">
        <v>1</v>
      </c>
      <c r="V15" s="192" t="s">
        <v>192</v>
      </c>
      <c r="W15" s="184" t="s">
        <v>193</v>
      </c>
      <c r="X15" s="193" t="s">
        <v>192</v>
      </c>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row>
    <row r="16" spans="1:91" s="1" customFormat="1" x14ac:dyDescent="0.25">
      <c r="G16" s="14"/>
      <c r="H16" s="14"/>
    </row>
    <row r="17" spans="7:8" s="1" customFormat="1" x14ac:dyDescent="0.25">
      <c r="G17" s="14"/>
      <c r="H17" s="14"/>
    </row>
    <row r="18" spans="7:8" s="1" customFormat="1" x14ac:dyDescent="0.25">
      <c r="G18" s="14"/>
      <c r="H18" s="14"/>
    </row>
    <row r="19" spans="7:8" s="1" customFormat="1" x14ac:dyDescent="0.25">
      <c r="G19" s="14"/>
      <c r="H19" s="14"/>
    </row>
    <row r="20" spans="7:8" s="1" customFormat="1" x14ac:dyDescent="0.25">
      <c r="G20" s="14"/>
      <c r="H20" s="14"/>
    </row>
    <row r="21" spans="7:8" s="1" customFormat="1" x14ac:dyDescent="0.25">
      <c r="G21" s="14"/>
      <c r="H21" s="14"/>
    </row>
    <row r="22" spans="7:8" s="1" customFormat="1" x14ac:dyDescent="0.25">
      <c r="G22" s="14"/>
      <c r="H22" s="14"/>
    </row>
    <row r="23" spans="7:8" s="1" customFormat="1" x14ac:dyDescent="0.25">
      <c r="G23" s="14"/>
      <c r="H23" s="14"/>
    </row>
    <row r="24" spans="7:8" s="1" customFormat="1" x14ac:dyDescent="0.25">
      <c r="G24" s="14"/>
      <c r="H24" s="14"/>
    </row>
    <row r="25" spans="7:8" s="1" customFormat="1" x14ac:dyDescent="0.25">
      <c r="G25" s="14"/>
      <c r="H25" s="14"/>
    </row>
    <row r="26" spans="7:8" s="1" customFormat="1" x14ac:dyDescent="0.25">
      <c r="G26" s="14"/>
      <c r="H26" s="14"/>
    </row>
    <row r="27" spans="7:8" s="1" customFormat="1" x14ac:dyDescent="0.25">
      <c r="G27" s="14"/>
      <c r="H27" s="14"/>
    </row>
    <row r="28" spans="7:8" s="1" customFormat="1" x14ac:dyDescent="0.25">
      <c r="G28" s="14"/>
      <c r="H28" s="14"/>
    </row>
    <row r="29" spans="7:8" s="1" customFormat="1" x14ac:dyDescent="0.25">
      <c r="G29" s="14"/>
      <c r="H29" s="14"/>
    </row>
    <row r="30" spans="7:8" s="1" customFormat="1" x14ac:dyDescent="0.25">
      <c r="G30" s="14"/>
      <c r="H30" s="14"/>
    </row>
    <row r="31" spans="7:8" s="1" customFormat="1" x14ac:dyDescent="0.25">
      <c r="G31" s="14"/>
      <c r="H31" s="14"/>
    </row>
    <row r="32" spans="7:8" s="1" customFormat="1" x14ac:dyDescent="0.25">
      <c r="G32" s="14"/>
      <c r="H32" s="14"/>
    </row>
    <row r="33" spans="7:8" s="1" customFormat="1" x14ac:dyDescent="0.25">
      <c r="G33" s="14"/>
      <c r="H33" s="14"/>
    </row>
    <row r="34" spans="7:8" s="1" customFormat="1" x14ac:dyDescent="0.25">
      <c r="G34" s="14"/>
      <c r="H34" s="14"/>
    </row>
    <row r="35" spans="7:8" s="1" customFormat="1" x14ac:dyDescent="0.25">
      <c r="G35" s="14"/>
      <c r="H35" s="14"/>
    </row>
    <row r="36" spans="7:8" s="1" customFormat="1" x14ac:dyDescent="0.25">
      <c r="G36" s="14"/>
      <c r="H36" s="14"/>
    </row>
    <row r="37" spans="7:8" s="1" customFormat="1" x14ac:dyDescent="0.25">
      <c r="G37" s="14"/>
      <c r="H37" s="14"/>
    </row>
    <row r="38" spans="7:8" s="1" customFormat="1" x14ac:dyDescent="0.25">
      <c r="G38" s="14"/>
      <c r="H38" s="14"/>
    </row>
    <row r="39" spans="7:8" s="1" customFormat="1" x14ac:dyDescent="0.25">
      <c r="G39" s="14"/>
      <c r="H39" s="14"/>
    </row>
    <row r="40" spans="7:8" s="1" customFormat="1" x14ac:dyDescent="0.25">
      <c r="G40" s="14"/>
      <c r="H40" s="14"/>
    </row>
    <row r="41" spans="7:8" s="1" customFormat="1" x14ac:dyDescent="0.25">
      <c r="G41" s="14"/>
      <c r="H41" s="14"/>
    </row>
  </sheetData>
  <sheetProtection selectLockedCells="1" selectUnlockedCells="1"/>
  <mergeCells count="7">
    <mergeCell ref="B2:X2"/>
    <mergeCell ref="A1:X1"/>
    <mergeCell ref="A7:A15"/>
    <mergeCell ref="A5:A6"/>
    <mergeCell ref="I3:U3"/>
    <mergeCell ref="B3:H3"/>
    <mergeCell ref="V3:X3"/>
  </mergeCells>
  <phoneticPr fontId="12" type="noConversion"/>
  <hyperlinks>
    <hyperlink ref="X6" r:id="rId1" xr:uid="{1D926820-BBBE-488D-ADF4-D38FDAE17A3D}"/>
    <hyperlink ref="X11" r:id="rId2" xr:uid="{7F8E4FCD-B2D9-48A6-849B-70D11509C9B4}"/>
    <hyperlink ref="X13" r:id="rId3" xr:uid="{CE8EFEC4-F823-4682-B702-878D34D99262}"/>
    <hyperlink ref="X14" r:id="rId4" xr:uid="{F61DB5F3-FB78-4F85-82FE-CCAFD7FCD373}"/>
  </hyperlinks>
  <printOptions horizontalCentered="1" verticalCentered="1"/>
  <pageMargins left="0.70866141732283472" right="0.70866141732283472" top="0.74803149606299213" bottom="0.74803149606299213" header="0.31496062992125984" footer="0.31496062992125984"/>
  <pageSetup scale="83" orientation="landscape"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233"/>
  <sheetViews>
    <sheetView showGridLines="0" topLeftCell="A4" zoomScale="80" zoomScaleNormal="80" workbookViewId="0">
      <pane xSplit="1" ySplit="1" topLeftCell="S14" activePane="bottomRight" state="frozen"/>
      <selection activeCell="A4" sqref="A4"/>
      <selection pane="topRight" activeCell="B4" sqref="B4"/>
      <selection pane="bottomLeft" activeCell="A5" sqref="A5"/>
      <selection pane="bottomRight" activeCell="W16" sqref="W16"/>
    </sheetView>
  </sheetViews>
  <sheetFormatPr baseColWidth="10" defaultColWidth="11.5" defaultRowHeight="15" x14ac:dyDescent="0.25"/>
  <cols>
    <col min="1" max="1" width="24" style="2" customWidth="1"/>
    <col min="2" max="2" width="6.25" style="15" customWidth="1"/>
    <col min="3" max="3" width="46.75" style="2" customWidth="1"/>
    <col min="4" max="4" width="39.125" style="20" customWidth="1"/>
    <col min="5" max="5" width="21.75" style="20" customWidth="1"/>
    <col min="6" max="6" width="25.75" style="2" customWidth="1"/>
    <col min="7" max="7" width="24.75" style="2" customWidth="1"/>
    <col min="8" max="8" width="23.375" style="2" customWidth="1"/>
    <col min="9" max="9" width="16.625" style="1" customWidth="1"/>
    <col min="10" max="21" width="11.5" style="1" customWidth="1"/>
    <col min="22" max="22" width="17.75" style="1" customWidth="1"/>
    <col min="23" max="23" width="103.125" style="1" customWidth="1"/>
    <col min="24" max="24" width="70.875" style="1" customWidth="1"/>
    <col min="25" max="32" width="11.5" style="1"/>
    <col min="33" max="16384" width="11.5" style="2"/>
  </cols>
  <sheetData>
    <row r="1" spans="1:36" ht="82.5" customHeight="1" thickBot="1" x14ac:dyDescent="0.3">
      <c r="A1" s="266" t="s">
        <v>194</v>
      </c>
      <c r="B1" s="267"/>
      <c r="C1" s="267"/>
      <c r="D1" s="267"/>
      <c r="E1" s="267"/>
      <c r="F1" s="267"/>
      <c r="G1" s="267"/>
      <c r="H1" s="267"/>
      <c r="I1" s="267"/>
      <c r="J1" s="267"/>
      <c r="K1" s="267"/>
      <c r="L1" s="267"/>
      <c r="M1" s="267"/>
      <c r="N1" s="267"/>
      <c r="O1" s="267"/>
      <c r="P1" s="267"/>
      <c r="Q1" s="267"/>
      <c r="R1" s="267"/>
      <c r="S1" s="267"/>
      <c r="T1" s="267"/>
      <c r="U1" s="267"/>
      <c r="V1" s="267"/>
      <c r="W1" s="267"/>
      <c r="X1" s="267"/>
      <c r="Y1" s="2"/>
      <c r="Z1" s="2"/>
      <c r="AA1" s="2"/>
      <c r="AB1" s="2"/>
      <c r="AC1" s="2"/>
      <c r="AD1" s="2"/>
      <c r="AE1" s="2"/>
      <c r="AF1" s="2"/>
    </row>
    <row r="2" spans="1:36" ht="67.150000000000006" customHeight="1" thickTop="1" thickBot="1" x14ac:dyDescent="0.3">
      <c r="A2" s="173" t="s">
        <v>14</v>
      </c>
      <c r="B2" s="254" t="s">
        <v>195</v>
      </c>
      <c r="C2" s="251"/>
      <c r="D2" s="251"/>
      <c r="E2" s="251"/>
      <c r="F2" s="251"/>
      <c r="G2" s="251"/>
      <c r="H2" s="251"/>
      <c r="I2" s="251"/>
      <c r="J2" s="251"/>
      <c r="K2" s="251"/>
      <c r="L2" s="251"/>
      <c r="M2" s="251"/>
      <c r="N2" s="251"/>
      <c r="O2" s="251"/>
      <c r="P2" s="251"/>
      <c r="Q2" s="251"/>
      <c r="R2" s="251"/>
      <c r="S2" s="251"/>
      <c r="T2" s="251"/>
      <c r="U2" s="251"/>
      <c r="V2" s="251"/>
      <c r="W2" s="251"/>
      <c r="X2" s="251"/>
      <c r="Y2" s="2"/>
      <c r="Z2" s="2"/>
      <c r="AA2" s="2"/>
      <c r="AB2" s="2"/>
      <c r="AC2" s="2"/>
      <c r="AD2" s="2"/>
      <c r="AE2" s="2"/>
      <c r="AF2" s="2"/>
    </row>
    <row r="3" spans="1:36" ht="66" customHeight="1" thickTop="1" thickBot="1" x14ac:dyDescent="0.3">
      <c r="A3" s="3" t="s">
        <v>16</v>
      </c>
      <c r="B3" s="244" t="s">
        <v>196</v>
      </c>
      <c r="C3" s="245"/>
      <c r="D3" s="245"/>
      <c r="E3" s="245"/>
      <c r="F3" s="245"/>
      <c r="G3" s="245"/>
      <c r="H3" s="273"/>
      <c r="I3" s="272" t="s">
        <v>18</v>
      </c>
      <c r="J3" s="247"/>
      <c r="K3" s="247"/>
      <c r="L3" s="247"/>
      <c r="M3" s="247"/>
      <c r="N3" s="247"/>
      <c r="O3" s="247"/>
      <c r="P3" s="247"/>
      <c r="Q3" s="247"/>
      <c r="R3" s="247"/>
      <c r="S3" s="247"/>
      <c r="T3" s="247"/>
      <c r="U3" s="263"/>
      <c r="V3" s="248" t="s">
        <v>19</v>
      </c>
      <c r="W3" s="249"/>
      <c r="X3" s="249"/>
      <c r="Y3" s="2"/>
      <c r="Z3" s="2"/>
      <c r="AA3" s="2"/>
      <c r="AB3" s="2"/>
      <c r="AC3" s="2"/>
      <c r="AD3" s="2"/>
      <c r="AE3" s="2"/>
      <c r="AF3" s="2"/>
    </row>
    <row r="4" spans="1:36" s="7" customFormat="1" ht="66" customHeight="1" x14ac:dyDescent="0.25">
      <c r="A4" s="21" t="s">
        <v>197</v>
      </c>
      <c r="B4" s="4" t="s">
        <v>21</v>
      </c>
      <c r="C4" s="4" t="s">
        <v>22</v>
      </c>
      <c r="D4" s="3" t="s">
        <v>23</v>
      </c>
      <c r="E4" s="3" t="s">
        <v>24</v>
      </c>
      <c r="F4" s="3" t="s">
        <v>25</v>
      </c>
      <c r="G4" s="5" t="s">
        <v>26</v>
      </c>
      <c r="H4" s="6" t="s">
        <v>27</v>
      </c>
      <c r="I4" s="19" t="s">
        <v>28</v>
      </c>
      <c r="J4" s="38" t="s">
        <v>29</v>
      </c>
      <c r="K4" s="19" t="s">
        <v>30</v>
      </c>
      <c r="L4" s="38" t="s">
        <v>31</v>
      </c>
      <c r="M4" s="19" t="s">
        <v>32</v>
      </c>
      <c r="N4" s="38" t="s">
        <v>33</v>
      </c>
      <c r="O4" s="19" t="s">
        <v>34</v>
      </c>
      <c r="P4" s="38" t="s">
        <v>35</v>
      </c>
      <c r="Q4" s="19" t="s">
        <v>36</v>
      </c>
      <c r="R4" s="38" t="s">
        <v>37</v>
      </c>
      <c r="S4" s="19" t="s">
        <v>38</v>
      </c>
      <c r="T4" s="38" t="s">
        <v>39</v>
      </c>
      <c r="U4" s="38" t="s">
        <v>40</v>
      </c>
      <c r="V4" s="164" t="s">
        <v>41</v>
      </c>
      <c r="W4" s="172" t="s">
        <v>42</v>
      </c>
      <c r="X4" s="165" t="s">
        <v>43</v>
      </c>
      <c r="Y4" s="2"/>
      <c r="Z4" s="2"/>
      <c r="AA4" s="2"/>
      <c r="AB4" s="2"/>
      <c r="AC4" s="2"/>
      <c r="AD4" s="2"/>
      <c r="AE4" s="2"/>
      <c r="AF4" s="2"/>
    </row>
    <row r="5" spans="1:36" s="7" customFormat="1" ht="175.5" customHeight="1" x14ac:dyDescent="0.25">
      <c r="A5" s="278" t="s">
        <v>198</v>
      </c>
      <c r="B5" s="59">
        <v>1</v>
      </c>
      <c r="C5" s="55" t="s">
        <v>199</v>
      </c>
      <c r="D5" s="67" t="s">
        <v>200</v>
      </c>
      <c r="E5" s="120">
        <v>1</v>
      </c>
      <c r="F5" s="67" t="s">
        <v>201</v>
      </c>
      <c r="G5" s="136" t="s">
        <v>202</v>
      </c>
      <c r="H5" s="32" t="s">
        <v>149</v>
      </c>
      <c r="I5" s="135"/>
      <c r="J5" s="45"/>
      <c r="K5" s="45"/>
      <c r="L5" s="45"/>
      <c r="M5" s="45"/>
      <c r="N5" s="45"/>
      <c r="O5" s="45"/>
      <c r="P5" s="45"/>
      <c r="Q5" s="45"/>
      <c r="R5" s="45"/>
      <c r="S5" s="45"/>
      <c r="T5" s="47">
        <v>1</v>
      </c>
      <c r="U5" s="47">
        <f>SUM(T5)</f>
        <v>1</v>
      </c>
      <c r="V5" s="176">
        <v>0.66</v>
      </c>
      <c r="W5" s="184" t="s">
        <v>203</v>
      </c>
      <c r="X5" s="186" t="s">
        <v>204</v>
      </c>
      <c r="Y5" s="2"/>
      <c r="Z5" s="2"/>
      <c r="AA5" s="2"/>
      <c r="AB5" s="2"/>
      <c r="AC5" s="2"/>
      <c r="AD5" s="2"/>
      <c r="AE5" s="2"/>
      <c r="AF5" s="2"/>
    </row>
    <row r="6" spans="1:36" s="7" customFormat="1" ht="258.75" customHeight="1" x14ac:dyDescent="0.25">
      <c r="A6" s="276"/>
      <c r="B6" s="59">
        <v>2</v>
      </c>
      <c r="C6" s="153" t="s">
        <v>205</v>
      </c>
      <c r="D6" s="151" t="s">
        <v>206</v>
      </c>
      <c r="E6" s="152">
        <v>2</v>
      </c>
      <c r="F6" s="155" t="s">
        <v>207</v>
      </c>
      <c r="G6" s="154" t="s">
        <v>180</v>
      </c>
      <c r="H6" s="156" t="s">
        <v>149</v>
      </c>
      <c r="I6" s="157"/>
      <c r="J6" s="148"/>
      <c r="K6" s="148"/>
      <c r="L6" s="148"/>
      <c r="M6" s="148"/>
      <c r="N6" s="148"/>
      <c r="O6" s="148"/>
      <c r="P6" s="148"/>
      <c r="Q6" s="148"/>
      <c r="R6" s="148"/>
      <c r="S6" s="148">
        <v>2</v>
      </c>
      <c r="T6" s="149"/>
      <c r="U6" s="149">
        <f>S6</f>
        <v>2</v>
      </c>
      <c r="V6" s="199">
        <v>0.6</v>
      </c>
      <c r="W6" s="184" t="s">
        <v>208</v>
      </c>
      <c r="X6" s="186" t="s">
        <v>209</v>
      </c>
      <c r="Y6" s="2"/>
      <c r="Z6" s="2"/>
      <c r="AA6" s="2"/>
      <c r="AB6" s="2"/>
      <c r="AC6" s="2"/>
      <c r="AD6" s="2"/>
      <c r="AE6" s="2"/>
      <c r="AF6" s="2"/>
    </row>
    <row r="7" spans="1:36" s="7" customFormat="1" ht="98.25" customHeight="1" x14ac:dyDescent="0.25">
      <c r="A7" s="276"/>
      <c r="B7" s="59">
        <v>3</v>
      </c>
      <c r="C7" s="55" t="s">
        <v>210</v>
      </c>
      <c r="D7" s="59" t="s">
        <v>211</v>
      </c>
      <c r="E7" s="131">
        <v>1</v>
      </c>
      <c r="F7" s="137" t="s">
        <v>207</v>
      </c>
      <c r="G7" s="137" t="s">
        <v>174</v>
      </c>
      <c r="H7" s="137" t="s">
        <v>149</v>
      </c>
      <c r="I7" s="150"/>
      <c r="J7" s="45"/>
      <c r="K7" s="160">
        <v>0.25</v>
      </c>
      <c r="L7" s="148"/>
      <c r="M7" s="148"/>
      <c r="N7" s="160">
        <v>0.25</v>
      </c>
      <c r="O7" s="148"/>
      <c r="P7" s="148"/>
      <c r="Q7" s="160">
        <v>0.25</v>
      </c>
      <c r="R7" s="148"/>
      <c r="S7" s="148"/>
      <c r="T7" s="160">
        <v>0.25</v>
      </c>
      <c r="U7" s="54">
        <f>SUM(I7:T7)</f>
        <v>1</v>
      </c>
      <c r="V7" s="200">
        <v>0.56999999999999995</v>
      </c>
      <c r="W7" s="185" t="s">
        <v>212</v>
      </c>
      <c r="X7" s="181" t="s">
        <v>213</v>
      </c>
      <c r="Y7" s="2"/>
      <c r="Z7" s="2"/>
      <c r="AA7" s="2"/>
      <c r="AB7" s="2"/>
      <c r="AC7" s="2"/>
      <c r="AD7" s="2"/>
      <c r="AE7" s="2"/>
      <c r="AF7" s="2"/>
      <c r="AJ7" s="74"/>
    </row>
    <row r="8" spans="1:36" s="7" customFormat="1" ht="409.5" customHeight="1" x14ac:dyDescent="0.25">
      <c r="A8" s="276"/>
      <c r="B8" s="59">
        <v>4</v>
      </c>
      <c r="C8" s="55" t="s">
        <v>214</v>
      </c>
      <c r="D8" s="59" t="s">
        <v>215</v>
      </c>
      <c r="E8" s="33">
        <v>1</v>
      </c>
      <c r="F8" s="55" t="s">
        <v>207</v>
      </c>
      <c r="G8" s="32" t="s">
        <v>174</v>
      </c>
      <c r="H8" s="34" t="s">
        <v>149</v>
      </c>
      <c r="I8" s="45"/>
      <c r="J8" s="45"/>
      <c r="K8" s="54">
        <v>0.25</v>
      </c>
      <c r="L8" s="45"/>
      <c r="M8" s="45"/>
      <c r="N8" s="54">
        <v>0.25</v>
      </c>
      <c r="O8" s="45"/>
      <c r="P8" s="45"/>
      <c r="Q8" s="54">
        <v>0.25</v>
      </c>
      <c r="R8" s="45"/>
      <c r="S8" s="45"/>
      <c r="T8" s="54">
        <v>0.25</v>
      </c>
      <c r="U8" s="54">
        <f>SUM(I8:T8)</f>
        <v>1</v>
      </c>
      <c r="V8" s="177">
        <v>0.35</v>
      </c>
      <c r="W8" s="201" t="s">
        <v>216</v>
      </c>
      <c r="X8" s="185" t="s">
        <v>217</v>
      </c>
      <c r="Y8" s="2"/>
      <c r="Z8" s="2"/>
      <c r="AA8" s="2"/>
      <c r="AB8" s="2"/>
      <c r="AC8" s="2"/>
      <c r="AD8" s="2"/>
      <c r="AE8" s="2"/>
      <c r="AF8" s="2"/>
    </row>
    <row r="9" spans="1:36" s="7" customFormat="1" ht="287.25" customHeight="1" x14ac:dyDescent="0.25">
      <c r="A9" s="277"/>
      <c r="B9" s="59">
        <v>5</v>
      </c>
      <c r="C9" s="55" t="s">
        <v>218</v>
      </c>
      <c r="D9" s="33" t="s">
        <v>219</v>
      </c>
      <c r="E9" s="59">
        <v>4</v>
      </c>
      <c r="F9" s="55" t="s">
        <v>220</v>
      </c>
      <c r="G9" s="32" t="s">
        <v>221</v>
      </c>
      <c r="H9" s="32" t="s">
        <v>222</v>
      </c>
      <c r="I9" s="45"/>
      <c r="J9" s="45"/>
      <c r="K9" s="47">
        <v>1</v>
      </c>
      <c r="L9" s="45"/>
      <c r="M9" s="45"/>
      <c r="N9" s="47">
        <v>1</v>
      </c>
      <c r="O9" s="45"/>
      <c r="P9" s="45"/>
      <c r="Q9" s="47">
        <v>1</v>
      </c>
      <c r="R9" s="45"/>
      <c r="S9" s="45"/>
      <c r="T9" s="47">
        <v>1</v>
      </c>
      <c r="U9" s="47">
        <v>4</v>
      </c>
      <c r="V9" s="212">
        <v>0.5</v>
      </c>
      <c r="W9" s="205" t="s">
        <v>223</v>
      </c>
      <c r="X9" s="205" t="s">
        <v>224</v>
      </c>
      <c r="Y9" s="2"/>
      <c r="Z9" s="2"/>
      <c r="AA9" s="2"/>
      <c r="AB9" s="2"/>
      <c r="AC9" s="2"/>
      <c r="AD9" s="2"/>
      <c r="AE9" s="2"/>
      <c r="AF9" s="2"/>
    </row>
    <row r="10" spans="1:36" s="7" customFormat="1" ht="165" customHeight="1" x14ac:dyDescent="0.25">
      <c r="A10" s="274" t="s">
        <v>225</v>
      </c>
      <c r="B10" s="59">
        <v>6</v>
      </c>
      <c r="C10" s="55" t="s">
        <v>226</v>
      </c>
      <c r="D10" s="55" t="s">
        <v>227</v>
      </c>
      <c r="E10" s="33">
        <v>1</v>
      </c>
      <c r="F10" s="55" t="s">
        <v>207</v>
      </c>
      <c r="G10" s="32" t="s">
        <v>174</v>
      </c>
      <c r="H10" s="34" t="s">
        <v>149</v>
      </c>
      <c r="I10" s="45"/>
      <c r="J10" s="45"/>
      <c r="K10" s="160">
        <v>0.25</v>
      </c>
      <c r="L10" s="148"/>
      <c r="M10" s="148"/>
      <c r="N10" s="160">
        <v>0.25</v>
      </c>
      <c r="O10" s="148"/>
      <c r="P10" s="148"/>
      <c r="Q10" s="160">
        <v>0.25</v>
      </c>
      <c r="R10" s="148"/>
      <c r="S10" s="148"/>
      <c r="T10" s="160">
        <v>0.25</v>
      </c>
      <c r="U10" s="54">
        <f>SUM(I10:T10)</f>
        <v>1</v>
      </c>
      <c r="V10" s="176">
        <v>0.65</v>
      </c>
      <c r="W10" s="201" t="s">
        <v>228</v>
      </c>
      <c r="X10" s="184" t="s">
        <v>496</v>
      </c>
      <c r="Y10" s="2"/>
      <c r="Z10" s="2"/>
      <c r="AA10" s="2"/>
      <c r="AB10" s="2"/>
      <c r="AC10" s="2"/>
      <c r="AD10" s="2"/>
      <c r="AE10" s="2"/>
      <c r="AF10" s="2"/>
    </row>
    <row r="11" spans="1:36" ht="109.15" customHeight="1" x14ac:dyDescent="0.25">
      <c r="A11" s="275"/>
      <c r="B11" s="59">
        <v>7</v>
      </c>
      <c r="C11" s="55" t="s">
        <v>229</v>
      </c>
      <c r="D11" s="59" t="s">
        <v>230</v>
      </c>
      <c r="E11" s="59">
        <v>1</v>
      </c>
      <c r="F11" s="55" t="s">
        <v>231</v>
      </c>
      <c r="G11" s="34" t="s">
        <v>232</v>
      </c>
      <c r="H11" s="34" t="s">
        <v>149</v>
      </c>
      <c r="I11" s="45"/>
      <c r="J11" s="45"/>
      <c r="K11" s="45"/>
      <c r="L11" s="45"/>
      <c r="M11" s="45"/>
      <c r="N11" s="45"/>
      <c r="O11" s="45"/>
      <c r="P11" s="45"/>
      <c r="Q11" s="45"/>
      <c r="R11" s="55">
        <v>1</v>
      </c>
      <c r="S11" s="45"/>
      <c r="T11" s="45"/>
      <c r="U11" s="55">
        <f>SUM(R11)</f>
        <v>1</v>
      </c>
      <c r="V11" s="171"/>
      <c r="W11" s="167" t="s">
        <v>233</v>
      </c>
      <c r="X11" s="167"/>
      <c r="Y11" s="2"/>
      <c r="Z11" s="2"/>
      <c r="AA11" s="2"/>
      <c r="AB11" s="2"/>
      <c r="AC11" s="2"/>
      <c r="AD11" s="2"/>
      <c r="AE11" s="2"/>
      <c r="AF11" s="2"/>
    </row>
    <row r="12" spans="1:36" ht="285.75" customHeight="1" x14ac:dyDescent="0.25">
      <c r="A12" s="22" t="s">
        <v>234</v>
      </c>
      <c r="B12" s="65">
        <v>8</v>
      </c>
      <c r="C12" s="55" t="s">
        <v>235</v>
      </c>
      <c r="D12" s="55" t="s">
        <v>236</v>
      </c>
      <c r="E12" s="55">
        <v>6</v>
      </c>
      <c r="F12" s="55" t="s">
        <v>237</v>
      </c>
      <c r="G12" s="60">
        <v>44958</v>
      </c>
      <c r="H12" s="60">
        <v>45291</v>
      </c>
      <c r="I12" s="55"/>
      <c r="J12" s="56"/>
      <c r="K12" s="56"/>
      <c r="L12" s="55"/>
      <c r="M12" s="55"/>
      <c r="N12" s="55">
        <v>3</v>
      </c>
      <c r="O12" s="55"/>
      <c r="P12" s="55"/>
      <c r="Q12" s="55"/>
      <c r="R12" s="55"/>
      <c r="S12" s="55"/>
      <c r="T12" s="55">
        <v>3</v>
      </c>
      <c r="U12" s="55">
        <f>SUM(I12:T12)</f>
        <v>6</v>
      </c>
      <c r="V12" s="176">
        <v>0.5</v>
      </c>
      <c r="W12" s="191" t="s">
        <v>238</v>
      </c>
      <c r="X12" s="191" t="s">
        <v>239</v>
      </c>
      <c r="Y12" s="2"/>
      <c r="Z12" s="2"/>
      <c r="AA12" s="2"/>
      <c r="AB12" s="2"/>
      <c r="AC12" s="2"/>
      <c r="AD12" s="2"/>
      <c r="AE12" s="2"/>
      <c r="AF12" s="2"/>
    </row>
    <row r="13" spans="1:36" ht="409.5" customHeight="1" x14ac:dyDescent="0.25">
      <c r="A13" s="274" t="s">
        <v>234</v>
      </c>
      <c r="B13" s="65">
        <v>9</v>
      </c>
      <c r="C13" s="59" t="s">
        <v>240</v>
      </c>
      <c r="D13" s="59" t="s">
        <v>241</v>
      </c>
      <c r="E13" s="55">
        <v>6</v>
      </c>
      <c r="F13" s="55" t="s">
        <v>237</v>
      </c>
      <c r="G13" s="60">
        <v>44958</v>
      </c>
      <c r="H13" s="60" t="s">
        <v>149</v>
      </c>
      <c r="I13" s="55"/>
      <c r="J13" s="56"/>
      <c r="K13" s="56"/>
      <c r="L13" s="55">
        <v>2</v>
      </c>
      <c r="M13" s="55"/>
      <c r="N13" s="55"/>
      <c r="O13" s="55"/>
      <c r="P13" s="55">
        <v>2</v>
      </c>
      <c r="Q13" s="55"/>
      <c r="R13" s="55"/>
      <c r="S13" s="55"/>
      <c r="T13" s="55">
        <v>2</v>
      </c>
      <c r="U13" s="55">
        <f>SUM(J13:T13)</f>
        <v>6</v>
      </c>
      <c r="V13" s="212" t="s">
        <v>475</v>
      </c>
      <c r="W13" s="204" t="s">
        <v>242</v>
      </c>
      <c r="X13" s="204" t="s">
        <v>243</v>
      </c>
      <c r="Y13" s="2"/>
      <c r="Z13" s="2"/>
      <c r="AA13" s="2"/>
      <c r="AB13" s="2"/>
      <c r="AC13" s="2"/>
      <c r="AD13" s="2"/>
      <c r="AE13" s="2"/>
      <c r="AF13" s="2"/>
    </row>
    <row r="14" spans="1:36" ht="153" customHeight="1" x14ac:dyDescent="0.25">
      <c r="A14" s="276"/>
      <c r="B14" s="65">
        <v>10</v>
      </c>
      <c r="C14" s="55" t="s">
        <v>244</v>
      </c>
      <c r="D14" s="76" t="s">
        <v>245</v>
      </c>
      <c r="E14" s="120">
        <v>6</v>
      </c>
      <c r="F14" s="67" t="s">
        <v>246</v>
      </c>
      <c r="G14" s="60">
        <v>44958</v>
      </c>
      <c r="H14" s="60" t="s">
        <v>149</v>
      </c>
      <c r="I14" s="46"/>
      <c r="J14" s="47">
        <v>1</v>
      </c>
      <c r="K14" s="47"/>
      <c r="L14" s="47">
        <v>1</v>
      </c>
      <c r="M14" s="47"/>
      <c r="N14" s="47">
        <v>1</v>
      </c>
      <c r="O14" s="46"/>
      <c r="P14" s="47">
        <v>1</v>
      </c>
      <c r="Q14" s="46"/>
      <c r="R14" s="47">
        <v>1</v>
      </c>
      <c r="S14" s="47"/>
      <c r="T14" s="47">
        <v>1</v>
      </c>
      <c r="U14" s="47">
        <f>SUM(I14:T14)</f>
        <v>6</v>
      </c>
      <c r="V14" s="176">
        <v>0.68</v>
      </c>
      <c r="W14" s="184" t="s">
        <v>247</v>
      </c>
      <c r="X14" s="186" t="s">
        <v>248</v>
      </c>
      <c r="Y14" s="2"/>
      <c r="Z14" s="2"/>
      <c r="AA14" s="2"/>
      <c r="AB14" s="2"/>
      <c r="AC14" s="2"/>
      <c r="AD14" s="2"/>
      <c r="AE14" s="2"/>
      <c r="AF14" s="2"/>
    </row>
    <row r="15" spans="1:36" ht="109.15" customHeight="1" thickTop="1" thickBot="1" x14ac:dyDescent="0.3">
      <c r="A15" s="276"/>
      <c r="B15" s="270">
        <v>11</v>
      </c>
      <c r="C15" s="268" t="s">
        <v>249</v>
      </c>
      <c r="D15" s="83" t="s">
        <v>250</v>
      </c>
      <c r="E15" s="96">
        <v>2</v>
      </c>
      <c r="F15" s="96" t="s">
        <v>231</v>
      </c>
      <c r="G15" s="36" t="s">
        <v>251</v>
      </c>
      <c r="H15" s="60" t="s">
        <v>149</v>
      </c>
      <c r="I15" s="47"/>
      <c r="J15" s="47"/>
      <c r="K15" s="47"/>
      <c r="L15" s="47"/>
      <c r="M15" s="47"/>
      <c r="N15" s="47">
        <v>1</v>
      </c>
      <c r="O15" s="47"/>
      <c r="P15" s="47"/>
      <c r="Q15" s="47"/>
      <c r="R15" s="47"/>
      <c r="S15" s="47"/>
      <c r="T15" s="47">
        <v>1</v>
      </c>
      <c r="U15" s="47">
        <f>SUM(I15:T15)</f>
        <v>2</v>
      </c>
      <c r="V15" s="224">
        <v>0.5</v>
      </c>
      <c r="W15" s="211" t="s">
        <v>252</v>
      </c>
      <c r="X15" s="211" t="s">
        <v>502</v>
      </c>
      <c r="Y15" s="2"/>
      <c r="Z15" s="2"/>
      <c r="AA15" s="2"/>
      <c r="AB15" s="2"/>
      <c r="AC15" s="2"/>
      <c r="AD15" s="2"/>
      <c r="AE15" s="2"/>
      <c r="AF15" s="2"/>
    </row>
    <row r="16" spans="1:36" ht="109.15" customHeight="1" thickTop="1" thickBot="1" x14ac:dyDescent="0.3">
      <c r="A16" s="276"/>
      <c r="B16" s="271"/>
      <c r="C16" s="269"/>
      <c r="D16" s="82" t="s">
        <v>253</v>
      </c>
      <c r="E16" s="97">
        <v>2</v>
      </c>
      <c r="F16" s="95" t="s">
        <v>231</v>
      </c>
      <c r="G16" s="60" t="s">
        <v>251</v>
      </c>
      <c r="H16" s="60" t="s">
        <v>149</v>
      </c>
      <c r="I16" s="47"/>
      <c r="J16" s="47"/>
      <c r="K16" s="47"/>
      <c r="L16" s="47"/>
      <c r="M16" s="47"/>
      <c r="N16" s="47">
        <v>1</v>
      </c>
      <c r="O16" s="47"/>
      <c r="P16" s="47"/>
      <c r="Q16" s="47"/>
      <c r="R16" s="47"/>
      <c r="S16" s="47"/>
      <c r="T16" s="47">
        <v>1</v>
      </c>
      <c r="U16" s="47">
        <f>SUM(I16:T16)</f>
        <v>2</v>
      </c>
      <c r="V16" s="225">
        <v>0.5</v>
      </c>
      <c r="W16" s="226" t="s">
        <v>254</v>
      </c>
      <c r="X16" s="211" t="s">
        <v>502</v>
      </c>
      <c r="Y16" s="2"/>
      <c r="Z16" s="2"/>
      <c r="AA16" s="2"/>
      <c r="AB16" s="2"/>
      <c r="AC16" s="2"/>
      <c r="AD16" s="2"/>
      <c r="AE16" s="2"/>
      <c r="AF16" s="2"/>
    </row>
    <row r="17" spans="1:32" ht="153" customHeight="1" thickTop="1" thickBot="1" x14ac:dyDescent="0.3">
      <c r="A17" s="276"/>
      <c r="B17" s="40">
        <v>12</v>
      </c>
      <c r="C17" s="104" t="s">
        <v>255</v>
      </c>
      <c r="D17" s="93" t="s">
        <v>256</v>
      </c>
      <c r="E17" s="93">
        <v>2</v>
      </c>
      <c r="F17" s="94" t="s">
        <v>257</v>
      </c>
      <c r="G17" s="92" t="s">
        <v>258</v>
      </c>
      <c r="H17" s="53" t="s">
        <v>259</v>
      </c>
      <c r="I17" s="45"/>
      <c r="J17" s="47">
        <v>1</v>
      </c>
      <c r="K17" s="45"/>
      <c r="L17" s="45"/>
      <c r="M17" s="45"/>
      <c r="N17" s="45"/>
      <c r="O17" s="45"/>
      <c r="P17" s="45"/>
      <c r="Q17" s="47">
        <v>1</v>
      </c>
      <c r="R17" s="45"/>
      <c r="S17" s="45"/>
      <c r="T17" s="45"/>
      <c r="U17" s="47">
        <f>SUM(I17:T17)</f>
        <v>2</v>
      </c>
      <c r="V17" s="176" t="s">
        <v>475</v>
      </c>
      <c r="W17" s="184" t="s">
        <v>260</v>
      </c>
      <c r="X17" s="186" t="s">
        <v>261</v>
      </c>
      <c r="Y17" s="2"/>
      <c r="Z17" s="2"/>
      <c r="AA17" s="2"/>
      <c r="AB17" s="2"/>
      <c r="AC17" s="2"/>
      <c r="AD17" s="2"/>
      <c r="AE17" s="2"/>
      <c r="AF17" s="2"/>
    </row>
    <row r="18" spans="1:32" ht="109.15" customHeight="1" thickTop="1" thickBot="1" x14ac:dyDescent="0.3">
      <c r="A18" s="276"/>
      <c r="B18" s="65">
        <v>13</v>
      </c>
      <c r="C18" s="158" t="s">
        <v>262</v>
      </c>
      <c r="D18" s="158" t="s">
        <v>263</v>
      </c>
      <c r="E18" s="159">
        <v>11</v>
      </c>
      <c r="F18" s="158" t="s">
        <v>264</v>
      </c>
      <c r="G18" s="147" t="s">
        <v>265</v>
      </c>
      <c r="H18" s="55" t="s">
        <v>149</v>
      </c>
      <c r="I18" s="46"/>
      <c r="J18" s="47">
        <v>1</v>
      </c>
      <c r="K18" s="47">
        <v>1</v>
      </c>
      <c r="L18" s="47">
        <v>1</v>
      </c>
      <c r="M18" s="47">
        <v>1</v>
      </c>
      <c r="N18" s="47">
        <v>1</v>
      </c>
      <c r="O18" s="47">
        <v>1</v>
      </c>
      <c r="P18" s="47">
        <v>1</v>
      </c>
      <c r="Q18" s="47">
        <v>1</v>
      </c>
      <c r="R18" s="47">
        <v>1</v>
      </c>
      <c r="S18" s="47">
        <v>1</v>
      </c>
      <c r="T18" s="47">
        <v>1</v>
      </c>
      <c r="U18" s="47">
        <f>SUM(J18:T18)</f>
        <v>11</v>
      </c>
      <c r="V18" s="166">
        <v>0.64</v>
      </c>
      <c r="W18" s="213" t="s">
        <v>477</v>
      </c>
      <c r="X18" s="229" t="s">
        <v>478</v>
      </c>
      <c r="Y18" s="2"/>
      <c r="Z18" s="2"/>
      <c r="AA18" s="2"/>
      <c r="AB18" s="2"/>
      <c r="AC18" s="2"/>
      <c r="AD18" s="2"/>
      <c r="AE18" s="2"/>
      <c r="AF18" s="2"/>
    </row>
    <row r="19" spans="1:32" ht="109.15" customHeight="1" thickTop="1" thickBot="1" x14ac:dyDescent="0.3">
      <c r="A19" s="277"/>
      <c r="B19" s="65">
        <v>14</v>
      </c>
      <c r="C19" s="55" t="s">
        <v>266</v>
      </c>
      <c r="D19" s="59" t="s">
        <v>267</v>
      </c>
      <c r="E19" s="59">
        <v>4</v>
      </c>
      <c r="F19" s="55" t="s">
        <v>268</v>
      </c>
      <c r="G19" s="34" t="s">
        <v>175</v>
      </c>
      <c r="H19" s="34" t="s">
        <v>149</v>
      </c>
      <c r="I19" s="62"/>
      <c r="J19" s="47"/>
      <c r="K19" s="47">
        <v>1</v>
      </c>
      <c r="L19" s="47"/>
      <c r="M19" s="47"/>
      <c r="N19" s="47">
        <v>1</v>
      </c>
      <c r="O19" s="47"/>
      <c r="P19" s="47"/>
      <c r="Q19" s="47">
        <v>1</v>
      </c>
      <c r="R19" s="47"/>
      <c r="S19" s="47"/>
      <c r="T19" s="47">
        <v>1</v>
      </c>
      <c r="U19" s="47">
        <f>SUM(I19:T19)</f>
        <v>4</v>
      </c>
      <c r="V19" s="227">
        <v>0.5</v>
      </c>
      <c r="W19" s="228" t="s">
        <v>497</v>
      </c>
      <c r="X19" s="208" t="s">
        <v>269</v>
      </c>
      <c r="Y19" s="2"/>
      <c r="Z19" s="2"/>
      <c r="AA19" s="2"/>
      <c r="AB19" s="2"/>
      <c r="AC19" s="2"/>
      <c r="AD19" s="2"/>
      <c r="AE19" s="2"/>
      <c r="AF19" s="2"/>
    </row>
    <row r="20" spans="1:32" ht="237.75" customHeight="1" x14ac:dyDescent="0.25">
      <c r="A20" s="44" t="s">
        <v>270</v>
      </c>
      <c r="B20" s="59">
        <v>15</v>
      </c>
      <c r="C20" s="59" t="s">
        <v>271</v>
      </c>
      <c r="D20" s="33" t="s">
        <v>272</v>
      </c>
      <c r="E20" s="55">
        <v>1</v>
      </c>
      <c r="F20" s="55" t="s">
        <v>207</v>
      </c>
      <c r="G20" s="32" t="s">
        <v>273</v>
      </c>
      <c r="H20" s="34" t="s">
        <v>149</v>
      </c>
      <c r="I20" s="45"/>
      <c r="J20" s="45"/>
      <c r="K20" s="54"/>
      <c r="L20" s="45"/>
      <c r="M20" s="45"/>
      <c r="N20" s="45"/>
      <c r="O20" s="45"/>
      <c r="P20" s="45"/>
      <c r="Q20" s="45"/>
      <c r="R20" s="45"/>
      <c r="S20" s="45"/>
      <c r="T20" s="47">
        <v>1</v>
      </c>
      <c r="U20" s="47">
        <f>T20</f>
        <v>1</v>
      </c>
      <c r="V20" s="202" t="s">
        <v>274</v>
      </c>
      <c r="W20" s="203" t="s">
        <v>275</v>
      </c>
      <c r="X20" s="167"/>
      <c r="Y20" s="2"/>
      <c r="Z20" s="2"/>
      <c r="AA20" s="2"/>
      <c r="AB20" s="2"/>
      <c r="AC20" s="2"/>
      <c r="AD20" s="2"/>
      <c r="AE20" s="2"/>
      <c r="AF20" s="2"/>
    </row>
    <row r="21" spans="1:32" s="1" customFormat="1" x14ac:dyDescent="0.25"/>
    <row r="22" spans="1:32" s="1" customFormat="1" ht="93" customHeight="1" x14ac:dyDescent="0.25"/>
    <row r="23" spans="1:32" s="1" customFormat="1" x14ac:dyDescent="0.25"/>
    <row r="24" spans="1:32" s="1" customFormat="1" x14ac:dyDescent="0.25"/>
    <row r="25" spans="1:32" s="1" customFormat="1" x14ac:dyDescent="0.25"/>
    <row r="26" spans="1:32" s="1" customFormat="1" x14ac:dyDescent="0.25"/>
    <row r="27" spans="1:32" s="1" customFormat="1" x14ac:dyDescent="0.25"/>
    <row r="28" spans="1:32" s="1" customFormat="1" x14ac:dyDescent="0.25"/>
    <row r="29" spans="1:32" s="1" customFormat="1" x14ac:dyDescent="0.25"/>
    <row r="30" spans="1:32" s="1" customFormat="1" x14ac:dyDescent="0.25"/>
    <row r="31" spans="1:32" s="1" customFormat="1" x14ac:dyDescent="0.25"/>
    <row r="32" spans="1: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pans="6:6" s="1" customFormat="1" x14ac:dyDescent="0.25"/>
    <row r="226" spans="6:6" s="1" customFormat="1" x14ac:dyDescent="0.25"/>
    <row r="227" spans="6:6" s="1" customFormat="1" x14ac:dyDescent="0.25"/>
    <row r="228" spans="6:6" s="1" customFormat="1" x14ac:dyDescent="0.25"/>
    <row r="229" spans="6:6" s="1" customFormat="1" x14ac:dyDescent="0.25"/>
    <row r="230" spans="6:6" s="1" customFormat="1" x14ac:dyDescent="0.25"/>
    <row r="231" spans="6:6" s="1" customFormat="1" x14ac:dyDescent="0.25"/>
    <row r="232" spans="6:6" s="1" customFormat="1" x14ac:dyDescent="0.25"/>
    <row r="233" spans="6:6" s="1" customFormat="1" x14ac:dyDescent="0.25">
      <c r="F233" s="2"/>
    </row>
  </sheetData>
  <sheetProtection selectLockedCells="1" selectUnlockedCells="1"/>
  <mergeCells count="10">
    <mergeCell ref="V3:X3"/>
    <mergeCell ref="B2:X2"/>
    <mergeCell ref="A1:X1"/>
    <mergeCell ref="C15:C16"/>
    <mergeCell ref="B15:B16"/>
    <mergeCell ref="I3:U3"/>
    <mergeCell ref="B3:H3"/>
    <mergeCell ref="A10:A11"/>
    <mergeCell ref="A13:A19"/>
    <mergeCell ref="A5:A9"/>
  </mergeCells>
  <phoneticPr fontId="12" type="noConversion"/>
  <hyperlinks>
    <hyperlink ref="X17" r:id="rId1" display="Link Registro de Contratos de Importación de Tecnología:_x000a__x000a_https://diancolombia.sharepoint.com/:f:/s/DGF/Sub_Fisca_Inter/EngsMJFpghZBuWHSvuccSiYBU58DomRL-FFX4mNz43UlsQ?e=qFW8UL_x000a__x000a_Link Base de Datos y Transacciones Financieras:_x000a__x000a_https://diancolombia.sharepoint.com/:f:/s/DGF/Sub_Fisca_Inter/EkkIHcr8PiNIhFLzoKVqxtwB_Dm3nO1T6zNn2okV4AfMPA?e=cmuXzV" xr:uid="{D07F83F2-831A-4C04-87C1-34C3C0D79721}"/>
    <hyperlink ref="X6" r:id="rId2" xr:uid="{422F2FF8-406C-4E64-9443-CAC8386C8E7D}"/>
    <hyperlink ref="X7" r:id="rId3" xr:uid="{6FAA5C34-1073-4D93-9980-938BE62537D0}"/>
    <hyperlink ref="X5" r:id="rId4" xr:uid="{A7274751-2209-4502-BDB1-DE60E93A4FE7}"/>
    <hyperlink ref="X14" r:id="rId5" display="https://www.dian.gov.co/Prensa/Paginas/NG-Agenda-Encuentros-Aduana-Empresa-2023.aspx_x000a__x000a_https://www.dian.gov.co/Prensa/Paginas/NG-Nuevo-Encuentro-Aduana-Empresa-para-usuarios-aduaneros.aspx_x000a__x000a_https://www.dian.gov.co/Prensa/Paginas/NG-Encuentro-Aduana-Empresa-Operador-Economico-Autorizado.aspx_x000a__x000a_Evidencias:_x000a_https://diancolombia.sharepoint.com/:f:/s/Planeacin36/EgCbDSQY_1pLoiT-cMzHlRABkoXbeR8JfQp9fwRMd6wsbg?e=H9GI5x" xr:uid="{DC06FF57-DD40-482E-B669-50C2953E9EDA}"/>
  </hyperlinks>
  <printOptions horizontalCentered="1" verticalCentered="1"/>
  <pageMargins left="0.70866141732283472" right="0.70866141732283472" top="0.74803149606299213" bottom="0.74803149606299213" header="0.31496062992125984" footer="0.31496062992125984"/>
  <pageSetup scale="48" orientation="portrait" r:id="rId6"/>
  <drawing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546"/>
  <sheetViews>
    <sheetView zoomScale="80" zoomScaleNormal="80" workbookViewId="0">
      <pane xSplit="1" ySplit="4" topLeftCell="J11" activePane="bottomRight" state="frozen"/>
      <selection pane="topRight" activeCell="B1" sqref="B1"/>
      <selection pane="bottomLeft" activeCell="A5" sqref="A5"/>
      <selection pane="bottomRight" activeCell="Q15" sqref="Q15"/>
    </sheetView>
  </sheetViews>
  <sheetFormatPr baseColWidth="10" defaultColWidth="11.5" defaultRowHeight="15" x14ac:dyDescent="0.25"/>
  <cols>
    <col min="1" max="1" width="24.5" style="2" customWidth="1"/>
    <col min="2" max="2" width="6.25" style="15" customWidth="1"/>
    <col min="3" max="3" width="46.75" style="2" customWidth="1"/>
    <col min="4" max="4" width="34.875" style="2" customWidth="1"/>
    <col min="5" max="5" width="34.5" style="2" customWidth="1"/>
    <col min="6" max="6" width="25.75" style="2" customWidth="1"/>
    <col min="7" max="7" width="24.75" style="2" customWidth="1"/>
    <col min="8" max="8" width="24" style="2" customWidth="1"/>
    <col min="9" max="9" width="15.5" style="1" customWidth="1"/>
    <col min="10" max="13" width="11.5" style="1" customWidth="1"/>
    <col min="14" max="14" width="16.625" style="1" customWidth="1"/>
    <col min="15" max="19" width="11.5" style="1" customWidth="1"/>
    <col min="20" max="20" width="16.625" style="1" customWidth="1"/>
    <col min="21" max="21" width="11.5" style="1" customWidth="1"/>
    <col min="22" max="22" width="13.25" style="1" customWidth="1"/>
    <col min="23" max="23" width="53.375" style="1" customWidth="1"/>
    <col min="24" max="24" width="44" style="2" customWidth="1"/>
    <col min="25" max="16384" width="11.5" style="2"/>
  </cols>
  <sheetData>
    <row r="1" spans="1:24" ht="82.5" customHeight="1" thickBot="1" x14ac:dyDescent="0.3">
      <c r="A1" s="267" t="s">
        <v>276</v>
      </c>
      <c r="B1" s="267"/>
      <c r="C1" s="267"/>
      <c r="D1" s="267"/>
      <c r="E1" s="267"/>
      <c r="F1" s="267"/>
      <c r="G1" s="267"/>
      <c r="H1" s="267"/>
      <c r="I1" s="267"/>
      <c r="J1" s="267"/>
      <c r="K1" s="267"/>
      <c r="L1" s="267"/>
      <c r="M1" s="267"/>
      <c r="N1" s="267"/>
      <c r="O1" s="267"/>
      <c r="P1" s="267"/>
      <c r="Q1" s="267"/>
      <c r="R1" s="267"/>
      <c r="S1" s="267"/>
      <c r="T1" s="267"/>
      <c r="U1" s="267"/>
      <c r="V1" s="267"/>
      <c r="W1" s="267"/>
      <c r="X1" s="267"/>
    </row>
    <row r="2" spans="1:24" ht="66" customHeight="1" thickTop="1" thickBot="1" x14ac:dyDescent="0.3">
      <c r="A2" s="173" t="s">
        <v>14</v>
      </c>
      <c r="B2" s="254" t="s">
        <v>277</v>
      </c>
      <c r="C2" s="251"/>
      <c r="D2" s="251"/>
      <c r="E2" s="251"/>
      <c r="F2" s="251"/>
      <c r="G2" s="251"/>
      <c r="H2" s="251"/>
      <c r="I2" s="251"/>
      <c r="J2" s="251"/>
      <c r="K2" s="251"/>
      <c r="L2" s="251"/>
      <c r="M2" s="251"/>
      <c r="N2" s="251"/>
      <c r="O2" s="251"/>
      <c r="P2" s="251"/>
      <c r="Q2" s="251"/>
      <c r="R2" s="251"/>
      <c r="S2" s="251"/>
      <c r="T2" s="251"/>
      <c r="U2" s="251"/>
      <c r="V2" s="251"/>
      <c r="W2" s="251"/>
      <c r="X2" s="251"/>
    </row>
    <row r="3" spans="1:24" ht="66" customHeight="1" thickTop="1" thickBot="1" x14ac:dyDescent="0.3">
      <c r="A3" s="3" t="s">
        <v>16</v>
      </c>
      <c r="B3" s="281" t="s">
        <v>278</v>
      </c>
      <c r="C3" s="282"/>
      <c r="D3" s="282"/>
      <c r="E3" s="282"/>
      <c r="F3" s="282"/>
      <c r="G3" s="282"/>
      <c r="H3" s="282"/>
      <c r="I3" s="246" t="s">
        <v>18</v>
      </c>
      <c r="J3" s="247"/>
      <c r="K3" s="247"/>
      <c r="L3" s="247"/>
      <c r="M3" s="247"/>
      <c r="N3" s="247"/>
      <c r="O3" s="247"/>
      <c r="P3" s="247"/>
      <c r="Q3" s="247"/>
      <c r="R3" s="247"/>
      <c r="S3" s="247"/>
      <c r="T3" s="247"/>
      <c r="U3" s="247"/>
      <c r="V3" s="248" t="s">
        <v>19</v>
      </c>
      <c r="W3" s="249"/>
      <c r="X3" s="249"/>
    </row>
    <row r="4" spans="1:24" s="7" customFormat="1" ht="66" customHeight="1" x14ac:dyDescent="0.25">
      <c r="A4" s="17" t="s">
        <v>20</v>
      </c>
      <c r="B4" s="4" t="s">
        <v>21</v>
      </c>
      <c r="C4" s="4" t="s">
        <v>22</v>
      </c>
      <c r="D4" s="4" t="s">
        <v>23</v>
      </c>
      <c r="E4" s="3" t="s">
        <v>279</v>
      </c>
      <c r="F4" s="3" t="s">
        <v>25</v>
      </c>
      <c r="G4" s="5" t="s">
        <v>26</v>
      </c>
      <c r="H4" s="6" t="s">
        <v>27</v>
      </c>
      <c r="I4" s="6" t="s">
        <v>280</v>
      </c>
      <c r="J4" s="6" t="s">
        <v>29</v>
      </c>
      <c r="K4" s="6" t="s">
        <v>30</v>
      </c>
      <c r="L4" s="6" t="s">
        <v>31</v>
      </c>
      <c r="M4" s="6" t="s">
        <v>32</v>
      </c>
      <c r="N4" s="6" t="s">
        <v>33</v>
      </c>
      <c r="O4" s="6" t="s">
        <v>34</v>
      </c>
      <c r="P4" s="6" t="s">
        <v>35</v>
      </c>
      <c r="Q4" s="6" t="s">
        <v>36</v>
      </c>
      <c r="R4" s="6" t="s">
        <v>37</v>
      </c>
      <c r="S4" s="6" t="s">
        <v>38</v>
      </c>
      <c r="T4" s="6" t="s">
        <v>39</v>
      </c>
      <c r="U4" s="6" t="s">
        <v>40</v>
      </c>
      <c r="V4" s="164" t="s">
        <v>41</v>
      </c>
      <c r="W4" s="172" t="s">
        <v>42</v>
      </c>
      <c r="X4" s="165" t="s">
        <v>43</v>
      </c>
    </row>
    <row r="5" spans="1:24" ht="267" customHeight="1" x14ac:dyDescent="0.25">
      <c r="A5" s="280" t="s">
        <v>281</v>
      </c>
      <c r="B5" s="58">
        <v>1</v>
      </c>
      <c r="C5" s="55" t="s">
        <v>282</v>
      </c>
      <c r="D5" s="55" t="s">
        <v>283</v>
      </c>
      <c r="E5" s="46">
        <v>1</v>
      </c>
      <c r="F5" s="55" t="s">
        <v>201</v>
      </c>
      <c r="G5" s="60">
        <v>44958</v>
      </c>
      <c r="H5" s="60">
        <v>45291</v>
      </c>
      <c r="I5" s="46"/>
      <c r="J5" s="46"/>
      <c r="K5" s="46"/>
      <c r="L5" s="46"/>
      <c r="M5" s="46"/>
      <c r="N5" s="46"/>
      <c r="O5" s="46"/>
      <c r="P5" s="46"/>
      <c r="Q5" s="46"/>
      <c r="R5" s="46"/>
      <c r="S5" s="46"/>
      <c r="T5" s="46">
        <v>1</v>
      </c>
      <c r="U5" s="46">
        <f>AVERAGE(J5:T5)</f>
        <v>1</v>
      </c>
      <c r="V5" s="176">
        <v>0.66</v>
      </c>
      <c r="W5" s="184" t="s">
        <v>476</v>
      </c>
      <c r="X5" s="186" t="s">
        <v>204</v>
      </c>
    </row>
    <row r="6" spans="1:24" ht="111" customHeight="1" thickTop="1" thickBot="1" x14ac:dyDescent="0.3">
      <c r="A6" s="280"/>
      <c r="B6" s="58">
        <v>2</v>
      </c>
      <c r="C6" s="59" t="s">
        <v>284</v>
      </c>
      <c r="D6" s="59" t="s">
        <v>285</v>
      </c>
      <c r="E6" s="59" t="s">
        <v>286</v>
      </c>
      <c r="F6" s="59" t="s">
        <v>287</v>
      </c>
      <c r="G6" s="60">
        <v>44958</v>
      </c>
      <c r="H6" s="36">
        <v>45291</v>
      </c>
      <c r="I6" s="46"/>
      <c r="J6" s="46"/>
      <c r="K6" s="47">
        <v>1</v>
      </c>
      <c r="L6" s="47"/>
      <c r="M6" s="46"/>
      <c r="N6" s="46"/>
      <c r="O6" s="47"/>
      <c r="P6" s="46"/>
      <c r="Q6" s="47">
        <v>1</v>
      </c>
      <c r="R6" s="46"/>
      <c r="S6" s="47">
        <v>1</v>
      </c>
      <c r="T6" s="46"/>
      <c r="U6" s="47">
        <f t="shared" ref="U6:U11" si="0">SUM(I6:T6)</f>
        <v>3</v>
      </c>
      <c r="V6" s="176">
        <v>0.5</v>
      </c>
      <c r="W6" s="184" t="s">
        <v>288</v>
      </c>
      <c r="X6" s="184" t="s">
        <v>289</v>
      </c>
    </row>
    <row r="7" spans="1:24" ht="97.5" customHeight="1" thickTop="1" thickBot="1" x14ac:dyDescent="0.3">
      <c r="A7" s="280"/>
      <c r="B7" s="58">
        <v>3</v>
      </c>
      <c r="C7" s="55" t="s">
        <v>290</v>
      </c>
      <c r="D7" s="55" t="s">
        <v>291</v>
      </c>
      <c r="E7" s="46">
        <v>1</v>
      </c>
      <c r="F7" s="55" t="s">
        <v>292</v>
      </c>
      <c r="G7" s="60">
        <v>44927</v>
      </c>
      <c r="H7" s="60">
        <v>45291</v>
      </c>
      <c r="I7" s="161">
        <v>8.3299999999999999E-2</v>
      </c>
      <c r="J7" s="161">
        <v>8.3299999999999999E-2</v>
      </c>
      <c r="K7" s="161">
        <v>8.3299999999999999E-2</v>
      </c>
      <c r="L7" s="161">
        <v>8.3299999999999999E-2</v>
      </c>
      <c r="M7" s="161">
        <v>8.3299999999999999E-2</v>
      </c>
      <c r="N7" s="161">
        <v>8.3299999999999999E-2</v>
      </c>
      <c r="O7" s="161">
        <v>8.3299999999999999E-2</v>
      </c>
      <c r="P7" s="161">
        <v>8.3299999999999999E-2</v>
      </c>
      <c r="Q7" s="161">
        <v>8.3299999999999999E-2</v>
      </c>
      <c r="R7" s="161">
        <v>8.3299999999999999E-2</v>
      </c>
      <c r="S7" s="161">
        <v>8.3299999999999999E-2</v>
      </c>
      <c r="T7" s="161">
        <v>8.3299999999999999E-2</v>
      </c>
      <c r="U7" s="46">
        <f>SUM(I7:T7)</f>
        <v>0.99960000000000016</v>
      </c>
      <c r="V7" s="232" t="s">
        <v>498</v>
      </c>
      <c r="W7" s="184" t="s">
        <v>293</v>
      </c>
      <c r="X7" s="184" t="s">
        <v>294</v>
      </c>
    </row>
    <row r="8" spans="1:24" ht="159.75" customHeight="1" thickTop="1" thickBot="1" x14ac:dyDescent="0.3">
      <c r="A8" s="280"/>
      <c r="B8" s="58">
        <v>4</v>
      </c>
      <c r="C8" s="59" t="s">
        <v>295</v>
      </c>
      <c r="D8" s="59" t="s">
        <v>296</v>
      </c>
      <c r="E8" s="103">
        <v>12</v>
      </c>
      <c r="F8" s="55" t="s">
        <v>292</v>
      </c>
      <c r="G8" s="60">
        <v>44927</v>
      </c>
      <c r="H8" s="60">
        <v>45291</v>
      </c>
      <c r="I8" s="47">
        <v>1</v>
      </c>
      <c r="J8" s="47">
        <v>1</v>
      </c>
      <c r="K8" s="47">
        <v>1</v>
      </c>
      <c r="L8" s="47">
        <v>1</v>
      </c>
      <c r="M8" s="47">
        <v>1</v>
      </c>
      <c r="N8" s="47">
        <v>1</v>
      </c>
      <c r="O8" s="47">
        <v>1</v>
      </c>
      <c r="P8" s="47">
        <v>1</v>
      </c>
      <c r="Q8" s="47">
        <v>1</v>
      </c>
      <c r="R8" s="47">
        <v>1</v>
      </c>
      <c r="S8" s="47">
        <v>1</v>
      </c>
      <c r="T8" s="47">
        <v>1</v>
      </c>
      <c r="U8" s="47">
        <f t="shared" si="0"/>
        <v>12</v>
      </c>
      <c r="V8" s="177">
        <v>0.67</v>
      </c>
      <c r="W8" s="185" t="s">
        <v>297</v>
      </c>
      <c r="X8" s="185" t="s">
        <v>298</v>
      </c>
    </row>
    <row r="9" spans="1:24" ht="81.75" customHeight="1" x14ac:dyDescent="0.25">
      <c r="A9" s="280"/>
      <c r="B9" s="58">
        <v>5</v>
      </c>
      <c r="C9" s="58" t="s">
        <v>299</v>
      </c>
      <c r="D9" s="58" t="s">
        <v>300</v>
      </c>
      <c r="E9" s="58">
        <v>4</v>
      </c>
      <c r="F9" s="58" t="s">
        <v>301</v>
      </c>
      <c r="G9" s="84">
        <v>44958</v>
      </c>
      <c r="H9" s="85" t="s">
        <v>149</v>
      </c>
      <c r="I9" s="46"/>
      <c r="J9" s="46"/>
      <c r="K9" s="47">
        <v>1</v>
      </c>
      <c r="L9" s="46"/>
      <c r="M9" s="46"/>
      <c r="N9" s="47">
        <v>1</v>
      </c>
      <c r="O9" s="46"/>
      <c r="P9" s="46"/>
      <c r="Q9" s="47">
        <v>1</v>
      </c>
      <c r="R9" s="46"/>
      <c r="S9" s="46"/>
      <c r="T9" s="47">
        <v>1</v>
      </c>
      <c r="U9" s="47">
        <f t="shared" si="0"/>
        <v>4</v>
      </c>
      <c r="V9" s="177">
        <v>0.5</v>
      </c>
      <c r="W9" s="185" t="s">
        <v>302</v>
      </c>
      <c r="X9" s="209" t="s">
        <v>303</v>
      </c>
    </row>
    <row r="10" spans="1:24" ht="81.75" customHeight="1" x14ac:dyDescent="0.25">
      <c r="A10" s="280"/>
      <c r="B10" s="58">
        <v>6</v>
      </c>
      <c r="C10" s="59" t="s">
        <v>304</v>
      </c>
      <c r="D10" s="59" t="s">
        <v>305</v>
      </c>
      <c r="E10" s="103">
        <v>12</v>
      </c>
      <c r="F10" s="55" t="s">
        <v>292</v>
      </c>
      <c r="G10" s="60">
        <v>44927</v>
      </c>
      <c r="H10" s="60">
        <v>45291</v>
      </c>
      <c r="I10" s="47">
        <v>1</v>
      </c>
      <c r="J10" s="47">
        <v>1</v>
      </c>
      <c r="K10" s="47">
        <v>1</v>
      </c>
      <c r="L10" s="47">
        <v>1</v>
      </c>
      <c r="M10" s="47">
        <v>1</v>
      </c>
      <c r="N10" s="47">
        <v>1</v>
      </c>
      <c r="O10" s="47">
        <v>1</v>
      </c>
      <c r="P10" s="47">
        <v>1</v>
      </c>
      <c r="Q10" s="47">
        <v>1</v>
      </c>
      <c r="R10" s="47">
        <v>1</v>
      </c>
      <c r="S10" s="47">
        <v>1</v>
      </c>
      <c r="T10" s="47">
        <v>1</v>
      </c>
      <c r="U10" s="47">
        <f t="shared" si="0"/>
        <v>12</v>
      </c>
      <c r="V10" s="176">
        <v>0.67</v>
      </c>
      <c r="W10" s="184" t="s">
        <v>485</v>
      </c>
      <c r="X10" s="184" t="s">
        <v>306</v>
      </c>
    </row>
    <row r="11" spans="1:24" ht="81.75" customHeight="1" thickTop="1" thickBot="1" x14ac:dyDescent="0.3">
      <c r="A11" s="280"/>
      <c r="B11" s="58">
        <v>7</v>
      </c>
      <c r="C11" s="59" t="s">
        <v>307</v>
      </c>
      <c r="D11" s="59" t="s">
        <v>308</v>
      </c>
      <c r="E11" s="58">
        <v>4</v>
      </c>
      <c r="F11" s="55" t="s">
        <v>292</v>
      </c>
      <c r="G11" s="60">
        <v>44927</v>
      </c>
      <c r="H11" s="60">
        <v>45291</v>
      </c>
      <c r="I11" s="47">
        <v>1</v>
      </c>
      <c r="J11" s="46"/>
      <c r="K11" s="47"/>
      <c r="L11" s="47">
        <v>1</v>
      </c>
      <c r="M11" s="46"/>
      <c r="N11" s="47"/>
      <c r="O11" s="47">
        <v>1</v>
      </c>
      <c r="P11" s="46"/>
      <c r="Q11" s="47"/>
      <c r="R11" s="47">
        <v>1</v>
      </c>
      <c r="S11" s="46"/>
      <c r="T11" s="47"/>
      <c r="U11" s="47">
        <f t="shared" si="0"/>
        <v>4</v>
      </c>
      <c r="V11" s="177">
        <v>0.5</v>
      </c>
      <c r="W11" s="185" t="s">
        <v>309</v>
      </c>
      <c r="X11" s="185" t="s">
        <v>310</v>
      </c>
    </row>
    <row r="12" spans="1:24" ht="144" customHeight="1" thickTop="1" thickBot="1" x14ac:dyDescent="0.3">
      <c r="A12" s="280"/>
      <c r="B12" s="58">
        <v>8</v>
      </c>
      <c r="C12" s="55" t="s">
        <v>311</v>
      </c>
      <c r="D12" s="55" t="s">
        <v>312</v>
      </c>
      <c r="E12" s="46">
        <v>1</v>
      </c>
      <c r="F12" s="33" t="s">
        <v>313</v>
      </c>
      <c r="G12" s="55" t="s">
        <v>314</v>
      </c>
      <c r="H12" s="55" t="s">
        <v>315</v>
      </c>
      <c r="I12" s="46"/>
      <c r="J12" s="161">
        <v>9.0899999999999995E-2</v>
      </c>
      <c r="K12" s="161">
        <v>9.0899999999999995E-2</v>
      </c>
      <c r="L12" s="161">
        <v>9.0899999999999995E-2</v>
      </c>
      <c r="M12" s="161">
        <v>9.0899999999999995E-2</v>
      </c>
      <c r="N12" s="161">
        <v>9.0899999999999995E-2</v>
      </c>
      <c r="O12" s="161">
        <v>9.0899999999999995E-2</v>
      </c>
      <c r="P12" s="161">
        <v>9.0899999999999995E-2</v>
      </c>
      <c r="Q12" s="161">
        <v>9.0899999999999995E-2</v>
      </c>
      <c r="R12" s="161">
        <v>9.0899999999999995E-2</v>
      </c>
      <c r="S12" s="161">
        <v>9.0899999999999995E-2</v>
      </c>
      <c r="T12" s="161">
        <v>9.0899999999999995E-2</v>
      </c>
      <c r="U12" s="46">
        <f>SUM(J12:T12)</f>
        <v>0.9998999999999999</v>
      </c>
      <c r="V12" s="210" t="s">
        <v>500</v>
      </c>
      <c r="W12" s="213" t="s">
        <v>482</v>
      </c>
      <c r="X12" s="233" t="s">
        <v>483</v>
      </c>
    </row>
    <row r="13" spans="1:24" ht="153" customHeight="1" thickTop="1" thickBot="1" x14ac:dyDescent="0.3">
      <c r="A13" s="280"/>
      <c r="B13" s="58">
        <v>9</v>
      </c>
      <c r="C13" s="55" t="s">
        <v>316</v>
      </c>
      <c r="D13" s="55" t="s">
        <v>317</v>
      </c>
      <c r="E13" s="55">
        <v>1</v>
      </c>
      <c r="F13" s="33" t="s">
        <v>313</v>
      </c>
      <c r="G13" s="55" t="s">
        <v>318</v>
      </c>
      <c r="H13" s="55" t="s">
        <v>319</v>
      </c>
      <c r="I13" s="47"/>
      <c r="J13" s="47"/>
      <c r="K13" s="47"/>
      <c r="L13" s="47"/>
      <c r="M13" s="47"/>
      <c r="N13" s="198"/>
      <c r="O13" s="47"/>
      <c r="P13" s="47">
        <v>0.5</v>
      </c>
      <c r="Q13" s="47"/>
      <c r="R13" s="47"/>
      <c r="S13" s="47"/>
      <c r="T13" s="198"/>
      <c r="U13" s="47">
        <f>SUM(I13:T13)</f>
        <v>0.5</v>
      </c>
      <c r="V13" s="230" t="s">
        <v>475</v>
      </c>
      <c r="W13" s="213" t="s">
        <v>479</v>
      </c>
      <c r="X13" s="231" t="s">
        <v>480</v>
      </c>
    </row>
    <row r="14" spans="1:24" ht="117.75" customHeight="1" thickTop="1" thickBot="1" x14ac:dyDescent="0.3">
      <c r="A14" s="284"/>
      <c r="B14" s="58">
        <v>10</v>
      </c>
      <c r="C14" s="55" t="s">
        <v>320</v>
      </c>
      <c r="D14" s="55" t="s">
        <v>321</v>
      </c>
      <c r="E14" s="50">
        <v>4</v>
      </c>
      <c r="F14" s="50" t="s">
        <v>322</v>
      </c>
      <c r="G14" s="51">
        <v>44958</v>
      </c>
      <c r="H14" s="51">
        <v>45291</v>
      </c>
      <c r="I14" s="47"/>
      <c r="J14" s="47">
        <v>1</v>
      </c>
      <c r="K14" s="47">
        <v>1</v>
      </c>
      <c r="L14" s="47">
        <v>1</v>
      </c>
      <c r="M14" s="47">
        <v>1</v>
      </c>
      <c r="N14" s="47"/>
      <c r="O14" s="47"/>
      <c r="P14" s="47"/>
      <c r="Q14" s="47"/>
      <c r="R14" s="47"/>
      <c r="S14" s="47"/>
      <c r="T14" s="47"/>
      <c r="U14" s="47">
        <f>SUM(I14:T14)</f>
        <v>4</v>
      </c>
      <c r="V14" s="227">
        <v>0.8</v>
      </c>
      <c r="W14" s="228" t="s">
        <v>487</v>
      </c>
      <c r="X14" s="235" t="s">
        <v>323</v>
      </c>
    </row>
    <row r="15" spans="1:24" ht="190.5" customHeight="1" x14ac:dyDescent="0.25">
      <c r="A15" s="108" t="s">
        <v>324</v>
      </c>
      <c r="B15" s="58">
        <v>11</v>
      </c>
      <c r="C15" s="59" t="s">
        <v>325</v>
      </c>
      <c r="D15" s="59" t="s">
        <v>326</v>
      </c>
      <c r="E15" s="57">
        <v>1</v>
      </c>
      <c r="F15" s="55" t="s">
        <v>237</v>
      </c>
      <c r="G15" s="60">
        <v>44927</v>
      </c>
      <c r="H15" s="36" t="s">
        <v>149</v>
      </c>
      <c r="I15" s="161">
        <v>8.3299999999999999E-2</v>
      </c>
      <c r="J15" s="161">
        <v>8.3299999999999999E-2</v>
      </c>
      <c r="K15" s="161">
        <v>8.3299999999999999E-2</v>
      </c>
      <c r="L15" s="161">
        <v>8.3299999999999999E-2</v>
      </c>
      <c r="M15" s="161">
        <v>8.3299999999999999E-2</v>
      </c>
      <c r="N15" s="161">
        <v>8.3299999999999999E-2</v>
      </c>
      <c r="O15" s="161">
        <v>8.3299999999999999E-2</v>
      </c>
      <c r="P15" s="161">
        <v>8.3299999999999999E-2</v>
      </c>
      <c r="Q15" s="161">
        <v>8.3299999999999999E-2</v>
      </c>
      <c r="R15" s="161">
        <v>8.3299999999999999E-2</v>
      </c>
      <c r="S15" s="161">
        <v>8.3299999999999999E-2</v>
      </c>
      <c r="T15" s="161">
        <v>8.3299999999999999E-2</v>
      </c>
      <c r="U15" s="54">
        <f>SUM(I15:T15)</f>
        <v>0.99960000000000016</v>
      </c>
      <c r="V15" s="210" t="s">
        <v>499</v>
      </c>
      <c r="W15" s="211" t="s">
        <v>327</v>
      </c>
      <c r="X15" s="211" t="s">
        <v>328</v>
      </c>
    </row>
    <row r="16" spans="1:24" ht="66" customHeight="1" thickTop="1" thickBot="1" x14ac:dyDescent="0.3">
      <c r="A16" s="283" t="s">
        <v>329</v>
      </c>
      <c r="B16" s="58">
        <v>12</v>
      </c>
      <c r="C16" s="59" t="s">
        <v>330</v>
      </c>
      <c r="D16" s="59" t="s">
        <v>331</v>
      </c>
      <c r="E16" s="59">
        <v>1</v>
      </c>
      <c r="F16" s="59" t="s">
        <v>287</v>
      </c>
      <c r="G16" s="60">
        <v>45108</v>
      </c>
      <c r="H16" s="36">
        <v>45291</v>
      </c>
      <c r="I16" s="47"/>
      <c r="J16" s="47"/>
      <c r="K16" s="47"/>
      <c r="L16" s="47"/>
      <c r="M16" s="47"/>
      <c r="N16" s="47"/>
      <c r="O16" s="47"/>
      <c r="P16" s="47"/>
      <c r="Q16" s="47"/>
      <c r="R16" s="47"/>
      <c r="S16" s="47"/>
      <c r="T16" s="47">
        <v>1</v>
      </c>
      <c r="U16" s="47">
        <f>SUM(I16:T16)</f>
        <v>1</v>
      </c>
      <c r="V16" s="166"/>
      <c r="W16" s="217" t="s">
        <v>492</v>
      </c>
      <c r="X16" s="167"/>
    </row>
    <row r="17" spans="1:24" ht="135" customHeight="1" thickTop="1" thickBot="1" x14ac:dyDescent="0.3">
      <c r="A17" s="283"/>
      <c r="B17" s="58">
        <v>13</v>
      </c>
      <c r="C17" s="55" t="s">
        <v>332</v>
      </c>
      <c r="D17" s="55" t="s">
        <v>333</v>
      </c>
      <c r="E17" s="46">
        <v>1</v>
      </c>
      <c r="F17" s="33" t="s">
        <v>313</v>
      </c>
      <c r="G17" s="55" t="s">
        <v>334</v>
      </c>
      <c r="H17" s="55" t="s">
        <v>315</v>
      </c>
      <c r="I17" s="161">
        <v>8.3299999999999999E-2</v>
      </c>
      <c r="J17" s="161">
        <v>8.3299999999999999E-2</v>
      </c>
      <c r="K17" s="161">
        <v>8.3299999999999999E-2</v>
      </c>
      <c r="L17" s="161">
        <v>8.3299999999999999E-2</v>
      </c>
      <c r="M17" s="161">
        <v>8.3299999999999999E-2</v>
      </c>
      <c r="N17" s="161">
        <v>8.3299999999999999E-2</v>
      </c>
      <c r="O17" s="161">
        <v>8.3299999999999999E-2</v>
      </c>
      <c r="P17" s="161">
        <v>8.3299999999999999E-2</v>
      </c>
      <c r="Q17" s="161">
        <v>8.3299999999999999E-2</v>
      </c>
      <c r="R17" s="161">
        <v>8.3299999999999999E-2</v>
      </c>
      <c r="S17" s="161">
        <v>8.3299999999999999E-2</v>
      </c>
      <c r="T17" s="161">
        <v>8.3299999999999999E-2</v>
      </c>
      <c r="U17" s="54">
        <f>SUM(I17:T17)</f>
        <v>0.99960000000000016</v>
      </c>
      <c r="V17" s="210" t="s">
        <v>501</v>
      </c>
      <c r="W17" s="213" t="s">
        <v>484</v>
      </c>
      <c r="X17" s="234" t="s">
        <v>481</v>
      </c>
    </row>
    <row r="18" spans="1:24" ht="145.5" customHeight="1" thickTop="1" thickBot="1" x14ac:dyDescent="0.3">
      <c r="A18" s="63" t="s">
        <v>335</v>
      </c>
      <c r="B18" s="58">
        <v>14</v>
      </c>
      <c r="C18" s="55" t="s">
        <v>336</v>
      </c>
      <c r="D18" s="59" t="s">
        <v>337</v>
      </c>
      <c r="E18" s="59">
        <v>25</v>
      </c>
      <c r="F18" s="33" t="s">
        <v>338</v>
      </c>
      <c r="G18" s="59" t="s">
        <v>251</v>
      </c>
      <c r="H18" s="13" t="s">
        <v>339</v>
      </c>
      <c r="I18" s="47"/>
      <c r="J18" s="47"/>
      <c r="K18" s="47"/>
      <c r="L18" s="47"/>
      <c r="M18" s="47"/>
      <c r="N18" s="47"/>
      <c r="O18" s="47">
        <v>25</v>
      </c>
      <c r="P18" s="47"/>
      <c r="Q18" s="47"/>
      <c r="R18" s="47"/>
      <c r="S18" s="47"/>
      <c r="T18" s="47"/>
      <c r="U18" s="47">
        <f>SUM(O18)</f>
        <v>25</v>
      </c>
      <c r="V18" s="188" t="s">
        <v>475</v>
      </c>
      <c r="W18" s="222" t="s">
        <v>340</v>
      </c>
      <c r="X18" s="190" t="s">
        <v>341</v>
      </c>
    </row>
    <row r="19" spans="1:24" ht="128.25" customHeight="1" thickTop="1" thickBot="1" x14ac:dyDescent="0.3">
      <c r="A19" s="279" t="s">
        <v>342</v>
      </c>
      <c r="B19" s="58">
        <v>15</v>
      </c>
      <c r="C19" s="65" t="s">
        <v>343</v>
      </c>
      <c r="D19" s="65" t="s">
        <v>344</v>
      </c>
      <c r="E19" s="61">
        <v>1</v>
      </c>
      <c r="F19" s="65" t="s">
        <v>345</v>
      </c>
      <c r="G19" s="60" t="s">
        <v>202</v>
      </c>
      <c r="H19" s="36">
        <v>45290</v>
      </c>
      <c r="I19" s="47"/>
      <c r="J19" s="47"/>
      <c r="K19" s="47"/>
      <c r="L19" s="47"/>
      <c r="M19" s="47"/>
      <c r="N19" s="47"/>
      <c r="O19" s="46">
        <v>0.5</v>
      </c>
      <c r="P19" s="47"/>
      <c r="Q19" s="47"/>
      <c r="R19" s="47"/>
      <c r="S19" s="47"/>
      <c r="T19" s="46">
        <v>0.5</v>
      </c>
      <c r="U19" s="46">
        <f>SUM(O19:T19)</f>
        <v>1</v>
      </c>
      <c r="V19" s="176">
        <v>0.59</v>
      </c>
      <c r="W19" s="222" t="s">
        <v>346</v>
      </c>
      <c r="X19" s="220" t="s">
        <v>347</v>
      </c>
    </row>
    <row r="20" spans="1:24" ht="132.75" customHeight="1" thickTop="1" thickBot="1" x14ac:dyDescent="0.3">
      <c r="A20" s="280"/>
      <c r="B20" s="58">
        <v>16</v>
      </c>
      <c r="C20" s="106" t="s">
        <v>348</v>
      </c>
      <c r="D20" s="106" t="s">
        <v>349</v>
      </c>
      <c r="E20" s="119">
        <v>2</v>
      </c>
      <c r="F20" s="106" t="s">
        <v>345</v>
      </c>
      <c r="G20" s="116" t="s">
        <v>251</v>
      </c>
      <c r="H20" s="117">
        <v>45290</v>
      </c>
      <c r="I20" s="47"/>
      <c r="J20" s="47"/>
      <c r="K20" s="47"/>
      <c r="L20" s="47"/>
      <c r="M20" s="47"/>
      <c r="N20" s="47"/>
      <c r="O20" s="47">
        <v>1</v>
      </c>
      <c r="P20" s="47"/>
      <c r="Q20" s="47"/>
      <c r="R20" s="47"/>
      <c r="S20" s="47"/>
      <c r="T20" s="47">
        <v>1</v>
      </c>
      <c r="U20" s="47">
        <f>SUM(O20:T20)</f>
        <v>2</v>
      </c>
      <c r="V20" s="177">
        <v>0.5</v>
      </c>
      <c r="W20" s="222" t="s">
        <v>494</v>
      </c>
      <c r="X20" s="221" t="s">
        <v>350</v>
      </c>
    </row>
    <row r="21" spans="1:24" s="1" customFormat="1" ht="15.75" thickTop="1" x14ac:dyDescent="0.25"/>
    <row r="22" spans="1:24" s="1" customFormat="1" x14ac:dyDescent="0.25"/>
    <row r="23" spans="1:24" s="1" customFormat="1" x14ac:dyDescent="0.25"/>
    <row r="24" spans="1:24" s="1" customFormat="1" x14ac:dyDescent="0.25"/>
    <row r="25" spans="1:24" s="1" customFormat="1" x14ac:dyDescent="0.25"/>
    <row r="26" spans="1:24" s="1" customFormat="1" x14ac:dyDescent="0.25"/>
    <row r="27" spans="1:24" s="1" customFormat="1" x14ac:dyDescent="0.25"/>
    <row r="28" spans="1:24" s="1" customFormat="1" x14ac:dyDescent="0.25"/>
    <row r="29" spans="1:24" s="1" customFormat="1" x14ac:dyDescent="0.25"/>
    <row r="30" spans="1:24" s="1" customFormat="1" x14ac:dyDescent="0.25"/>
    <row r="31" spans="1:24" s="1" customFormat="1" x14ac:dyDescent="0.25"/>
    <row r="32" spans="1:24"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sheetData>
  <sheetProtection selectLockedCells="1" selectUnlockedCells="1"/>
  <mergeCells count="8">
    <mergeCell ref="V3:X3"/>
    <mergeCell ref="B2:X2"/>
    <mergeCell ref="A1:X1"/>
    <mergeCell ref="A19:A20"/>
    <mergeCell ref="I3:U3"/>
    <mergeCell ref="B3:H3"/>
    <mergeCell ref="A16:A17"/>
    <mergeCell ref="A5:A14"/>
  </mergeCells>
  <phoneticPr fontId="12" type="noConversion"/>
  <hyperlinks>
    <hyperlink ref="X18" r:id="rId1" xr:uid="{099743D6-FB7E-4860-8CB0-0BA898E3BE52}"/>
    <hyperlink ref="X9" r:id="rId2" xr:uid="{6B02DD1A-8F2D-43DC-9F90-FA491E0CB351}"/>
    <hyperlink ref="X19" r:id="rId3" display="https://diancolombia.sharepoint.com/sites/OSI/01_DOCUMENTACIN%20OSI/Forms/AllItems.aspx?ga=1&amp;id=%2Fsites%2FOSI%2F01%5FDOCUMENTACIN%20OSI%2FSGSI%2F1%2E%20MSPI%2F07%20Soporte%2F7%2E4%20Comunicaciones%2FDocumentos%20de%20Trabajo%2FComunicaciones%2F2023%2Fcampa%C3%B1as%20internas%2FDatos%20personales&amp;viewid=6f82a83b%2D677b%2D4dcd%2Dbd13%2Dcf592e4120b9" xr:uid="{1A99147C-7331-447B-A3F9-94FD8B609155}"/>
    <hyperlink ref="X20" r:id="rId4" xr:uid="{A7626CB5-E1B4-4192-B338-6A36C56DB4A6}"/>
    <hyperlink ref="X5" r:id="rId5" xr:uid="{745AD63B-18F4-425E-A74E-80E1D5BC0C46}"/>
    <hyperlink ref="X6" r:id="rId6" xr:uid="{9176799C-D382-4C36-B053-D74424BB8D80}"/>
  </hyperlinks>
  <printOptions horizontalCentered="1" verticalCentered="1"/>
  <pageMargins left="0.70866141732283472" right="0.70866141732283472" top="0.74803149606299213" bottom="0.74803149606299213" header="0.31496062992125984" footer="0.31496062992125984"/>
  <pageSetup scale="67" orientation="landscape" r:id="rId7"/>
  <drawing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801"/>
  <sheetViews>
    <sheetView showGridLines="0" tabSelected="1" zoomScale="80" zoomScaleNormal="80" workbookViewId="0">
      <pane xSplit="1" ySplit="4" topLeftCell="D5" activePane="bottomRight" state="frozen"/>
      <selection pane="topRight" activeCell="B1" sqref="B1"/>
      <selection pane="bottomLeft" activeCell="A5" sqref="A5"/>
      <selection pane="bottomRight" activeCell="W16" sqref="W16:W17"/>
    </sheetView>
  </sheetViews>
  <sheetFormatPr baseColWidth="10" defaultColWidth="11.5" defaultRowHeight="15" x14ac:dyDescent="0.25"/>
  <cols>
    <col min="1" max="1" width="24.5" style="2" customWidth="1"/>
    <col min="2" max="2" width="6.25" style="15" customWidth="1"/>
    <col min="3" max="3" width="46.75" style="2" customWidth="1"/>
    <col min="4" max="4" width="42.5" style="2" customWidth="1"/>
    <col min="5" max="5" width="34.5" style="2" customWidth="1"/>
    <col min="6" max="6" width="25.75" style="2" customWidth="1"/>
    <col min="7" max="7" width="24.75" style="2" customWidth="1"/>
    <col min="8" max="8" width="24.5" style="2" customWidth="1"/>
    <col min="9" max="10" width="11.5" style="1" hidden="1" customWidth="1"/>
    <col min="11" max="11" width="15.5" style="1" hidden="1" customWidth="1"/>
    <col min="12" max="12" width="11.5" style="1" hidden="1" customWidth="1"/>
    <col min="13" max="13" width="16.625" style="1" hidden="1" customWidth="1"/>
    <col min="14" max="14" width="17.125" style="1" hidden="1" customWidth="1"/>
    <col min="15" max="15" width="11.5" style="1" hidden="1" customWidth="1"/>
    <col min="16" max="16" width="16.625" style="1" hidden="1" customWidth="1"/>
    <col min="17" max="18" width="11.5" style="1" hidden="1" customWidth="1"/>
    <col min="19" max="19" width="16.625" style="1" hidden="1" customWidth="1"/>
    <col min="20" max="20" width="17.125" style="1" hidden="1" customWidth="1"/>
    <col min="21" max="21" width="16.625" style="1" customWidth="1"/>
    <col min="22" max="22" width="16.125" style="1" customWidth="1"/>
    <col min="23" max="23" width="57.25" style="1" customWidth="1"/>
    <col min="24" max="24" width="40.75" style="1" customWidth="1"/>
    <col min="25" max="29" width="11.5" style="1"/>
    <col min="30" max="16384" width="11.5" style="2"/>
  </cols>
  <sheetData>
    <row r="1" spans="1:35" s="16" customFormat="1" ht="82.5" customHeight="1" x14ac:dyDescent="0.25">
      <c r="A1" s="267" t="s">
        <v>351</v>
      </c>
      <c r="B1" s="267"/>
      <c r="C1" s="267"/>
      <c r="D1" s="267"/>
      <c r="E1" s="267"/>
      <c r="F1" s="267"/>
      <c r="G1" s="267"/>
      <c r="H1" s="267"/>
      <c r="I1" s="267"/>
      <c r="J1" s="267"/>
      <c r="K1" s="267"/>
      <c r="L1" s="267"/>
      <c r="M1" s="267"/>
      <c r="N1" s="267"/>
      <c r="O1" s="267"/>
      <c r="P1" s="267"/>
      <c r="Q1" s="267"/>
      <c r="R1" s="267"/>
      <c r="S1" s="267"/>
      <c r="T1" s="267"/>
      <c r="U1" s="267"/>
      <c r="V1" s="267"/>
      <c r="W1" s="267"/>
      <c r="X1" s="267"/>
    </row>
    <row r="2" spans="1:35" s="16" customFormat="1" ht="65.25" customHeight="1" thickBot="1" x14ac:dyDescent="0.3">
      <c r="A2" s="174" t="s">
        <v>14</v>
      </c>
      <c r="B2" s="254" t="s">
        <v>352</v>
      </c>
      <c r="C2" s="251"/>
      <c r="D2" s="251"/>
      <c r="E2" s="251"/>
      <c r="F2" s="251"/>
      <c r="G2" s="251"/>
      <c r="H2" s="251"/>
      <c r="I2" s="251"/>
      <c r="J2" s="251"/>
      <c r="K2" s="251"/>
      <c r="L2" s="251"/>
      <c r="M2" s="251"/>
      <c r="N2" s="251"/>
      <c r="O2" s="251"/>
      <c r="P2" s="251"/>
      <c r="Q2" s="251"/>
      <c r="R2" s="251"/>
      <c r="S2" s="251"/>
      <c r="T2" s="251"/>
      <c r="U2" s="251"/>
      <c r="V2" s="251"/>
      <c r="W2" s="251"/>
      <c r="X2" s="251"/>
    </row>
    <row r="3" spans="1:35" s="16" customFormat="1" ht="66" customHeight="1" thickTop="1" thickBot="1" x14ac:dyDescent="0.3">
      <c r="A3" s="3" t="s">
        <v>16</v>
      </c>
      <c r="B3" s="286" t="s">
        <v>353</v>
      </c>
      <c r="C3" s="287"/>
      <c r="D3" s="287"/>
      <c r="E3" s="287"/>
      <c r="F3" s="287"/>
      <c r="G3" s="287"/>
      <c r="H3" s="287"/>
      <c r="I3" s="246" t="s">
        <v>18</v>
      </c>
      <c r="J3" s="247"/>
      <c r="K3" s="247"/>
      <c r="L3" s="247"/>
      <c r="M3" s="247"/>
      <c r="N3" s="247"/>
      <c r="O3" s="247"/>
      <c r="P3" s="247"/>
      <c r="Q3" s="247"/>
      <c r="R3" s="247"/>
      <c r="S3" s="247"/>
      <c r="T3" s="247"/>
      <c r="U3" s="247"/>
      <c r="V3" s="288" t="s">
        <v>19</v>
      </c>
      <c r="W3" s="289"/>
      <c r="X3" s="289"/>
      <c r="AI3" s="75"/>
    </row>
    <row r="4" spans="1:35" s="18" customFormat="1" ht="66" customHeight="1" x14ac:dyDescent="0.25">
      <c r="A4" s="4" t="s">
        <v>354</v>
      </c>
      <c r="B4" s="4" t="s">
        <v>21</v>
      </c>
      <c r="C4" s="4" t="s">
        <v>22</v>
      </c>
      <c r="D4" s="4" t="s">
        <v>23</v>
      </c>
      <c r="E4" s="3" t="s">
        <v>24</v>
      </c>
      <c r="F4" s="3" t="s">
        <v>25</v>
      </c>
      <c r="G4" s="5" t="s">
        <v>26</v>
      </c>
      <c r="H4" s="6" t="s">
        <v>27</v>
      </c>
      <c r="I4" s="6" t="s">
        <v>280</v>
      </c>
      <c r="J4" s="5" t="s">
        <v>29</v>
      </c>
      <c r="K4" s="6" t="s">
        <v>30</v>
      </c>
      <c r="L4" s="5" t="s">
        <v>31</v>
      </c>
      <c r="M4" s="6" t="s">
        <v>32</v>
      </c>
      <c r="N4" s="5" t="s">
        <v>33</v>
      </c>
      <c r="O4" s="6" t="s">
        <v>34</v>
      </c>
      <c r="P4" s="5" t="s">
        <v>35</v>
      </c>
      <c r="Q4" s="6" t="s">
        <v>36</v>
      </c>
      <c r="R4" s="5" t="s">
        <v>37</v>
      </c>
      <c r="S4" s="6" t="s">
        <v>38</v>
      </c>
      <c r="T4" s="5" t="s">
        <v>39</v>
      </c>
      <c r="U4" s="6" t="s">
        <v>40</v>
      </c>
      <c r="V4" s="164" t="s">
        <v>355</v>
      </c>
      <c r="W4" s="165" t="s">
        <v>42</v>
      </c>
      <c r="X4" s="165" t="s">
        <v>43</v>
      </c>
    </row>
    <row r="5" spans="1:35" s="18" customFormat="1" ht="239.25" customHeight="1" x14ac:dyDescent="0.25">
      <c r="A5" s="260" t="s">
        <v>356</v>
      </c>
      <c r="B5" s="98">
        <v>1</v>
      </c>
      <c r="C5" s="99" t="s">
        <v>357</v>
      </c>
      <c r="D5" s="59" t="s">
        <v>358</v>
      </c>
      <c r="E5" s="59">
        <v>1</v>
      </c>
      <c r="F5" s="59" t="s">
        <v>359</v>
      </c>
      <c r="G5" s="60">
        <v>44986</v>
      </c>
      <c r="H5" s="36">
        <v>45291</v>
      </c>
      <c r="I5" s="52"/>
      <c r="J5" s="52"/>
      <c r="K5" s="52"/>
      <c r="L5" s="52"/>
      <c r="M5" s="52"/>
      <c r="N5" s="52"/>
      <c r="O5" s="52"/>
      <c r="P5" s="91"/>
      <c r="Q5" s="52"/>
      <c r="R5" s="52"/>
      <c r="S5" s="52"/>
      <c r="T5" s="49">
        <v>1</v>
      </c>
      <c r="U5" s="91">
        <f>SUM(I5:T5)</f>
        <v>1</v>
      </c>
      <c r="V5" s="176">
        <v>0.7</v>
      </c>
      <c r="W5" s="184" t="s">
        <v>488</v>
      </c>
      <c r="X5" s="184" t="s">
        <v>360</v>
      </c>
    </row>
    <row r="6" spans="1:35" s="1" customFormat="1" ht="407.25" customHeight="1" x14ac:dyDescent="0.25">
      <c r="A6" s="239"/>
      <c r="B6" s="98">
        <v>2</v>
      </c>
      <c r="C6" s="59" t="s">
        <v>361</v>
      </c>
      <c r="D6" s="59" t="s">
        <v>362</v>
      </c>
      <c r="E6" s="59" t="s">
        <v>363</v>
      </c>
      <c r="F6" s="59" t="s">
        <v>364</v>
      </c>
      <c r="G6" s="53" t="s">
        <v>365</v>
      </c>
      <c r="H6" s="53" t="s">
        <v>366</v>
      </c>
      <c r="I6" s="36"/>
      <c r="J6" s="36"/>
      <c r="K6" s="36"/>
      <c r="L6" s="36"/>
      <c r="M6" s="49">
        <v>1</v>
      </c>
      <c r="N6" s="36"/>
      <c r="O6" s="36"/>
      <c r="P6" s="49"/>
      <c r="Q6" s="36"/>
      <c r="R6" s="36"/>
      <c r="S6" s="49"/>
      <c r="T6" s="49">
        <v>2</v>
      </c>
      <c r="U6" s="49">
        <f>SUM(I6:T6)</f>
        <v>3</v>
      </c>
      <c r="V6" s="218">
        <v>0.5</v>
      </c>
      <c r="W6" s="219" t="s">
        <v>367</v>
      </c>
      <c r="X6" s="219" t="s">
        <v>493</v>
      </c>
      <c r="Y6" s="18"/>
      <c r="Z6" s="18"/>
      <c r="AA6" s="18"/>
      <c r="AB6" s="18"/>
      <c r="AC6" s="18"/>
      <c r="AD6" s="18"/>
    </row>
    <row r="7" spans="1:35" s="1" customFormat="1" ht="140.25" customHeight="1" x14ac:dyDescent="0.25">
      <c r="A7" s="239"/>
      <c r="B7" s="98">
        <v>3</v>
      </c>
      <c r="C7" s="59" t="s">
        <v>368</v>
      </c>
      <c r="D7" s="59" t="s">
        <v>369</v>
      </c>
      <c r="E7" s="59">
        <v>1</v>
      </c>
      <c r="F7" s="59" t="s">
        <v>370</v>
      </c>
      <c r="G7" s="60" t="s">
        <v>371</v>
      </c>
      <c r="H7" s="36" t="s">
        <v>372</v>
      </c>
      <c r="I7" s="36"/>
      <c r="J7" s="36"/>
      <c r="K7" s="36"/>
      <c r="L7" s="36"/>
      <c r="M7" s="36"/>
      <c r="N7" s="36"/>
      <c r="O7" s="36"/>
      <c r="P7" s="49">
        <v>1</v>
      </c>
      <c r="Q7" s="36"/>
      <c r="R7" s="36"/>
      <c r="S7" s="36"/>
      <c r="T7" s="36"/>
      <c r="U7" s="49">
        <f>SUM(I7:T7)</f>
        <v>1</v>
      </c>
      <c r="V7" s="176" t="s">
        <v>475</v>
      </c>
      <c r="W7" s="184" t="s">
        <v>489</v>
      </c>
      <c r="X7" s="184" t="s">
        <v>373</v>
      </c>
      <c r="Y7" s="18"/>
      <c r="Z7" s="18"/>
      <c r="AA7" s="18"/>
      <c r="AB7" s="18"/>
      <c r="AC7" s="18"/>
      <c r="AD7" s="18"/>
    </row>
    <row r="8" spans="1:35" s="1" customFormat="1" ht="82.5" customHeight="1" x14ac:dyDescent="0.25">
      <c r="A8" s="239"/>
      <c r="B8" s="98">
        <v>4</v>
      </c>
      <c r="C8" s="59" t="s">
        <v>374</v>
      </c>
      <c r="D8" s="59" t="s">
        <v>375</v>
      </c>
      <c r="E8" s="59">
        <v>2</v>
      </c>
      <c r="F8" s="59" t="s">
        <v>322</v>
      </c>
      <c r="G8" s="53" t="s">
        <v>376</v>
      </c>
      <c r="H8" s="92" t="s">
        <v>222</v>
      </c>
      <c r="I8" s="36"/>
      <c r="J8" s="36"/>
      <c r="K8" s="48"/>
      <c r="L8" s="48"/>
      <c r="M8" s="49">
        <v>1</v>
      </c>
      <c r="N8" s="48"/>
      <c r="O8" s="48"/>
      <c r="P8" s="49"/>
      <c r="Q8" s="48"/>
      <c r="R8" s="49">
        <v>1</v>
      </c>
      <c r="S8" s="48"/>
      <c r="T8" s="48"/>
      <c r="U8" s="49">
        <f>SUM(I8:T8)</f>
        <v>2</v>
      </c>
      <c r="V8" s="212">
        <v>0.5</v>
      </c>
      <c r="W8" s="219" t="s">
        <v>490</v>
      </c>
      <c r="X8" s="219" t="s">
        <v>377</v>
      </c>
      <c r="Y8" s="18"/>
      <c r="Z8" s="18"/>
      <c r="AA8" s="18"/>
      <c r="AB8" s="18"/>
      <c r="AC8" s="18"/>
      <c r="AD8" s="18"/>
    </row>
    <row r="9" spans="1:35" s="1" customFormat="1" ht="55.5" customHeight="1" x14ac:dyDescent="0.25">
      <c r="A9" s="239"/>
      <c r="B9" s="98">
        <v>5</v>
      </c>
      <c r="C9" s="59" t="s">
        <v>378</v>
      </c>
      <c r="D9" s="59" t="s">
        <v>379</v>
      </c>
      <c r="E9" s="33">
        <v>0.2</v>
      </c>
      <c r="F9" s="59" t="s">
        <v>380</v>
      </c>
      <c r="G9" s="53" t="s">
        <v>381</v>
      </c>
      <c r="H9" s="92" t="s">
        <v>382</v>
      </c>
      <c r="I9" s="36"/>
      <c r="J9" s="36"/>
      <c r="K9" s="48"/>
      <c r="L9" s="48"/>
      <c r="M9" s="48"/>
      <c r="N9" s="48"/>
      <c r="O9" s="48"/>
      <c r="P9" s="48"/>
      <c r="Q9" s="48"/>
      <c r="R9" s="48">
        <v>0.2</v>
      </c>
      <c r="S9" s="48"/>
      <c r="T9" s="48"/>
      <c r="U9" s="48">
        <f>SUM(N9:T9)</f>
        <v>0.2</v>
      </c>
      <c r="V9" s="177">
        <v>0</v>
      </c>
      <c r="W9" s="185" t="s">
        <v>383</v>
      </c>
      <c r="X9" s="219"/>
      <c r="Y9" s="18"/>
      <c r="Z9" s="18"/>
      <c r="AA9" s="18"/>
      <c r="AB9" s="18"/>
      <c r="AC9" s="18"/>
      <c r="AD9" s="18"/>
    </row>
    <row r="10" spans="1:35" s="1" customFormat="1" ht="142.5" customHeight="1" x14ac:dyDescent="0.25">
      <c r="A10" s="239"/>
      <c r="B10" s="98">
        <v>6</v>
      </c>
      <c r="C10" s="76" t="s">
        <v>384</v>
      </c>
      <c r="D10" s="76" t="s">
        <v>385</v>
      </c>
      <c r="E10" s="100">
        <v>1</v>
      </c>
      <c r="F10" s="76" t="s">
        <v>322</v>
      </c>
      <c r="G10" s="101" t="s">
        <v>386</v>
      </c>
      <c r="H10" s="101" t="s">
        <v>387</v>
      </c>
      <c r="I10" s="36"/>
      <c r="J10" s="49">
        <v>1</v>
      </c>
      <c r="K10" s="48"/>
      <c r="L10" s="48"/>
      <c r="M10" s="48"/>
      <c r="N10" s="48"/>
      <c r="O10" s="48"/>
      <c r="P10" s="48"/>
      <c r="Q10" s="48"/>
      <c r="R10" s="48"/>
      <c r="S10" s="48"/>
      <c r="T10" s="48"/>
      <c r="U10" s="49">
        <f>J10</f>
        <v>1</v>
      </c>
      <c r="V10" s="212" t="s">
        <v>475</v>
      </c>
      <c r="W10" s="219" t="s">
        <v>491</v>
      </c>
      <c r="X10" s="219" t="s">
        <v>388</v>
      </c>
      <c r="Y10" s="18"/>
      <c r="Z10" s="18"/>
      <c r="AA10" s="18"/>
      <c r="AB10" s="18"/>
      <c r="AC10" s="18"/>
      <c r="AD10" s="18"/>
    </row>
    <row r="11" spans="1:35" s="1" customFormat="1" ht="72" customHeight="1" x14ac:dyDescent="0.25">
      <c r="A11" s="239"/>
      <c r="B11" s="98">
        <v>7</v>
      </c>
      <c r="C11" s="83" t="s">
        <v>389</v>
      </c>
      <c r="D11" s="121" t="s">
        <v>168</v>
      </c>
      <c r="E11" s="122">
        <v>1</v>
      </c>
      <c r="F11" s="121" t="s">
        <v>390</v>
      </c>
      <c r="G11" s="123" t="s">
        <v>202</v>
      </c>
      <c r="H11" s="124" t="s">
        <v>391</v>
      </c>
      <c r="I11" s="36"/>
      <c r="J11" s="36"/>
      <c r="K11" s="48"/>
      <c r="L11" s="48"/>
      <c r="M11" s="48"/>
      <c r="N11" s="48"/>
      <c r="O11" s="48"/>
      <c r="P11" s="48"/>
      <c r="Q11" s="48"/>
      <c r="R11" s="48"/>
      <c r="S11" s="49">
        <v>1</v>
      </c>
      <c r="T11" s="48"/>
      <c r="U11" s="49">
        <f>SUM(I11:T11)</f>
        <v>1</v>
      </c>
      <c r="V11" s="176" t="s">
        <v>475</v>
      </c>
      <c r="W11" s="184" t="s">
        <v>392</v>
      </c>
      <c r="X11" s="208" t="s">
        <v>393</v>
      </c>
      <c r="Y11" s="18"/>
      <c r="Z11" s="18"/>
      <c r="AA11" s="18"/>
      <c r="AB11" s="18"/>
      <c r="AC11" s="18"/>
      <c r="AD11" s="18"/>
    </row>
    <row r="12" spans="1:35" s="1" customFormat="1" ht="57.75" customHeight="1" x14ac:dyDescent="0.25">
      <c r="A12" s="239"/>
      <c r="B12" s="98">
        <v>8</v>
      </c>
      <c r="C12" s="83" t="s">
        <v>394</v>
      </c>
      <c r="D12" s="125" t="s">
        <v>395</v>
      </c>
      <c r="E12" s="126">
        <v>1</v>
      </c>
      <c r="F12" s="58" t="s">
        <v>301</v>
      </c>
      <c r="G12" s="127" t="s">
        <v>202</v>
      </c>
      <c r="H12" s="128" t="s">
        <v>149</v>
      </c>
      <c r="I12" s="36"/>
      <c r="J12" s="36"/>
      <c r="K12" s="48"/>
      <c r="L12" s="48"/>
      <c r="M12" s="48"/>
      <c r="N12" s="48"/>
      <c r="O12" s="48"/>
      <c r="P12" s="48"/>
      <c r="Q12" s="48"/>
      <c r="R12" s="48"/>
      <c r="S12" s="48"/>
      <c r="T12" s="48">
        <v>1</v>
      </c>
      <c r="U12" s="48">
        <f>AVERAGE(I12:T12)</f>
        <v>1</v>
      </c>
      <c r="V12" s="214" t="s">
        <v>396</v>
      </c>
      <c r="W12" s="185" t="s">
        <v>397</v>
      </c>
      <c r="X12" s="189" t="s">
        <v>192</v>
      </c>
      <c r="Y12" s="18"/>
      <c r="Z12" s="18"/>
      <c r="AA12" s="18"/>
      <c r="AB12" s="18"/>
      <c r="AC12" s="18"/>
      <c r="AD12" s="18"/>
    </row>
    <row r="13" spans="1:35" s="1" customFormat="1" ht="57.75" customHeight="1" x14ac:dyDescent="0.25">
      <c r="A13" s="239"/>
      <c r="B13" s="98">
        <v>9</v>
      </c>
      <c r="C13" s="58" t="s">
        <v>398</v>
      </c>
      <c r="D13" s="58" t="s">
        <v>399</v>
      </c>
      <c r="E13" s="58">
        <v>1</v>
      </c>
      <c r="F13" s="58" t="s">
        <v>301</v>
      </c>
      <c r="G13" s="84">
        <v>44958</v>
      </c>
      <c r="H13" s="85" t="s">
        <v>149</v>
      </c>
      <c r="I13" s="36"/>
      <c r="J13" s="36"/>
      <c r="K13" s="48"/>
      <c r="L13" s="48"/>
      <c r="M13" s="48"/>
      <c r="N13" s="48"/>
      <c r="O13" s="48"/>
      <c r="P13" s="48"/>
      <c r="Q13" s="48"/>
      <c r="R13" s="48"/>
      <c r="S13" s="48"/>
      <c r="T13" s="49">
        <v>1</v>
      </c>
      <c r="U13" s="49">
        <f>SUM(T13)</f>
        <v>1</v>
      </c>
      <c r="V13" s="215" t="s">
        <v>396</v>
      </c>
      <c r="W13" s="216" t="s">
        <v>486</v>
      </c>
      <c r="X13" s="189" t="s">
        <v>192</v>
      </c>
      <c r="Y13" s="18"/>
      <c r="Z13" s="18"/>
      <c r="AA13" s="18"/>
      <c r="AB13" s="18"/>
      <c r="AC13" s="18"/>
      <c r="AD13" s="18"/>
    </row>
    <row r="14" spans="1:35" s="1" customFormat="1" ht="177" customHeight="1" x14ac:dyDescent="0.25">
      <c r="A14" s="239"/>
      <c r="B14" s="98">
        <v>10</v>
      </c>
      <c r="C14" s="86" t="s">
        <v>400</v>
      </c>
      <c r="D14" s="102" t="s">
        <v>401</v>
      </c>
      <c r="E14" s="33" t="s">
        <v>402</v>
      </c>
      <c r="F14" s="59" t="s">
        <v>403</v>
      </c>
      <c r="G14" s="53">
        <v>44958</v>
      </c>
      <c r="H14" s="53">
        <v>45275</v>
      </c>
      <c r="I14" s="36"/>
      <c r="J14" s="36"/>
      <c r="K14" s="36"/>
      <c r="L14" s="36"/>
      <c r="M14" s="36"/>
      <c r="N14" s="36"/>
      <c r="O14" s="36"/>
      <c r="P14" s="49"/>
      <c r="Q14" s="36"/>
      <c r="R14" s="36"/>
      <c r="S14" s="36"/>
      <c r="T14" s="49">
        <v>1</v>
      </c>
      <c r="U14" s="49">
        <f>SUM(I14:T14)</f>
        <v>1</v>
      </c>
      <c r="V14" s="176">
        <v>0.5</v>
      </c>
      <c r="W14" s="184" t="s">
        <v>404</v>
      </c>
      <c r="X14" s="184" t="s">
        <v>405</v>
      </c>
      <c r="Y14" s="18"/>
      <c r="Z14" s="18"/>
      <c r="AA14" s="18"/>
      <c r="AB14" s="18"/>
      <c r="AC14" s="18"/>
      <c r="AD14" s="18"/>
    </row>
    <row r="15" spans="1:35" s="1" customFormat="1" ht="147" customHeight="1" x14ac:dyDescent="0.25">
      <c r="A15" s="239"/>
      <c r="B15" s="98">
        <v>11</v>
      </c>
      <c r="C15" s="59" t="s">
        <v>406</v>
      </c>
      <c r="D15" s="59" t="s">
        <v>407</v>
      </c>
      <c r="E15" s="59" t="s">
        <v>408</v>
      </c>
      <c r="F15" s="59" t="s">
        <v>409</v>
      </c>
      <c r="G15" s="53">
        <v>44958</v>
      </c>
      <c r="H15" s="53">
        <v>45276</v>
      </c>
      <c r="I15" s="36"/>
      <c r="J15" s="36"/>
      <c r="K15" s="48"/>
      <c r="L15" s="48"/>
      <c r="M15" s="48"/>
      <c r="N15" s="48"/>
      <c r="O15" s="48"/>
      <c r="P15" s="48"/>
      <c r="Q15" s="48">
        <v>0.4</v>
      </c>
      <c r="R15" s="48"/>
      <c r="S15" s="48"/>
      <c r="T15" s="48">
        <v>0.55000000000000004</v>
      </c>
      <c r="U15" s="48">
        <f>SUM(Q15:T15)</f>
        <v>0.95000000000000007</v>
      </c>
      <c r="V15" s="177">
        <v>0.5</v>
      </c>
      <c r="W15" s="185" t="s">
        <v>495</v>
      </c>
      <c r="X15" s="185" t="s">
        <v>405</v>
      </c>
      <c r="Y15" s="18"/>
      <c r="Z15" s="18"/>
      <c r="AA15" s="18"/>
      <c r="AB15" s="18"/>
      <c r="AC15" s="18"/>
      <c r="AD15" s="18"/>
    </row>
    <row r="16" spans="1:35" s="1" customFormat="1" ht="160.5" customHeight="1" x14ac:dyDescent="0.25">
      <c r="A16" s="239"/>
      <c r="B16" s="98">
        <v>12</v>
      </c>
      <c r="C16" s="59" t="s">
        <v>410</v>
      </c>
      <c r="D16" s="59" t="s">
        <v>411</v>
      </c>
      <c r="E16" s="103">
        <v>2</v>
      </c>
      <c r="F16" s="59" t="s">
        <v>246</v>
      </c>
      <c r="G16" s="53" t="s">
        <v>202</v>
      </c>
      <c r="H16" s="53" t="s">
        <v>315</v>
      </c>
      <c r="I16" s="36"/>
      <c r="J16" s="36"/>
      <c r="K16" s="48"/>
      <c r="L16" s="48"/>
      <c r="M16" s="48"/>
      <c r="N16" s="49">
        <v>1</v>
      </c>
      <c r="O16" s="48"/>
      <c r="P16" s="48"/>
      <c r="Q16" s="48"/>
      <c r="R16" s="48"/>
      <c r="S16" s="49">
        <v>1</v>
      </c>
      <c r="T16" s="48"/>
      <c r="U16" s="49">
        <f>SUM(N16:T16)</f>
        <v>2</v>
      </c>
      <c r="V16" s="176">
        <v>0.5</v>
      </c>
      <c r="W16" s="235" t="s">
        <v>474</v>
      </c>
      <c r="X16" s="208" t="s">
        <v>412</v>
      </c>
      <c r="Y16" s="18"/>
      <c r="Z16" s="18"/>
      <c r="AA16" s="18"/>
      <c r="AB16" s="18"/>
      <c r="AC16" s="18"/>
      <c r="AD16" s="18"/>
    </row>
    <row r="17" spans="1:30" s="1" customFormat="1" ht="151.15" customHeight="1" x14ac:dyDescent="0.25">
      <c r="A17" s="239"/>
      <c r="B17" s="98">
        <v>13</v>
      </c>
      <c r="C17" s="59" t="s">
        <v>413</v>
      </c>
      <c r="D17" s="59" t="s">
        <v>414</v>
      </c>
      <c r="E17" s="59">
        <v>4</v>
      </c>
      <c r="F17" s="59" t="s">
        <v>246</v>
      </c>
      <c r="G17" s="60" t="s">
        <v>381</v>
      </c>
      <c r="H17" s="36">
        <v>45291</v>
      </c>
      <c r="I17" s="36"/>
      <c r="J17" s="36"/>
      <c r="K17" s="49"/>
      <c r="L17" s="49">
        <v>1</v>
      </c>
      <c r="M17" s="49"/>
      <c r="N17" s="49">
        <v>1</v>
      </c>
      <c r="O17" s="49"/>
      <c r="P17" s="49"/>
      <c r="Q17" s="49">
        <v>1</v>
      </c>
      <c r="R17" s="49"/>
      <c r="S17" s="49">
        <v>1</v>
      </c>
      <c r="T17" s="49"/>
      <c r="U17" s="49">
        <f>SUM(I17:T17)</f>
        <v>4</v>
      </c>
      <c r="V17" s="177">
        <v>0.5</v>
      </c>
      <c r="W17" s="219" t="s">
        <v>473</v>
      </c>
      <c r="X17" s="209" t="s">
        <v>412</v>
      </c>
      <c r="Y17" s="18"/>
      <c r="Z17" s="18"/>
      <c r="AA17" s="18"/>
      <c r="AB17" s="18"/>
      <c r="AC17" s="18"/>
      <c r="AD17" s="18"/>
    </row>
    <row r="18" spans="1:30" s="1" customFormat="1" ht="151.15" customHeight="1" x14ac:dyDescent="0.25">
      <c r="A18" s="239"/>
      <c r="B18" s="98">
        <v>14</v>
      </c>
      <c r="C18" s="59" t="s">
        <v>415</v>
      </c>
      <c r="D18" s="59" t="s">
        <v>416</v>
      </c>
      <c r="E18" s="59" t="s">
        <v>417</v>
      </c>
      <c r="F18" s="59" t="s">
        <v>418</v>
      </c>
      <c r="G18" s="60">
        <v>44958</v>
      </c>
      <c r="H18" s="36">
        <v>45291</v>
      </c>
      <c r="I18" s="49"/>
      <c r="J18" s="49"/>
      <c r="K18" s="49"/>
      <c r="L18" s="49"/>
      <c r="M18" s="49"/>
      <c r="N18" s="49">
        <v>1</v>
      </c>
      <c r="O18" s="49"/>
      <c r="P18" s="49"/>
      <c r="Q18" s="49">
        <v>1</v>
      </c>
      <c r="R18" s="49"/>
      <c r="S18" s="49"/>
      <c r="T18" s="49">
        <v>1</v>
      </c>
      <c r="U18" s="49">
        <f>+N18+Q18+T18</f>
        <v>3</v>
      </c>
      <c r="V18" s="48">
        <v>0.33</v>
      </c>
      <c r="W18" s="187" t="s">
        <v>419</v>
      </c>
      <c r="X18" s="187" t="s">
        <v>420</v>
      </c>
      <c r="Y18" s="18"/>
      <c r="Z18" s="18"/>
      <c r="AA18" s="18"/>
      <c r="AB18" s="18"/>
      <c r="AC18" s="18"/>
      <c r="AD18" s="18"/>
    </row>
    <row r="19" spans="1:30" s="1" customFormat="1" ht="258" customHeight="1" x14ac:dyDescent="0.25">
      <c r="A19" s="285"/>
      <c r="B19" s="98">
        <v>15</v>
      </c>
      <c r="C19" s="59" t="s">
        <v>421</v>
      </c>
      <c r="D19" s="59" t="s">
        <v>422</v>
      </c>
      <c r="E19" s="59">
        <v>1</v>
      </c>
      <c r="F19" s="59" t="s">
        <v>201</v>
      </c>
      <c r="G19" s="60">
        <v>44958</v>
      </c>
      <c r="H19" s="36">
        <v>45291</v>
      </c>
      <c r="I19" s="36"/>
      <c r="J19" s="36"/>
      <c r="K19" s="36"/>
      <c r="L19" s="36"/>
      <c r="M19" s="36"/>
      <c r="N19" s="49"/>
      <c r="O19" s="36"/>
      <c r="P19" s="49"/>
      <c r="Q19" s="36"/>
      <c r="R19" s="36"/>
      <c r="S19" s="36"/>
      <c r="T19" s="49">
        <v>1</v>
      </c>
      <c r="U19" s="49">
        <f>SUM(N19:T19)</f>
        <v>1</v>
      </c>
      <c r="V19" s="176" t="s">
        <v>475</v>
      </c>
      <c r="W19" s="184" t="s">
        <v>423</v>
      </c>
      <c r="X19" s="186" t="s">
        <v>204</v>
      </c>
      <c r="Y19" s="18"/>
      <c r="Z19" s="18"/>
      <c r="AA19" s="18"/>
      <c r="AB19" s="18"/>
      <c r="AC19" s="18"/>
      <c r="AD19" s="18"/>
    </row>
    <row r="20" spans="1:30" s="1" customFormat="1" x14ac:dyDescent="0.25"/>
    <row r="21" spans="1:30" s="1" customFormat="1" x14ac:dyDescent="0.25"/>
    <row r="22" spans="1:30" s="1" customFormat="1" x14ac:dyDescent="0.25"/>
    <row r="23" spans="1:30" s="1" customFormat="1" x14ac:dyDescent="0.25"/>
    <row r="24" spans="1:30" s="1" customFormat="1" x14ac:dyDescent="0.25"/>
    <row r="25" spans="1:30" s="1" customFormat="1" x14ac:dyDescent="0.25"/>
    <row r="26" spans="1:30" s="1" customFormat="1" x14ac:dyDescent="0.25"/>
    <row r="27" spans="1:30" s="1" customFormat="1" x14ac:dyDescent="0.25"/>
    <row r="28" spans="1:30" s="1" customFormat="1" x14ac:dyDescent="0.25"/>
    <row r="29" spans="1:30" s="1" customFormat="1" x14ac:dyDescent="0.25"/>
    <row r="30" spans="1:30" s="1" customFormat="1" x14ac:dyDescent="0.25"/>
    <row r="31" spans="1:30" s="1" customFormat="1" x14ac:dyDescent="0.25"/>
    <row r="32" spans="1:30"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row r="612" s="1" customFormat="1" x14ac:dyDescent="0.25"/>
    <row r="613" s="1" customFormat="1" x14ac:dyDescent="0.25"/>
    <row r="614" s="1" customFormat="1" x14ac:dyDescent="0.25"/>
    <row r="615" s="1" customFormat="1" x14ac:dyDescent="0.25"/>
    <row r="616" s="1" customFormat="1" x14ac:dyDescent="0.25"/>
    <row r="617" s="1" customFormat="1" x14ac:dyDescent="0.25"/>
    <row r="618" s="1" customFormat="1" x14ac:dyDescent="0.25"/>
    <row r="619" s="1" customFormat="1" x14ac:dyDescent="0.25"/>
    <row r="620" s="1" customFormat="1" x14ac:dyDescent="0.25"/>
    <row r="621" s="1" customFormat="1" x14ac:dyDescent="0.25"/>
    <row r="622" s="1" customFormat="1" x14ac:dyDescent="0.25"/>
    <row r="623" s="1" customFormat="1" x14ac:dyDescent="0.25"/>
    <row r="624" s="1" customFormat="1" x14ac:dyDescent="0.25"/>
    <row r="625" s="1" customFormat="1" x14ac:dyDescent="0.25"/>
    <row r="626" s="1" customFormat="1" x14ac:dyDescent="0.25"/>
    <row r="627" s="1" customFormat="1" x14ac:dyDescent="0.25"/>
    <row r="628" s="1" customFormat="1" x14ac:dyDescent="0.25"/>
    <row r="629" s="1" customFormat="1" x14ac:dyDescent="0.25"/>
    <row r="630" s="1" customFormat="1" x14ac:dyDescent="0.25"/>
    <row r="631" s="1" customFormat="1" x14ac:dyDescent="0.25"/>
    <row r="632" s="1" customFormat="1" x14ac:dyDescent="0.25"/>
    <row r="633" s="1" customFormat="1" x14ac:dyDescent="0.25"/>
    <row r="634" s="1" customFormat="1" x14ac:dyDescent="0.25"/>
    <row r="635" s="1" customFormat="1" x14ac:dyDescent="0.25"/>
    <row r="636" s="1" customFormat="1" x14ac:dyDescent="0.25"/>
    <row r="637" s="1" customFormat="1" x14ac:dyDescent="0.25"/>
    <row r="638" s="1" customFormat="1" x14ac:dyDescent="0.25"/>
    <row r="639" s="1" customFormat="1" x14ac:dyDescent="0.25"/>
    <row r="640" s="1" customFormat="1" x14ac:dyDescent="0.25"/>
    <row r="641" s="1" customFormat="1" x14ac:dyDescent="0.25"/>
    <row r="642" s="1" customFormat="1" x14ac:dyDescent="0.25"/>
    <row r="643" s="1" customFormat="1" x14ac:dyDescent="0.25"/>
    <row r="644" s="1" customFormat="1" x14ac:dyDescent="0.25"/>
    <row r="645" s="1" customFormat="1" x14ac:dyDescent="0.25"/>
    <row r="646" s="1" customFormat="1" x14ac:dyDescent="0.25"/>
    <row r="647" s="1" customFormat="1" x14ac:dyDescent="0.25"/>
    <row r="648" s="1" customFormat="1" x14ac:dyDescent="0.25"/>
    <row r="649" s="1" customFormat="1" x14ac:dyDescent="0.25"/>
    <row r="650" s="1" customFormat="1" x14ac:dyDescent="0.25"/>
    <row r="651" s="1" customFormat="1" x14ac:dyDescent="0.25"/>
    <row r="652" s="1" customFormat="1" x14ac:dyDescent="0.25"/>
    <row r="653" s="1" customFormat="1" x14ac:dyDescent="0.25"/>
    <row r="654" s="1" customFormat="1" x14ac:dyDescent="0.25"/>
    <row r="655" s="1" customFormat="1" x14ac:dyDescent="0.25"/>
    <row r="656" s="1" customFormat="1" x14ac:dyDescent="0.25"/>
    <row r="657" s="1" customFormat="1" x14ac:dyDescent="0.25"/>
    <row r="658" s="1" customFormat="1" x14ac:dyDescent="0.25"/>
    <row r="659" s="1" customFormat="1" x14ac:dyDescent="0.25"/>
    <row r="660" s="1" customFormat="1" x14ac:dyDescent="0.25"/>
    <row r="661" s="1" customFormat="1" x14ac:dyDescent="0.25"/>
    <row r="662" s="1" customFormat="1" x14ac:dyDescent="0.25"/>
    <row r="663" s="1" customFormat="1" x14ac:dyDescent="0.25"/>
    <row r="664" s="1" customFormat="1" x14ac:dyDescent="0.25"/>
    <row r="665" s="1" customFormat="1" x14ac:dyDescent="0.25"/>
    <row r="666" s="1" customFormat="1" x14ac:dyDescent="0.25"/>
    <row r="667" s="1" customFormat="1" x14ac:dyDescent="0.25"/>
    <row r="668" s="1" customFormat="1" x14ac:dyDescent="0.25"/>
    <row r="669" s="1" customFormat="1" x14ac:dyDescent="0.25"/>
    <row r="670" s="1" customFormat="1" x14ac:dyDescent="0.25"/>
    <row r="671" s="1" customFormat="1" x14ac:dyDescent="0.25"/>
    <row r="672" s="1" customFormat="1" x14ac:dyDescent="0.25"/>
    <row r="673" s="1" customFormat="1" x14ac:dyDescent="0.25"/>
    <row r="674" s="1" customFormat="1" x14ac:dyDescent="0.25"/>
    <row r="675" s="1" customFormat="1" x14ac:dyDescent="0.25"/>
    <row r="676" s="1" customFormat="1" x14ac:dyDescent="0.25"/>
    <row r="677" s="1" customFormat="1" x14ac:dyDescent="0.25"/>
    <row r="678" s="1" customFormat="1" x14ac:dyDescent="0.25"/>
    <row r="679" s="1" customFormat="1" x14ac:dyDescent="0.25"/>
    <row r="680" s="1" customFormat="1" x14ac:dyDescent="0.25"/>
    <row r="681" s="1" customFormat="1" x14ac:dyDescent="0.25"/>
    <row r="682" s="1" customFormat="1" x14ac:dyDescent="0.25"/>
    <row r="683" s="1" customFormat="1" x14ac:dyDescent="0.25"/>
    <row r="684" s="1" customFormat="1" x14ac:dyDescent="0.25"/>
    <row r="685" s="1" customFormat="1" x14ac:dyDescent="0.25"/>
    <row r="686" s="1" customFormat="1" x14ac:dyDescent="0.25"/>
    <row r="687" s="1" customFormat="1" x14ac:dyDescent="0.25"/>
    <row r="688" s="1" customFormat="1" x14ac:dyDescent="0.25"/>
    <row r="689" s="1" customFormat="1" x14ac:dyDescent="0.25"/>
    <row r="690" s="1" customFormat="1" x14ac:dyDescent="0.25"/>
    <row r="691" s="1" customFormat="1" x14ac:dyDescent="0.25"/>
    <row r="692" s="1" customFormat="1" x14ac:dyDescent="0.25"/>
    <row r="693" s="1" customFormat="1" x14ac:dyDescent="0.25"/>
    <row r="694" s="1" customFormat="1" x14ac:dyDescent="0.25"/>
    <row r="695" s="1" customFormat="1" x14ac:dyDescent="0.25"/>
    <row r="696" s="1" customFormat="1" x14ac:dyDescent="0.25"/>
    <row r="697" s="1" customFormat="1" x14ac:dyDescent="0.25"/>
    <row r="698" s="1" customFormat="1" x14ac:dyDescent="0.25"/>
    <row r="699" s="1" customFormat="1" x14ac:dyDescent="0.25"/>
    <row r="700" s="1" customFormat="1" x14ac:dyDescent="0.25"/>
    <row r="701" s="1" customFormat="1" x14ac:dyDescent="0.25"/>
    <row r="702" s="1" customFormat="1" x14ac:dyDescent="0.25"/>
    <row r="703" s="1" customFormat="1" x14ac:dyDescent="0.25"/>
    <row r="704" s="1" customFormat="1" x14ac:dyDescent="0.25"/>
    <row r="705" s="1" customFormat="1" x14ac:dyDescent="0.25"/>
    <row r="706" s="1" customFormat="1" x14ac:dyDescent="0.25"/>
    <row r="707" s="1" customFormat="1" x14ac:dyDescent="0.25"/>
    <row r="708" s="1" customFormat="1" x14ac:dyDescent="0.25"/>
    <row r="709" s="1" customFormat="1" x14ac:dyDescent="0.25"/>
    <row r="710" s="1" customFormat="1" x14ac:dyDescent="0.25"/>
    <row r="711" s="1" customFormat="1" x14ac:dyDescent="0.25"/>
    <row r="712" s="1" customFormat="1" x14ac:dyDescent="0.25"/>
    <row r="713" s="1" customFormat="1" x14ac:dyDescent="0.25"/>
    <row r="714" s="1" customFormat="1" x14ac:dyDescent="0.25"/>
    <row r="715" s="1" customFormat="1" x14ac:dyDescent="0.25"/>
    <row r="716" s="1" customFormat="1" x14ac:dyDescent="0.25"/>
    <row r="717" s="1" customFormat="1" x14ac:dyDescent="0.25"/>
    <row r="718" s="1" customFormat="1" x14ac:dyDescent="0.25"/>
    <row r="719" s="1" customFormat="1" x14ac:dyDescent="0.25"/>
    <row r="720" s="1" customFormat="1" x14ac:dyDescent="0.25"/>
    <row r="721" s="1" customFormat="1" x14ac:dyDescent="0.25"/>
    <row r="722" s="1" customFormat="1" x14ac:dyDescent="0.25"/>
    <row r="723" s="1" customFormat="1" x14ac:dyDescent="0.25"/>
    <row r="724" s="1" customFormat="1" x14ac:dyDescent="0.25"/>
    <row r="725" s="1" customFormat="1" x14ac:dyDescent="0.25"/>
    <row r="726" s="1" customFormat="1" x14ac:dyDescent="0.25"/>
    <row r="727" s="1" customFormat="1" x14ac:dyDescent="0.25"/>
    <row r="728" s="1" customFormat="1" x14ac:dyDescent="0.25"/>
    <row r="729" s="1" customFormat="1" x14ac:dyDescent="0.25"/>
    <row r="730" s="1" customFormat="1" x14ac:dyDescent="0.25"/>
    <row r="731" s="1" customFormat="1" x14ac:dyDescent="0.25"/>
    <row r="732" s="1" customFormat="1" x14ac:dyDescent="0.25"/>
    <row r="733" s="1" customFormat="1" x14ac:dyDescent="0.25"/>
    <row r="734" s="1" customFormat="1" x14ac:dyDescent="0.25"/>
    <row r="735" s="1" customFormat="1" x14ac:dyDescent="0.25"/>
    <row r="736" s="1" customFormat="1" x14ac:dyDescent="0.25"/>
    <row r="737" s="1" customFormat="1" x14ac:dyDescent="0.25"/>
    <row r="738" s="1" customFormat="1" x14ac:dyDescent="0.25"/>
    <row r="739" s="1" customFormat="1" x14ac:dyDescent="0.25"/>
    <row r="740" s="1" customFormat="1" x14ac:dyDescent="0.25"/>
    <row r="741" s="1" customFormat="1" x14ac:dyDescent="0.25"/>
    <row r="742" s="1" customFormat="1" x14ac:dyDescent="0.25"/>
    <row r="743" s="1" customFormat="1" x14ac:dyDescent="0.25"/>
    <row r="744" s="1" customFormat="1" x14ac:dyDescent="0.25"/>
    <row r="745" s="1" customFormat="1" x14ac:dyDescent="0.25"/>
    <row r="746" s="1" customFormat="1" x14ac:dyDescent="0.25"/>
    <row r="747" s="1" customFormat="1" x14ac:dyDescent="0.25"/>
    <row r="748" s="1" customFormat="1" x14ac:dyDescent="0.25"/>
    <row r="749" s="1" customFormat="1" x14ac:dyDescent="0.25"/>
    <row r="750" s="1" customFormat="1" x14ac:dyDescent="0.25"/>
    <row r="751" s="1" customFormat="1" x14ac:dyDescent="0.25"/>
    <row r="752" s="1" customFormat="1" x14ac:dyDescent="0.25"/>
    <row r="753" s="1" customFormat="1" x14ac:dyDescent="0.25"/>
    <row r="754" s="1" customFormat="1" x14ac:dyDescent="0.25"/>
    <row r="755" s="1" customFormat="1" x14ac:dyDescent="0.25"/>
    <row r="756" s="1" customFormat="1" x14ac:dyDescent="0.25"/>
    <row r="757" s="1" customFormat="1" x14ac:dyDescent="0.25"/>
    <row r="758" s="1" customFormat="1" x14ac:dyDescent="0.25"/>
    <row r="759" s="1" customFormat="1" x14ac:dyDescent="0.25"/>
    <row r="760" s="1" customFormat="1" x14ac:dyDescent="0.25"/>
    <row r="761" s="1" customFormat="1" x14ac:dyDescent="0.25"/>
    <row r="762" s="1" customFormat="1" x14ac:dyDescent="0.25"/>
    <row r="763" s="1" customFormat="1" x14ac:dyDescent="0.25"/>
    <row r="764" s="1" customFormat="1" x14ac:dyDescent="0.25"/>
    <row r="765" s="1" customFormat="1" x14ac:dyDescent="0.25"/>
    <row r="766" s="1" customFormat="1" x14ac:dyDescent="0.25"/>
    <row r="767" s="1" customFormat="1" x14ac:dyDescent="0.25"/>
    <row r="768" s="1" customFormat="1" x14ac:dyDescent="0.25"/>
    <row r="769" s="1" customFormat="1" x14ac:dyDescent="0.25"/>
    <row r="770" s="1" customFormat="1" x14ac:dyDescent="0.25"/>
    <row r="771" s="1" customFormat="1" x14ac:dyDescent="0.25"/>
    <row r="772" s="1" customFormat="1" x14ac:dyDescent="0.25"/>
    <row r="773" s="1" customFormat="1" x14ac:dyDescent="0.25"/>
    <row r="774" s="1" customFormat="1" x14ac:dyDescent="0.25"/>
    <row r="775" s="1" customFormat="1" x14ac:dyDescent="0.25"/>
    <row r="776" s="1" customFormat="1" x14ac:dyDescent="0.25"/>
    <row r="777" s="1" customFormat="1" x14ac:dyDescent="0.25"/>
    <row r="778" s="1" customFormat="1" x14ac:dyDescent="0.25"/>
    <row r="779" s="1" customFormat="1" x14ac:dyDescent="0.25"/>
    <row r="780" s="1" customFormat="1" x14ac:dyDescent="0.25"/>
    <row r="781" s="1" customFormat="1" x14ac:dyDescent="0.25"/>
    <row r="782" s="1" customFormat="1" x14ac:dyDescent="0.25"/>
    <row r="783" s="1" customFormat="1" x14ac:dyDescent="0.25"/>
    <row r="784" s="1" customFormat="1" x14ac:dyDescent="0.25"/>
    <row r="785" s="1" customFormat="1" x14ac:dyDescent="0.25"/>
    <row r="786" s="1" customFormat="1" x14ac:dyDescent="0.25"/>
    <row r="787" s="1" customFormat="1" x14ac:dyDescent="0.25"/>
    <row r="788" s="1" customFormat="1" x14ac:dyDescent="0.25"/>
    <row r="789" s="1" customFormat="1" x14ac:dyDescent="0.25"/>
    <row r="790" s="1" customFormat="1" x14ac:dyDescent="0.25"/>
    <row r="791" s="1" customFormat="1" x14ac:dyDescent="0.25"/>
    <row r="792" s="1" customFormat="1" x14ac:dyDescent="0.25"/>
    <row r="793" s="1" customFormat="1" x14ac:dyDescent="0.25"/>
    <row r="794" s="1" customFormat="1" x14ac:dyDescent="0.25"/>
    <row r="795" s="1" customFormat="1" x14ac:dyDescent="0.25"/>
    <row r="796" s="1" customFormat="1" x14ac:dyDescent="0.25"/>
    <row r="797" s="1" customFormat="1" x14ac:dyDescent="0.25"/>
    <row r="798" s="1" customFormat="1" x14ac:dyDescent="0.25"/>
    <row r="799" s="1" customFormat="1" x14ac:dyDescent="0.25"/>
    <row r="800" s="1" customFormat="1" x14ac:dyDescent="0.25"/>
    <row r="801" s="1" customFormat="1" x14ac:dyDescent="0.25"/>
  </sheetData>
  <sheetProtection selectLockedCells="1" selectUnlockedCells="1"/>
  <mergeCells count="6">
    <mergeCell ref="A1:X1"/>
    <mergeCell ref="A5:A19"/>
    <mergeCell ref="I3:U3"/>
    <mergeCell ref="B3:H3"/>
    <mergeCell ref="V3:X3"/>
    <mergeCell ref="B2:X2"/>
  </mergeCells>
  <phoneticPr fontId="12" type="noConversion"/>
  <dataValidations count="1">
    <dataValidation allowBlank="1" showInputMessage="1" showErrorMessage="1" promptTitle="Descripción de la Tarea" prompt="Indique el alcance de la tarea y su respectivo entregable." sqref="D6 E5 D14:E15 D19:E19 E7:E13 E16:E18" xr:uid="{00000000-0002-0000-0600-000000000000}"/>
  </dataValidations>
  <hyperlinks>
    <hyperlink ref="X11" r:id="rId1" xr:uid="{FB95DB38-374D-46C1-9BEA-5058B465D1E7}"/>
    <hyperlink ref="X19" r:id="rId2" xr:uid="{8E7471A1-A089-43EE-A83E-0746CF61C25F}"/>
    <hyperlink ref="X16" r:id="rId3" xr:uid="{A3FF2791-4B20-4018-8B96-A101796ADBEF}"/>
    <hyperlink ref="X17" r:id="rId4" xr:uid="{B737163B-5855-46E4-BA15-DC33F968A44E}"/>
  </hyperlinks>
  <pageMargins left="0.70866141732283472" right="0.70866141732283472" top="0.74803149606299213" bottom="0.74803149606299213" header="0.31496062992125984" footer="0.31496062992125984"/>
  <pageSetup scale="74" orientation="landscape"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96957-5573-4CA0-A02F-548D4A176094}">
  <sheetPr>
    <pageSetUpPr fitToPage="1"/>
  </sheetPr>
  <dimension ref="A1:C38"/>
  <sheetViews>
    <sheetView topLeftCell="A27" zoomScale="70" zoomScaleNormal="70" workbookViewId="0">
      <selection activeCell="A39" sqref="A39"/>
    </sheetView>
  </sheetViews>
  <sheetFormatPr baseColWidth="10" defaultColWidth="11" defaultRowHeight="15.75" x14ac:dyDescent="0.25"/>
  <cols>
    <col min="1" max="1" width="25" customWidth="1"/>
    <col min="2" max="3" width="36.375" customWidth="1"/>
  </cols>
  <sheetData>
    <row r="1" spans="1:3" ht="33" customHeight="1" thickTop="1" thickBot="1" x14ac:dyDescent="0.3">
      <c r="A1" s="290"/>
      <c r="B1" s="292" t="s">
        <v>424</v>
      </c>
      <c r="C1" s="255"/>
    </row>
    <row r="2" spans="1:3" ht="52.5" customHeight="1" thickTop="1" x14ac:dyDescent="0.25">
      <c r="A2" s="291"/>
      <c r="B2" s="293" t="s">
        <v>425</v>
      </c>
      <c r="C2" s="294"/>
    </row>
    <row r="3" spans="1:3" x14ac:dyDescent="0.25">
      <c r="A3" s="109" t="s">
        <v>426</v>
      </c>
      <c r="B3" s="109" t="s">
        <v>427</v>
      </c>
      <c r="C3" s="109" t="s">
        <v>428</v>
      </c>
    </row>
    <row r="4" spans="1:3" x14ac:dyDescent="0.25">
      <c r="A4" s="110" t="s">
        <v>429</v>
      </c>
      <c r="B4" s="110" t="s">
        <v>430</v>
      </c>
      <c r="C4" s="110" t="s">
        <v>431</v>
      </c>
    </row>
    <row r="5" spans="1:3" ht="47.25" x14ac:dyDescent="0.25">
      <c r="A5" s="110" t="s">
        <v>432</v>
      </c>
      <c r="B5" s="110" t="s">
        <v>433</v>
      </c>
      <c r="C5" s="111" t="s">
        <v>434</v>
      </c>
    </row>
    <row r="6" spans="1:3" ht="63" x14ac:dyDescent="0.25">
      <c r="A6" s="110" t="s">
        <v>432</v>
      </c>
      <c r="B6" s="110" t="s">
        <v>433</v>
      </c>
      <c r="C6" s="111" t="s">
        <v>435</v>
      </c>
    </row>
    <row r="7" spans="1:3" ht="78.75" x14ac:dyDescent="0.25">
      <c r="A7" s="110" t="s">
        <v>432</v>
      </c>
      <c r="B7" s="110" t="s">
        <v>433</v>
      </c>
      <c r="C7" s="111" t="s">
        <v>436</v>
      </c>
    </row>
    <row r="8" spans="1:3" ht="63" x14ac:dyDescent="0.25">
      <c r="A8" s="110" t="s">
        <v>432</v>
      </c>
      <c r="B8" s="110" t="s">
        <v>433</v>
      </c>
      <c r="C8" s="111" t="s">
        <v>437</v>
      </c>
    </row>
    <row r="9" spans="1:3" ht="47.25" x14ac:dyDescent="0.25">
      <c r="A9" s="110" t="s">
        <v>432</v>
      </c>
      <c r="B9" s="110" t="s">
        <v>433</v>
      </c>
      <c r="C9" s="111" t="s">
        <v>438</v>
      </c>
    </row>
    <row r="10" spans="1:3" ht="78.75" x14ac:dyDescent="0.25">
      <c r="A10" s="110" t="s">
        <v>432</v>
      </c>
      <c r="B10" s="110" t="s">
        <v>433</v>
      </c>
      <c r="C10" s="111" t="s">
        <v>439</v>
      </c>
    </row>
    <row r="11" spans="1:3" ht="94.5" x14ac:dyDescent="0.25">
      <c r="A11" s="110" t="s">
        <v>432</v>
      </c>
      <c r="B11" s="110" t="s">
        <v>433</v>
      </c>
      <c r="C11" s="111" t="s">
        <v>440</v>
      </c>
    </row>
    <row r="12" spans="1:3" ht="63" x14ac:dyDescent="0.25">
      <c r="A12" s="110" t="s">
        <v>432</v>
      </c>
      <c r="B12" s="110" t="s">
        <v>433</v>
      </c>
      <c r="C12" s="111" t="s">
        <v>441</v>
      </c>
    </row>
    <row r="13" spans="1:3" ht="110.25" x14ac:dyDescent="0.25">
      <c r="A13" s="110" t="s">
        <v>432</v>
      </c>
      <c r="B13" s="110" t="s">
        <v>433</v>
      </c>
      <c r="C13" s="111" t="s">
        <v>442</v>
      </c>
    </row>
    <row r="14" spans="1:3" ht="94.5" x14ac:dyDescent="0.25">
      <c r="A14" s="110" t="s">
        <v>432</v>
      </c>
      <c r="B14" s="110" t="s">
        <v>433</v>
      </c>
      <c r="C14" s="111" t="s">
        <v>443</v>
      </c>
    </row>
    <row r="15" spans="1:3" ht="78.75" x14ac:dyDescent="0.25">
      <c r="A15" s="110" t="s">
        <v>432</v>
      </c>
      <c r="B15" s="110" t="s">
        <v>433</v>
      </c>
      <c r="C15" s="111" t="s">
        <v>444</v>
      </c>
    </row>
    <row r="16" spans="1:3" ht="47.25" x14ac:dyDescent="0.25">
      <c r="A16" s="163" t="s">
        <v>445</v>
      </c>
      <c r="B16" s="163" t="s">
        <v>446</v>
      </c>
      <c r="C16" s="162" t="s">
        <v>447</v>
      </c>
    </row>
    <row r="17" spans="1:3" ht="47.25" x14ac:dyDescent="0.25">
      <c r="A17" s="163" t="s">
        <v>445</v>
      </c>
      <c r="B17" s="163" t="s">
        <v>446</v>
      </c>
      <c r="C17" s="162" t="s">
        <v>448</v>
      </c>
    </row>
    <row r="18" spans="1:3" ht="63" x14ac:dyDescent="0.25">
      <c r="A18" s="163" t="s">
        <v>445</v>
      </c>
      <c r="B18" s="163" t="s">
        <v>449</v>
      </c>
      <c r="C18" s="162" t="s">
        <v>450</v>
      </c>
    </row>
    <row r="19" spans="1:3" ht="78.75" x14ac:dyDescent="0.25">
      <c r="A19" s="163" t="s">
        <v>445</v>
      </c>
      <c r="B19" s="163" t="s">
        <v>449</v>
      </c>
      <c r="C19" s="162" t="s">
        <v>451</v>
      </c>
    </row>
    <row r="20" spans="1:3" ht="78.75" x14ac:dyDescent="0.25">
      <c r="A20" s="163" t="s">
        <v>445</v>
      </c>
      <c r="B20" s="163" t="s">
        <v>449</v>
      </c>
      <c r="C20" s="162" t="s">
        <v>452</v>
      </c>
    </row>
    <row r="21" spans="1:3" ht="78.75" x14ac:dyDescent="0.25">
      <c r="A21" s="163" t="s">
        <v>445</v>
      </c>
      <c r="B21" s="163" t="s">
        <v>449</v>
      </c>
      <c r="C21" s="162" t="s">
        <v>453</v>
      </c>
    </row>
    <row r="22" spans="1:3" ht="47.25" x14ac:dyDescent="0.25">
      <c r="A22" s="163" t="s">
        <v>445</v>
      </c>
      <c r="B22" s="163" t="s">
        <v>446</v>
      </c>
      <c r="C22" s="162" t="s">
        <v>454</v>
      </c>
    </row>
    <row r="23" spans="1:3" ht="94.5" x14ac:dyDescent="0.25">
      <c r="A23" s="163" t="s">
        <v>445</v>
      </c>
      <c r="B23" s="163" t="s">
        <v>449</v>
      </c>
      <c r="C23" s="162" t="s">
        <v>455</v>
      </c>
    </row>
    <row r="24" spans="1:3" ht="47.25" x14ac:dyDescent="0.25">
      <c r="A24" s="163" t="s">
        <v>445</v>
      </c>
      <c r="B24" s="163" t="s">
        <v>446</v>
      </c>
      <c r="C24" s="162" t="s">
        <v>456</v>
      </c>
    </row>
    <row r="25" spans="1:3" ht="141.75" x14ac:dyDescent="0.25">
      <c r="A25" s="163" t="s">
        <v>445</v>
      </c>
      <c r="B25" s="163" t="s">
        <v>446</v>
      </c>
      <c r="C25" s="162" t="s">
        <v>457</v>
      </c>
    </row>
    <row r="26" spans="1:3" ht="47.25" x14ac:dyDescent="0.25">
      <c r="A26" s="163" t="s">
        <v>445</v>
      </c>
      <c r="B26" s="163" t="s">
        <v>446</v>
      </c>
      <c r="C26" s="162" t="s">
        <v>458</v>
      </c>
    </row>
    <row r="27" spans="1:3" ht="47.25" x14ac:dyDescent="0.25">
      <c r="A27" s="163" t="s">
        <v>445</v>
      </c>
      <c r="B27" s="163" t="s">
        <v>446</v>
      </c>
      <c r="C27" s="162" t="s">
        <v>459</v>
      </c>
    </row>
    <row r="28" spans="1:3" ht="63" x14ac:dyDescent="0.25">
      <c r="A28" s="163" t="s">
        <v>445</v>
      </c>
      <c r="B28" s="163" t="s">
        <v>446</v>
      </c>
      <c r="C28" s="162" t="s">
        <v>460</v>
      </c>
    </row>
    <row r="29" spans="1:3" ht="31.5" x14ac:dyDescent="0.25">
      <c r="A29" s="163" t="s">
        <v>445</v>
      </c>
      <c r="B29" s="163" t="s">
        <v>449</v>
      </c>
      <c r="C29" s="162" t="s">
        <v>461</v>
      </c>
    </row>
    <row r="30" spans="1:3" ht="141.75" x14ac:dyDescent="0.25">
      <c r="A30" s="163" t="s">
        <v>445</v>
      </c>
      <c r="B30" s="163" t="s">
        <v>446</v>
      </c>
      <c r="C30" s="162" t="s">
        <v>462</v>
      </c>
    </row>
    <row r="31" spans="1:3" ht="47.25" x14ac:dyDescent="0.25">
      <c r="A31" s="163" t="s">
        <v>445</v>
      </c>
      <c r="B31" s="163" t="s">
        <v>446</v>
      </c>
      <c r="C31" s="162" t="s">
        <v>463</v>
      </c>
    </row>
    <row r="32" spans="1:3" ht="78.75" x14ac:dyDescent="0.25">
      <c r="A32" s="163" t="s">
        <v>445</v>
      </c>
      <c r="B32" s="163" t="s">
        <v>446</v>
      </c>
      <c r="C32" s="162" t="s">
        <v>464</v>
      </c>
    </row>
    <row r="33" spans="1:3" ht="63" x14ac:dyDescent="0.25">
      <c r="A33" s="163" t="s">
        <v>445</v>
      </c>
      <c r="B33" s="163" t="s">
        <v>446</v>
      </c>
      <c r="C33" s="162" t="s">
        <v>465</v>
      </c>
    </row>
    <row r="34" spans="1:3" ht="47.25" x14ac:dyDescent="0.25">
      <c r="A34" s="163" t="s">
        <v>445</v>
      </c>
      <c r="B34" s="163" t="s">
        <v>446</v>
      </c>
      <c r="C34" s="162" t="s">
        <v>466</v>
      </c>
    </row>
    <row r="35" spans="1:3" ht="47.25" x14ac:dyDescent="0.25">
      <c r="A35" s="163" t="s">
        <v>445</v>
      </c>
      <c r="B35" s="163" t="s">
        <v>446</v>
      </c>
      <c r="C35" s="162" t="s">
        <v>467</v>
      </c>
    </row>
    <row r="36" spans="1:3" ht="31.5" x14ac:dyDescent="0.25">
      <c r="A36" s="163" t="s">
        <v>468</v>
      </c>
      <c r="B36" s="163" t="s">
        <v>469</v>
      </c>
      <c r="C36" s="162" t="s">
        <v>470</v>
      </c>
    </row>
    <row r="37" spans="1:3" ht="63" x14ac:dyDescent="0.25">
      <c r="A37" s="163" t="s">
        <v>468</v>
      </c>
      <c r="B37" s="163" t="s">
        <v>469</v>
      </c>
      <c r="C37" s="162" t="s">
        <v>471</v>
      </c>
    </row>
    <row r="38" spans="1:3" ht="63" x14ac:dyDescent="0.25">
      <c r="A38" s="163" t="s">
        <v>468</v>
      </c>
      <c r="B38" s="163" t="s">
        <v>469</v>
      </c>
      <c r="C38" s="162" t="s">
        <v>472</v>
      </c>
    </row>
  </sheetData>
  <mergeCells count="3">
    <mergeCell ref="A1:A2"/>
    <mergeCell ref="B1:C1"/>
    <mergeCell ref="B2:C2"/>
  </mergeCells>
  <phoneticPr fontId="12" type="noConversion"/>
  <pageMargins left="0.7" right="0.7" top="0.75" bottom="0.75" header="0.3" footer="0.3"/>
  <pageSetup scale="3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23_ xmlns="cd09cc2a-b5dd-4b53-8bbf-4c299dd3bd70">69</_x0023_>
    <_x002f_ xmlns="cd09cc2a-b5dd-4b53-8bbf-4c299dd3bd70" xsi:nil="true"/>
    <_x002a_ xmlns="cd09cc2a-b5dd-4b53-8bbf-4c299dd3bd70">5.Monitoreo al Plan Anticorrupción y Atención al Ciudadano</_x002a_>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BF753C7F9978541BE88E5AAB4976321" ma:contentTypeVersion="4" ma:contentTypeDescription="Crear nuevo documento." ma:contentTypeScope="" ma:versionID="fd9893127048276a78d94724cde76771">
  <xsd:schema xmlns:xsd="http://www.w3.org/2001/XMLSchema" xmlns:xs="http://www.w3.org/2001/XMLSchema" xmlns:p="http://schemas.microsoft.com/office/2006/metadata/properties" xmlns:ns2="cd09cc2a-b5dd-4b53-8bbf-4c299dd3bd70" xmlns:ns3="2febaad4-4a94-47d8-bd40-dd72d5026160" targetNamespace="http://schemas.microsoft.com/office/2006/metadata/properties" ma:root="true" ma:fieldsID="d8b93f2a6c5c077f1f9e28b8be7613e7" ns2:_="" ns3:_="">
    <xsd:import namespace="cd09cc2a-b5dd-4b53-8bbf-4c299dd3bd70"/>
    <xsd:import namespace="2febaad4-4a94-47d8-bd40-dd72d5026160"/>
    <xsd:element name="properties">
      <xsd:complexType>
        <xsd:sequence>
          <xsd:element name="documentManagement">
            <xsd:complexType>
              <xsd:all>
                <xsd:element ref="ns2:_x002a_" minOccurs="0"/>
                <xsd:element ref="ns3:SharedWithUsers" minOccurs="0"/>
                <xsd:element ref="ns2:_x0023_" minOccurs="0"/>
                <xsd:element ref="ns2:_x002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09cc2a-b5dd-4b53-8bbf-4c299dd3bd70" elementFormDefault="qualified">
    <xsd:import namespace="http://schemas.microsoft.com/office/2006/documentManagement/types"/>
    <xsd:import namespace="http://schemas.microsoft.com/office/infopath/2007/PartnerControls"/>
    <xsd:element name="_x002a_" ma:index="8" nillable="true" ma:displayName="-" ma:internalName="_x002a_">
      <xsd:simpleType>
        <xsd:restriction base="dms:Text">
          <xsd:maxLength value="255"/>
        </xsd:restriction>
      </xsd:simpleType>
    </xsd:element>
    <xsd:element name="_x0023_" ma:index="10" nillable="true" ma:displayName="#" ma:internalName="_x0023_">
      <xsd:simpleType>
        <xsd:restriction base="dms:Number"/>
      </xsd:simpleType>
    </xsd:element>
    <xsd:element name="_x002f_" ma:index="11" nillable="true" ma:displayName="/" ma:internalName="_x002f_">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8AE955-7324-43A5-A7C9-5DC9CCF5CB05}">
  <ds:schemaRefs>
    <ds:schemaRef ds:uri="http://schemas.microsoft.com/sharepoint/v3/contenttype/forms"/>
  </ds:schemaRefs>
</ds:datastoreItem>
</file>

<file path=customXml/itemProps2.xml><?xml version="1.0" encoding="utf-8"?>
<ds:datastoreItem xmlns:ds="http://schemas.openxmlformats.org/officeDocument/2006/customXml" ds:itemID="{B9FCB5CB-54C8-43D9-A4C8-5A6F7E9C36B6}">
  <ds:schemaRefs>
    <ds:schemaRef ds:uri="http://purl.org/dc/dcmitype/"/>
    <ds:schemaRef ds:uri="http://www.w3.org/XML/1998/namespac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0c7e947a-2df5-4c14-b96a-f29f1e43ed1a"/>
    <ds:schemaRef ds:uri="http://purl.org/dc/terms/"/>
  </ds:schemaRefs>
</ds:datastoreItem>
</file>

<file path=customXml/itemProps3.xml><?xml version="1.0" encoding="utf-8"?>
<ds:datastoreItem xmlns:ds="http://schemas.openxmlformats.org/officeDocument/2006/customXml" ds:itemID="{83853DE0-CF9A-4C06-9406-6F97D68D22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Contexto Estratégico</vt:lpstr>
      <vt:lpstr>Riesgos</vt:lpstr>
      <vt:lpstr>Racionalización de trámites</vt:lpstr>
      <vt:lpstr>Rendición de cuentas </vt:lpstr>
      <vt:lpstr>Servicio al ciudadano</vt:lpstr>
      <vt:lpstr>Transparencia</vt:lpstr>
      <vt:lpstr>Adicionales</vt:lpstr>
      <vt:lpstr>Control de Cambios al Documento</vt:lpstr>
      <vt:lpstr>Adicionales!Área_de_impresión</vt:lpstr>
      <vt:lpstr>'Contexto Estratégico'!Área_de_impresión</vt:lpstr>
      <vt:lpstr>'Racionalización de trámites'!Área_de_impresión</vt:lpstr>
      <vt:lpstr>'Rendición de cuentas '!Área_de_impresión</vt:lpstr>
      <vt:lpstr>Riesgos!Área_de_impresión</vt:lpstr>
      <vt:lpstr>'Servicio al ciudadano'!Área_de_impresión</vt:lpstr>
      <vt:lpstr>Transparencia!Área_de_impresión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Patocha</cp:lastModifiedBy>
  <cp:revision/>
  <dcterms:created xsi:type="dcterms:W3CDTF">2022-01-12T21:48:29Z</dcterms:created>
  <dcterms:modified xsi:type="dcterms:W3CDTF">2023-09-08T19:25:56Z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0x0101007BF753C7F9978541BE88E5AAB4976321</vt:lpwstr>
  </property>
  <property fmtid="{D5CDD505-2E9C-101B-9397-08002B2CF9AE}" pid="3" name="MediaServiceImageTags">
    <vt:lpwstr/>
  </property>
</Properties>
</file>