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ccalderong\Desktop\"/>
    </mc:Choice>
  </mc:AlternateContent>
  <bookViews>
    <workbookView xWindow="0" yWindow="0" windowWidth="23996" windowHeight="7409" activeTab="1"/>
  </bookViews>
  <sheets>
    <sheet name="Instrucciones" sheetId="14" r:id="rId1"/>
    <sheet name="RG1" sheetId="10" r:id="rId2"/>
    <sheet name="Monitoreo y Seguimiento RG1" sheetId="18" r:id="rId3"/>
  </sheets>
  <definedNames>
    <definedName name="_xlnm.Print_Area" localSheetId="2">'Monitoreo y Seguimiento RG1'!$A$1:$S$31</definedName>
    <definedName name="_xlnm.Print_Area" localSheetId="1">'RG1'!$A$1:$T$64</definedName>
    <definedName name="_xlnm.Print_Titles" localSheetId="2">'Monitoreo y Seguimiento RG1'!$9:$10</definedName>
    <definedName name="_xlnm.Print_Titles" localSheetId="1">'RG1'!$34:$35</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18" l="1"/>
  <c r="D31" i="18" l="1"/>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O11" i="18" l="1"/>
  <c r="N12" i="18"/>
  <c r="S41" i="10"/>
  <c r="T41" i="10" s="1"/>
  <c r="S42" i="10"/>
  <c r="T42" i="10" s="1"/>
  <c r="S43" i="10"/>
  <c r="S44" i="10"/>
  <c r="T44" i="10" s="1"/>
  <c r="S45" i="10"/>
  <c r="T45" i="10" s="1"/>
  <c r="S46" i="10"/>
  <c r="T46" i="10" s="1"/>
  <c r="S47" i="10"/>
  <c r="T47" i="10" s="1"/>
  <c r="S48" i="10"/>
  <c r="T48" i="10" s="1"/>
  <c r="S49" i="10"/>
  <c r="T49" i="10" s="1"/>
  <c r="S56" i="10"/>
  <c r="T56" i="10" s="1"/>
  <c r="S57" i="10"/>
  <c r="T57" i="10" s="1"/>
  <c r="S37" i="10"/>
  <c r="T37" i="10" s="1"/>
  <c r="S38" i="10"/>
  <c r="T38" i="10" s="1"/>
  <c r="S40" i="10"/>
  <c r="T40" i="10" s="1"/>
  <c r="T43" i="10"/>
  <c r="S36" i="10"/>
  <c r="T36" i="10" s="1"/>
  <c r="O12" i="18" l="1"/>
  <c r="N13" i="18"/>
  <c r="O13" i="18" l="1"/>
  <c r="N14" i="18"/>
  <c r="O14" i="18" l="1"/>
  <c r="N15" i="18"/>
  <c r="O15" i="18" s="1"/>
  <c r="N16" i="18" l="1"/>
  <c r="O16" i="18" l="1"/>
  <c r="N17" i="18"/>
  <c r="N18" i="18" s="1"/>
  <c r="O18" i="18" l="1"/>
  <c r="N19" i="18"/>
  <c r="O17" i="18"/>
  <c r="O19" i="18" l="1"/>
  <c r="N20" i="18"/>
  <c r="O20" i="18" l="1"/>
  <c r="N21" i="18"/>
  <c r="O21" i="18" l="1"/>
  <c r="N22" i="18"/>
  <c r="O22" i="18" l="1"/>
  <c r="N23" i="18"/>
  <c r="O23" i="18" l="1"/>
  <c r="N24" i="18"/>
  <c r="O24" i="18" l="1"/>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4"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4"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4"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4"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4"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4"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4"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4"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4"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4"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4"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4"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4"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5"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5"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5"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5"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5"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<sst xmlns="http://schemas.openxmlformats.org/spreadsheetml/2006/main" count="145" uniqueCount="94">
  <si>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</si>
  <si>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</si>
  <si>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</si>
  <si>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</si>
  <si>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</si>
  <si>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</si>
  <si>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</si>
  <si>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</si>
  <si>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</si>
  <si>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</si>
  <si>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</si>
  <si>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</si>
  <si>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</si>
  <si>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</si>
  <si>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</si>
  <si>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</si>
  <si>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</si>
  <si>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</si>
  <si>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Lineamientos para diligenciar el Plan de Prevención de Fraude  y Corrupción - PPFC</t>
  </si>
  <si>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</si>
  <si>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</si>
  <si>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</si>
  <si>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</si>
  <si>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</si>
  <si>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</si>
  <si>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</si>
  <si>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</si>
  <si>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</si>
  <si>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</si>
  <si>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</si>
  <si>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</si>
  <si>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</si>
  <si>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</si>
  <si>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</si>
  <si>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</si>
  <si>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</si>
  <si>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</si>
  <si>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</si>
  <si>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</si>
  <si>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</si>
  <si>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</si>
  <si>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</si>
  <si>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</si>
  <si>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</si>
  <si>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</si>
  <si>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</si>
  <si>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</si>
  <si>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</si>
  <si>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</si>
  <si>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</si>
  <si>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</si>
  <si>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</si>
  <si>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Consolidado de Avance por Acción</t>
  </si>
  <si>
    <t>DIAN</t>
  </si>
  <si>
    <t>ID del Riesgo de Gestión  : Otorgamiento sin el lleno de requisitos legales de facilidades de pago durante la emergencia económica, social y ecológica 2020.</t>
  </si>
  <si>
    <t>ID del hallazgo I. Facilidades de pago otorgadas sin el lleno de requisitos exigidos en el procedimiento PR-CA-0272, PR-CA-0424 y Decreto 688 de 2020.</t>
  </si>
  <si>
    <t>ID del hallazgo II.  Facilidades de pago otorgadas con obligaciones presentadas fuera del término señalado en el Decreto 688 de 2020 – procedimiento abreviado y sin denuncio de bienes.</t>
  </si>
  <si>
    <t>ID del hallazgo III.  Facilidades de pago otorgadas con obligaciones presentadas fuera del término señalado en la Ley 2010 de 2019 – PR-CA-0424, beneficiando contribuyentes en la tasa de interés.</t>
  </si>
  <si>
    <t xml:space="preserve">ID del hallazgo IV.  Acto Administrativo (Circular externa oooo3 de abril 14 de 2020) proferido por funcionario sin la debida competencia, en contravía de lo establecido en la Resolución 457 de noviembre 20 de 2008.  </t>
  </si>
  <si>
    <t xml:space="preserve">ID del Riesgo de Corrupción :  RFC.  Otorgamiento de facilidades de pago por fuera de términos legales Decreto 688 de 2020 sin denuncio de bienes y facilidades otorgadas por ley 2010 de 2019 beneficiando al contribuyente en la tasa de interés </t>
  </si>
  <si>
    <t>Con el propósito de evitar la contravención de las normas que implementan o modifican procedimientos establecidos en la operación diaria de la Administración de Impuestos, es necesario que, paralelo a la socialización de la reglamentación aplicable, ya sea de origen interno o externo, se realicen jornadas de capacitación que permitan a los funcionarios sustanciadores conocer a fondo su correcta aplicación, permitiéndoles vislumbrar en forma detallada las diferencias y similitudes surgidas frente a los procesos que se venían trabajando</t>
  </si>
  <si>
    <t>Incluir en el formato FT-2386 una casilla para la identificación del nombre del contribuyente y la fecha en que se realiza el diligenciamiento de la lista de chequeo, como elemento demostrativo de los requisitos cumplidos o incumplidos aportados por el contribuyente, en cada momento del proceso de análisis de información para otorgar o negar la facilidad de pago.</t>
  </si>
  <si>
    <t>En caso de que se presenten situaciones coyunturales y/o de emergencia se debe implementar una política transicional en la que se delimiten las diferencias entre los diferentes aspectos reglados en la normativa existente y que establezca tanto condiciones como controles eficientes de tiempo, modo y lugar en los requisitos de admisión y otorgamiento de las facilidades de pago, de tal manera que los contribuyentes
accedan al respectivo beneficio bajo la certeza de la aplicación del tratamiento normativo que le resulta aplicable.</t>
  </si>
  <si>
    <t>Establecer la obligatoriedad en la constitución de una garantía de aquellas establecidas en el numeral 4.1.2. “Garantías admisibles” del instructivo de garantías IN-CA-0070 v. 2 (pólizas, aceptación bancaria, libranzas, fiducias, etc.) por parte del contribuyente que solicita una facilidad de pago, toda vez que se hace indispensable que, en caso de incumplimiento, la Administración cuente con la posibilidad de recuperar las sumas adeudadas.</t>
  </si>
  <si>
    <t>Realizar y socializar un instructivo especifico con los tipos de facilidad de pago vigentes, donde se comparen las condiciones de tiempo de presentación de los títulos ejecutivos objeto de facilidad de pago, los requisitos específicos y las tasas de interés aplicables a cada tipo de facilidad de pago. Lo anterior, con el fin de proferir las resoluciones que conceden la respectiva facilidad ajustadas a la regulación aplicable en cada caso.</t>
  </si>
  <si>
    <t xml:space="preserve">Realizar capacitación a los funcionarios a cargo de los procedimientos PR-COT-0272 y PR-COT-0424 </t>
  </si>
  <si>
    <t>De mejora</t>
  </si>
  <si>
    <t>Capacitación</t>
  </si>
  <si>
    <t>FT-GH-1722 Registro Capacitación Interna</t>
  </si>
  <si>
    <t>Subdirección de Gestión de Recaudo y Cobranzas - Coordinación de Gestión de Cobranzas</t>
  </si>
  <si>
    <t>Jefe Coordinación de gestión de Cobranzas - Argemiro Franco Munera</t>
  </si>
  <si>
    <t>Modificar el formato FT-COT-2386</t>
  </si>
  <si>
    <t>Evidenciar el cumplimiento o incumplimiento de los requisitos aportados para el  análisis de información para otorgar o negar la facilidad de pago.</t>
  </si>
  <si>
    <t>Formato publicado en la intranet de la entidad</t>
  </si>
  <si>
    <t>Funcionarios de las Divisiones de Gestión de Recaudo y Cobranzas, de Cobranzas y Grupos Internos de trabajo de Facilidades de Pago, Secretaría y Cobranzas</t>
  </si>
  <si>
    <t>Jefes de la Subdirección de Gestión de Recaudo y Cobranzas - Coordinación de Gestión de Cobranzas</t>
  </si>
  <si>
    <t>Aplicar los controles a las actividades estabelcidas en los procedimientos para el otorgamiento de las faciildades de pago</t>
  </si>
  <si>
    <t xml:space="preserve">Adicionar a la política de Administracion de Cartera publicada en la Diannet - Areas- DGI- Politicas: lo referente a capacitar cuando existan cambios normativos en materia de cobro y que requieran su aplicación inmediata </t>
  </si>
  <si>
    <t>Modificar documento</t>
  </si>
  <si>
    <t>Documento Publicado</t>
  </si>
  <si>
    <t>Dar a conocer a los funcionarios de las dependencias de cobro la nueva normativad y su correcta aplicación</t>
  </si>
  <si>
    <t>Jefe Coordinación de Gestión de Cobranzas - Argemiro Franco Munera</t>
  </si>
  <si>
    <t>Documento Publicado en la intranet de la Entidad</t>
  </si>
  <si>
    <t xml:space="preserve">Adicionar a la política de Administracion de Cartera publicada en la Diannet - Areas- DGI- Politicas: lo referente a los competentes para expedir las normas internas, su interpretación socialización y control </t>
  </si>
  <si>
    <t>Identificar la totalidad de facilidades de pago otorgadas sin denuncia de bienes o sin garantia, para el control inmediato del cumplimiento de la misma.</t>
  </si>
  <si>
    <t>Verificar  del formato FT-COT-2616 mensualmente las facilidades de pago otorgadas a un año o más que no cuenten con relacion de bienes y que hayan sido otorgadas durante el año 2020</t>
  </si>
  <si>
    <t>Verificar el control en formato FT-COT-2616</t>
  </si>
  <si>
    <t>Realizar control trimestral a la información consignada por las Direcciones Seccionales en el foramt FT-COT-2616</t>
  </si>
  <si>
    <t>Realziar control al  formato FT-COT-2616</t>
  </si>
  <si>
    <t xml:space="preserve">Papel de trabajo firmado por el Director Seccional, Jefe de División, Jefe GIT  en donde se describa la verificación realizada y los hallazgos encontrados </t>
  </si>
  <si>
    <t>Jefe de División de Gestión de Recaudo y Cobranzas y/o de Cobranzas</t>
  </si>
  <si>
    <t>Papeles de Trabajo</t>
  </si>
  <si>
    <t>Informe Gerencial de las situaciones encontradas</t>
  </si>
  <si>
    <t>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</si>
</sst>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b/>
      <sz val="11"/>
      <color theme="0"/>
      <name val="Myriad Pro"/>
      <family val="2"/>
    </font>
    <font>
      <sz val="10"/>
      <color theme="8" tint="-0.499984740745262"/>
      <name val="Myriad Pro"/>
      <family val="2"/>
    </font>
    <font>
      <sz val="10"/>
      <color theme="8" tint="-0.499984740745262"/>
      <name val="Myriad Pro"/>
    </font>
    <font>
      <sz val="11"/>
      <color theme="4" tint="-0.249977111117893"/>
      <name val="Myriad Pro"/>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theme="9" tint="0.59999389629810485"/>
        <bgColor indexed="64"/>
      </patternFill>
    </fill>
  </fills>
  <borders count="43">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s>
  <cellStyleXfs count="3">
    <xf numFmtId="0" fontId="0" fillId="0" borderId="0"/>
    <xf numFmtId="0" fontId="1" fillId="0" borderId="0"/>
    <xf numFmtId="9" fontId="27" fillId="0" borderId="0" applyFont="0" applyFill="0" applyBorder="0" applyAlignment="0" applyProtection="0"/>
  </cellStyleXfs>
  <cellXfs count="176">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2"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9" fontId="13" fillId="2" borderId="11" xfId="2" applyFont="1" applyFill="1" applyBorder="1" applyAlignment="1">
      <alignment horizontal="center" vertical="top" wrapText="1"/>
    </xf>
    <xf numFmtId="0" fontId="26" fillId="0" borderId="35" xfId="1" applyFont="1" applyBorder="1" applyAlignment="1">
      <alignment vertical="center"/>
    </xf>
    <xf numFmtId="14" fontId="26" fillId="2" borderId="35" xfId="1" applyNumberFormat="1" applyFont="1" applyFill="1" applyBorder="1" applyAlignment="1">
      <alignment vertical="center"/>
    </xf>
    <xf numFmtId="0" fontId="26"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5"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4" fillId="2" borderId="24" xfId="0" applyFont="1" applyFill="1" applyBorder="1"/>
    <xf numFmtId="0" fontId="32" fillId="2" borderId="12" xfId="0" applyFont="1" applyFill="1" applyBorder="1" applyAlignment="1">
      <alignment horizontal="justify" vertical="center" wrapText="1"/>
    </xf>
    <xf numFmtId="0" fontId="32" fillId="2" borderId="12" xfId="0" applyFont="1" applyFill="1" applyBorder="1" applyAlignment="1">
      <alignment horizontal="center" vertical="center" wrapText="1"/>
    </xf>
    <xf numFmtId="14" fontId="2" fillId="2" borderId="11" xfId="0" applyNumberFormat="1" applyFont="1" applyFill="1" applyBorder="1" applyAlignment="1">
      <alignment horizontal="justify" vertical="center" wrapText="1"/>
    </xf>
    <xf numFmtId="0" fontId="32" fillId="6" borderId="12" xfId="0" applyFont="1" applyFill="1" applyBorder="1" applyAlignment="1">
      <alignment horizontal="justify" vertical="center" wrapText="1"/>
    </xf>
    <xf numFmtId="0" fontId="32" fillId="6" borderId="12" xfId="0" applyFont="1" applyFill="1" applyBorder="1" applyAlignment="1">
      <alignment horizontal="center" vertical="center" wrapText="1"/>
    </xf>
    <xf numFmtId="14" fontId="2" fillId="6" borderId="11" xfId="0" applyNumberFormat="1" applyFont="1" applyFill="1" applyBorder="1" applyAlignment="1">
      <alignment horizontal="justify" vertical="center" wrapText="1"/>
    </xf>
    <xf numFmtId="9" fontId="2" fillId="6" borderId="11" xfId="0" applyNumberFormat="1" applyFont="1" applyFill="1" applyBorder="1" applyAlignment="1">
      <alignment horizontal="center" vertical="top" wrapText="1"/>
    </xf>
    <xf numFmtId="0" fontId="13" fillId="6" borderId="11" xfId="0" applyFont="1" applyFill="1" applyBorder="1" applyAlignment="1">
      <alignment horizontal="center" vertical="top" wrapText="1"/>
    </xf>
    <xf numFmtId="0" fontId="2" fillId="6" borderId="3" xfId="0" applyFont="1" applyFill="1" applyBorder="1" applyAlignment="1">
      <alignment horizontal="center" vertical="top" wrapText="1"/>
    </xf>
    <xf numFmtId="0" fontId="2" fillId="6" borderId="31" xfId="0" applyFont="1" applyFill="1" applyBorder="1" applyAlignment="1">
      <alignment horizontal="justify"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2" fillId="2" borderId="20" xfId="0" applyFont="1" applyFill="1" applyBorder="1" applyAlignment="1">
      <alignment horizontal="center"/>
    </xf>
    <xf numFmtId="0" fontId="22" fillId="2" borderId="20"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28"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21"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20" xfId="1" applyNumberFormat="1" applyFont="1" applyFill="1" applyBorder="1" applyAlignment="1">
      <alignment horizontal="center" vertical="center"/>
    </xf>
    <xf numFmtId="0" fontId="17"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8" fillId="4" borderId="11" xfId="0" applyFont="1" applyFill="1" applyBorder="1" applyAlignment="1">
      <alignment horizontal="center" vertical="center"/>
    </xf>
    <xf numFmtId="0" fontId="31" fillId="3" borderId="0" xfId="0" applyFont="1" applyFill="1" applyBorder="1" applyAlignment="1">
      <alignment horizontal="left" vertical="center"/>
    </xf>
    <xf numFmtId="0" fontId="30" fillId="3" borderId="0" xfId="0" applyFont="1" applyFill="1" applyBorder="1" applyAlignment="1">
      <alignment horizontal="left"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6" fillId="2" borderId="36" xfId="1" applyNumberFormat="1" applyFont="1" applyFill="1" applyBorder="1" applyAlignment="1">
      <alignment horizontal="center" vertical="center"/>
    </xf>
    <xf numFmtId="14" fontId="26" fillId="2" borderId="34" xfId="1" applyNumberFormat="1" applyFont="1" applyFill="1" applyBorder="1" applyAlignment="1">
      <alignment horizontal="center" vertical="center"/>
    </xf>
    <xf numFmtId="14" fontId="26" fillId="2" borderId="35"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31" xfId="1" applyFont="1" applyFill="1" applyBorder="1" applyAlignment="1">
      <alignment horizontal="center" vertical="center"/>
    </xf>
    <xf numFmtId="0" fontId="26" fillId="0" borderId="33" xfId="1" applyFont="1" applyBorder="1" applyAlignment="1">
      <alignment horizontal="right" vertical="center"/>
    </xf>
    <xf numFmtId="0" fontId="26" fillId="0" borderId="34" xfId="1" applyFont="1" applyBorder="1" applyAlignment="1">
      <alignment horizontal="right" vertical="center"/>
    </xf>
    <xf numFmtId="0" fontId="26"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3" fillId="6" borderId="22" xfId="0" applyFont="1" applyFill="1" applyBorder="1" applyAlignment="1">
      <alignment horizontal="justify" vertical="center" wrapText="1"/>
    </xf>
    <xf numFmtId="0" fontId="3" fillId="6" borderId="19" xfId="0" applyFont="1" applyFill="1" applyBorder="1" applyAlignment="1">
      <alignment horizontal="justify" vertical="center" wrapText="1"/>
    </xf>
    <xf numFmtId="0" fontId="32" fillId="6" borderId="22"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29"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3" fillId="2" borderId="36"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14" fontId="26" fillId="2" borderId="26" xfId="1" applyNumberFormat="1" applyFont="1" applyFill="1" applyBorder="1" applyAlignment="1">
      <alignment horizontal="center" vertical="center"/>
    </xf>
    <xf numFmtId="14" fontId="26"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6" fillId="0" borderId="26" xfId="1" applyFont="1" applyBorder="1" applyAlignment="1">
      <alignment horizontal="right" vertical="center"/>
    </xf>
    <xf numFmtId="0" fontId="26" fillId="0" borderId="27" xfId="1" applyFont="1" applyBorder="1" applyAlignment="1">
      <alignment horizontal="right" vertical="center"/>
    </xf>
    <xf numFmtId="0" fontId="26" fillId="0" borderId="28" xfId="1" applyFont="1" applyBorder="1" applyAlignment="1">
      <alignment horizontal="right" vertical="center"/>
    </xf>
    <xf numFmtId="14" fontId="26" fillId="2" borderId="39" xfId="1" applyNumberFormat="1" applyFont="1" applyFill="1" applyBorder="1" applyAlignment="1">
      <alignment horizontal="center" vertical="center"/>
    </xf>
    <xf numFmtId="14" fontId="26" fillId="2" borderId="40" xfId="1" applyNumberFormat="1" applyFont="1" applyFill="1" applyBorder="1" applyAlignment="1">
      <alignment horizontal="center" vertical="center"/>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62</xdr:row>
      <xdr:rowOff>295275</xdr:rowOff>
    </xdr:from>
    <xdr:to>
      <xdr:col>9</xdr:col>
      <xdr:colOff>1447800</xdr:colOff>
      <xdr:row>62</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4" workbookViewId="0">
      <selection activeCell="B2" sqref="B2:K2"/>
    </sheetView>
  </sheetViews>
  <sheetFormatPr baseColWidth="10" defaultColWidth="11.44140625" defaultRowHeight="14.4"/>
  <cols>
    <col min="1" max="1" width="4.44140625" style="26" customWidth="1"/>
    <col min="2" max="11" width="14.33203125" style="26" customWidth="1"/>
    <col min="12" max="16384" width="11.44140625" style="26"/>
  </cols>
  <sheetData>
    <row r="1" spans="2:16">
      <c r="B1" s="27"/>
      <c r="C1" s="27"/>
      <c r="D1" s="27"/>
      <c r="E1" s="27"/>
      <c r="F1" s="27"/>
      <c r="G1" s="27"/>
      <c r="H1" s="27"/>
      <c r="I1" s="27"/>
      <c r="J1" s="27"/>
      <c r="K1" s="27"/>
      <c r="L1" s="27"/>
      <c r="M1" s="27"/>
      <c r="N1" s="27"/>
      <c r="O1" s="27"/>
      <c r="P1" s="27"/>
    </row>
    <row r="2" spans="2:16" ht="64" customHeight="1">
      <c r="B2" s="92" t="s">
        <v>18</v>
      </c>
      <c r="C2" s="93"/>
      <c r="D2" s="93"/>
      <c r="E2" s="93"/>
      <c r="F2" s="93"/>
      <c r="G2" s="93"/>
      <c r="H2" s="93"/>
      <c r="I2" s="93"/>
      <c r="J2" s="93"/>
      <c r="K2" s="94"/>
      <c r="L2" s="27"/>
      <c r="M2" s="27"/>
      <c r="N2" s="27"/>
      <c r="O2" s="27"/>
      <c r="P2" s="27"/>
    </row>
    <row r="3" spans="2:16" s="28" customFormat="1" ht="24.75" customHeight="1">
      <c r="B3" s="95" t="s">
        <v>49</v>
      </c>
      <c r="C3" s="96"/>
      <c r="D3" s="96"/>
      <c r="E3" s="96"/>
      <c r="F3" s="96"/>
      <c r="G3" s="96"/>
      <c r="H3" s="96"/>
      <c r="I3" s="96"/>
      <c r="J3" s="96"/>
      <c r="K3" s="97"/>
      <c r="L3" s="29"/>
      <c r="M3" s="29"/>
      <c r="N3" s="29"/>
      <c r="O3" s="29"/>
      <c r="P3" s="29"/>
    </row>
    <row r="4" spans="2:16" ht="24.75" customHeight="1">
      <c r="B4" s="98"/>
      <c r="C4" s="99"/>
      <c r="D4" s="99"/>
      <c r="E4" s="99"/>
      <c r="F4" s="99"/>
      <c r="G4" s="99"/>
      <c r="H4" s="99"/>
      <c r="I4" s="99"/>
      <c r="J4" s="99"/>
      <c r="K4" s="100"/>
      <c r="L4" s="27"/>
      <c r="M4" s="27"/>
      <c r="N4" s="27"/>
      <c r="O4" s="27"/>
      <c r="P4" s="27"/>
    </row>
    <row r="5" spans="2:16" ht="24.75" customHeight="1">
      <c r="B5" s="98"/>
      <c r="C5" s="99"/>
      <c r="D5" s="99"/>
      <c r="E5" s="99"/>
      <c r="F5" s="99"/>
      <c r="G5" s="99"/>
      <c r="H5" s="99"/>
      <c r="I5" s="99"/>
      <c r="J5" s="99"/>
      <c r="K5" s="100"/>
      <c r="L5" s="27"/>
      <c r="M5" s="27"/>
      <c r="N5" s="27"/>
      <c r="O5" s="27"/>
      <c r="P5" s="27"/>
    </row>
    <row r="6" spans="2:16" ht="24.75" customHeight="1">
      <c r="B6" s="98"/>
      <c r="C6" s="99"/>
      <c r="D6" s="99"/>
      <c r="E6" s="99"/>
      <c r="F6" s="99"/>
      <c r="G6" s="99"/>
      <c r="H6" s="99"/>
      <c r="I6" s="99"/>
      <c r="J6" s="99"/>
      <c r="K6" s="100"/>
      <c r="L6" s="27"/>
      <c r="M6" s="27"/>
      <c r="N6" s="27"/>
      <c r="O6" s="27"/>
      <c r="P6" s="27"/>
    </row>
    <row r="7" spans="2:16" ht="24.75" customHeight="1">
      <c r="B7" s="98"/>
      <c r="C7" s="99"/>
      <c r="D7" s="99"/>
      <c r="E7" s="99"/>
      <c r="F7" s="99"/>
      <c r="G7" s="99"/>
      <c r="H7" s="99"/>
      <c r="I7" s="99"/>
      <c r="J7" s="99"/>
      <c r="K7" s="100"/>
      <c r="L7" s="27"/>
      <c r="M7" s="27"/>
      <c r="N7" s="27"/>
      <c r="O7" s="27"/>
      <c r="P7" s="27"/>
    </row>
    <row r="8" spans="2:16" ht="24.75" customHeight="1">
      <c r="B8" s="98"/>
      <c r="C8" s="99"/>
      <c r="D8" s="99"/>
      <c r="E8" s="99"/>
      <c r="F8" s="99"/>
      <c r="G8" s="99"/>
      <c r="H8" s="99"/>
      <c r="I8" s="99"/>
      <c r="J8" s="99"/>
      <c r="K8" s="100"/>
      <c r="L8" s="27"/>
      <c r="M8" s="27"/>
      <c r="N8" s="27"/>
      <c r="O8" s="27"/>
      <c r="P8" s="27"/>
    </row>
    <row r="9" spans="2:16" ht="24.75" customHeight="1">
      <c r="B9" s="98"/>
      <c r="C9" s="99"/>
      <c r="D9" s="99"/>
      <c r="E9" s="99"/>
      <c r="F9" s="99"/>
      <c r="G9" s="99"/>
      <c r="H9" s="99"/>
      <c r="I9" s="99"/>
      <c r="J9" s="99"/>
      <c r="K9" s="100"/>
      <c r="L9" s="27"/>
      <c r="M9" s="27"/>
      <c r="N9" s="27"/>
      <c r="O9" s="27"/>
      <c r="P9" s="27"/>
    </row>
    <row r="10" spans="2:16" ht="24.75" customHeight="1">
      <c r="B10" s="98"/>
      <c r="C10" s="99"/>
      <c r="D10" s="99"/>
      <c r="E10" s="99"/>
      <c r="F10" s="99"/>
      <c r="G10" s="99"/>
      <c r="H10" s="99"/>
      <c r="I10" s="99"/>
      <c r="J10" s="99"/>
      <c r="K10" s="100"/>
      <c r="L10" s="27"/>
      <c r="M10" s="27"/>
      <c r="N10" s="27"/>
      <c r="O10" s="27"/>
      <c r="P10" s="27"/>
    </row>
    <row r="11" spans="2:16" ht="24.75" customHeight="1">
      <c r="B11" s="98"/>
      <c r="C11" s="99"/>
      <c r="D11" s="99"/>
      <c r="E11" s="99"/>
      <c r="F11" s="99"/>
      <c r="G11" s="99"/>
      <c r="H11" s="99"/>
      <c r="I11" s="99"/>
      <c r="J11" s="99"/>
      <c r="K11" s="100"/>
      <c r="L11" s="27"/>
      <c r="M11" s="27"/>
      <c r="N11" s="27"/>
      <c r="O11" s="27"/>
      <c r="P11" s="27"/>
    </row>
    <row r="12" spans="2:16" ht="24.75" customHeight="1">
      <c r="B12" s="98"/>
      <c r="C12" s="99"/>
      <c r="D12" s="99"/>
      <c r="E12" s="99"/>
      <c r="F12" s="99"/>
      <c r="G12" s="99"/>
      <c r="H12" s="99"/>
      <c r="I12" s="99"/>
      <c r="J12" s="99"/>
      <c r="K12" s="100"/>
      <c r="L12" s="27"/>
      <c r="M12" s="27"/>
      <c r="N12" s="27"/>
      <c r="O12" s="27"/>
      <c r="P12" s="27"/>
    </row>
    <row r="13" spans="2:16" ht="24.75" customHeight="1">
      <c r="B13" s="98"/>
      <c r="C13" s="99"/>
      <c r="D13" s="99"/>
      <c r="E13" s="99"/>
      <c r="F13" s="99"/>
      <c r="G13" s="99"/>
      <c r="H13" s="99"/>
      <c r="I13" s="99"/>
      <c r="J13" s="99"/>
      <c r="K13" s="100"/>
      <c r="L13" s="27"/>
      <c r="M13" s="27"/>
      <c r="N13" s="27"/>
      <c r="O13" s="27"/>
      <c r="P13" s="27"/>
    </row>
    <row r="14" spans="2:16" ht="24.75" customHeight="1">
      <c r="B14" s="98"/>
      <c r="C14" s="99"/>
      <c r="D14" s="99"/>
      <c r="E14" s="99"/>
      <c r="F14" s="99"/>
      <c r="G14" s="99"/>
      <c r="H14" s="99"/>
      <c r="I14" s="99"/>
      <c r="J14" s="99"/>
      <c r="K14" s="100"/>
      <c r="L14" s="27"/>
      <c r="M14" s="27"/>
      <c r="N14" s="27"/>
      <c r="O14" s="27"/>
      <c r="P14" s="27"/>
    </row>
    <row r="15" spans="2:16" ht="24.75" customHeight="1">
      <c r="B15" s="98"/>
      <c r="C15" s="99"/>
      <c r="D15" s="99"/>
      <c r="E15" s="99"/>
      <c r="F15" s="99"/>
      <c r="G15" s="99"/>
      <c r="H15" s="99"/>
      <c r="I15" s="99"/>
      <c r="J15" s="99"/>
      <c r="K15" s="100"/>
      <c r="L15" s="27"/>
      <c r="M15" s="27"/>
      <c r="N15" s="27"/>
      <c r="O15" s="27"/>
      <c r="P15" s="27"/>
    </row>
    <row r="16" spans="2:16" ht="24.75" customHeight="1">
      <c r="B16" s="98"/>
      <c r="C16" s="99"/>
      <c r="D16" s="99"/>
      <c r="E16" s="99"/>
      <c r="F16" s="99"/>
      <c r="G16" s="99"/>
      <c r="H16" s="99"/>
      <c r="I16" s="99"/>
      <c r="J16" s="99"/>
      <c r="K16" s="100"/>
      <c r="L16" s="27"/>
      <c r="M16" s="27"/>
      <c r="N16" s="27"/>
      <c r="O16" s="27"/>
      <c r="P16" s="27"/>
    </row>
    <row r="17" spans="2:16" ht="24.75" customHeight="1">
      <c r="B17" s="98"/>
      <c r="C17" s="99"/>
      <c r="D17" s="99"/>
      <c r="E17" s="99"/>
      <c r="F17" s="99"/>
      <c r="G17" s="99"/>
      <c r="H17" s="99"/>
      <c r="I17" s="99"/>
      <c r="J17" s="99"/>
      <c r="K17" s="100"/>
      <c r="L17" s="27"/>
      <c r="M17" s="27"/>
      <c r="N17" s="27"/>
      <c r="O17" s="27"/>
      <c r="P17" s="27"/>
    </row>
    <row r="18" spans="2:16" ht="24.05" customHeight="1">
      <c r="B18" s="98"/>
      <c r="C18" s="99"/>
      <c r="D18" s="99"/>
      <c r="E18" s="99"/>
      <c r="F18" s="99"/>
      <c r="G18" s="99"/>
      <c r="H18" s="99"/>
      <c r="I18" s="99"/>
      <c r="J18" s="99"/>
      <c r="K18" s="100"/>
      <c r="L18" s="27"/>
      <c r="M18" s="27"/>
      <c r="N18" s="27"/>
      <c r="O18" s="27"/>
      <c r="P18" s="27"/>
    </row>
    <row r="19" spans="2:16">
      <c r="B19" s="98"/>
      <c r="C19" s="99"/>
      <c r="D19" s="99"/>
      <c r="E19" s="99"/>
      <c r="F19" s="99"/>
      <c r="G19" s="99"/>
      <c r="H19" s="99"/>
      <c r="I19" s="99"/>
      <c r="J19" s="99"/>
      <c r="K19" s="100"/>
      <c r="L19" s="27"/>
      <c r="M19" s="27"/>
      <c r="N19" s="27"/>
      <c r="O19" s="27"/>
      <c r="P19" s="27"/>
    </row>
    <row r="20" spans="2:16">
      <c r="B20" s="98"/>
      <c r="C20" s="99"/>
      <c r="D20" s="99"/>
      <c r="E20" s="99"/>
      <c r="F20" s="99"/>
      <c r="G20" s="99"/>
      <c r="H20" s="99"/>
      <c r="I20" s="99"/>
      <c r="J20" s="99"/>
      <c r="K20" s="100"/>
      <c r="L20" s="27"/>
      <c r="M20" s="27"/>
      <c r="N20" s="27"/>
      <c r="O20" s="27"/>
      <c r="P20" s="27"/>
    </row>
    <row r="21" spans="2:16">
      <c r="B21" s="98"/>
      <c r="C21" s="99"/>
      <c r="D21" s="99"/>
      <c r="E21" s="99"/>
      <c r="F21" s="99"/>
      <c r="G21" s="99"/>
      <c r="H21" s="99"/>
      <c r="I21" s="99"/>
      <c r="J21" s="99"/>
      <c r="K21" s="100"/>
      <c r="L21" s="27"/>
      <c r="M21" s="27"/>
      <c r="N21" s="27"/>
      <c r="O21" s="27"/>
      <c r="P21" s="27"/>
    </row>
    <row r="22" spans="2:16">
      <c r="B22" s="98"/>
      <c r="C22" s="99"/>
      <c r="D22" s="99"/>
      <c r="E22" s="99"/>
      <c r="F22" s="99"/>
      <c r="G22" s="99"/>
      <c r="H22" s="99"/>
      <c r="I22" s="99"/>
      <c r="J22" s="99"/>
      <c r="K22" s="100"/>
      <c r="L22" s="27"/>
      <c r="M22" s="27"/>
      <c r="N22" s="27"/>
      <c r="O22" s="27"/>
      <c r="P22" s="27"/>
    </row>
    <row r="23" spans="2:16">
      <c r="B23" s="98"/>
      <c r="C23" s="99"/>
      <c r="D23" s="99"/>
      <c r="E23" s="99"/>
      <c r="F23" s="99"/>
      <c r="G23" s="99"/>
      <c r="H23" s="99"/>
      <c r="I23" s="99"/>
      <c r="J23" s="99"/>
      <c r="K23" s="100"/>
      <c r="L23" s="27"/>
      <c r="M23" s="27"/>
      <c r="N23" s="27"/>
      <c r="O23" s="27"/>
      <c r="P23" s="27"/>
    </row>
    <row r="24" spans="2:16">
      <c r="B24" s="98"/>
      <c r="C24" s="99"/>
      <c r="D24" s="99"/>
      <c r="E24" s="99"/>
      <c r="F24" s="99"/>
      <c r="G24" s="99"/>
      <c r="H24" s="99"/>
      <c r="I24" s="99"/>
      <c r="J24" s="99"/>
      <c r="K24" s="100"/>
      <c r="L24" s="27"/>
      <c r="M24" s="27"/>
      <c r="N24" s="27"/>
      <c r="O24" s="27"/>
      <c r="P24" s="27"/>
    </row>
    <row r="25" spans="2:16">
      <c r="B25" s="98"/>
      <c r="C25" s="99"/>
      <c r="D25" s="99"/>
      <c r="E25" s="99"/>
      <c r="F25" s="99"/>
      <c r="G25" s="99"/>
      <c r="H25" s="99"/>
      <c r="I25" s="99"/>
      <c r="J25" s="99"/>
      <c r="K25" s="100"/>
      <c r="L25" s="27"/>
      <c r="M25" s="27"/>
      <c r="N25" s="27"/>
      <c r="O25" s="27"/>
      <c r="P25" s="27"/>
    </row>
    <row r="26" spans="2:16">
      <c r="B26" s="101"/>
      <c r="C26" s="102"/>
      <c r="D26" s="102"/>
      <c r="E26" s="102"/>
      <c r="F26" s="102"/>
      <c r="G26" s="102"/>
      <c r="H26" s="102"/>
      <c r="I26" s="102"/>
      <c r="J26" s="102"/>
      <c r="K26" s="103"/>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02"/>
  <sheetViews>
    <sheetView tabSelected="1" topLeftCell="A38" zoomScale="64" zoomScaleNormal="64" workbookViewId="0">
      <selection activeCell="D38" sqref="D38"/>
    </sheetView>
  </sheetViews>
  <sheetFormatPr baseColWidth="10" defaultColWidth="11.44140625" defaultRowHeight="14.4"/>
  <cols>
    <col min="1" max="1" width="1.5546875" style="1" customWidth="1"/>
    <col min="2" max="2" width="1.109375" style="1" customWidth="1"/>
    <col min="3" max="3" width="4.5546875" style="1" customWidth="1"/>
    <col min="4" max="4" width="48.33203125" style="1" customWidth="1"/>
    <col min="5" max="5" width="30.88671875" style="1" customWidth="1"/>
    <col min="6" max="6" width="21.5546875" style="1" customWidth="1"/>
    <col min="7" max="7" width="18.88671875" style="1" customWidth="1"/>
    <col min="8" max="8" width="15.6640625" style="1" customWidth="1"/>
    <col min="9" max="9" width="32.5546875" style="1" customWidth="1"/>
    <col min="10" max="10" width="24" style="1" customWidth="1"/>
    <col min="11" max="11" width="34.5546875" style="1" customWidth="1"/>
    <col min="12" max="13" width="13.33203125" style="1" customWidth="1"/>
    <col min="14" max="14" width="26.5546875" style="1" customWidth="1"/>
    <col min="15" max="16" width="25.44140625" style="1" customWidth="1"/>
    <col min="17" max="17" width="26.6640625" style="1" customWidth="1"/>
    <col min="18" max="18" width="10.44140625" style="1" customWidth="1"/>
    <col min="19" max="19" width="25.6640625" style="1" hidden="1" customWidth="1"/>
    <col min="20" max="20" width="20.5546875" style="1" hidden="1" customWidth="1"/>
    <col min="21" max="21" width="5.88671875" style="1" customWidth="1"/>
    <col min="22" max="16384" width="11.44140625" style="1"/>
  </cols>
  <sheetData>
    <row r="1" spans="2:21" ht="9" customHeight="1"/>
    <row r="2" spans="2:21" ht="15.05" customHeight="1">
      <c r="B2" s="35"/>
      <c r="C2" s="104"/>
      <c r="D2" s="104"/>
      <c r="E2" s="104"/>
      <c r="F2" s="106" t="s">
        <v>0</v>
      </c>
      <c r="G2" s="106"/>
      <c r="H2" s="106"/>
      <c r="I2" s="106"/>
      <c r="J2" s="106"/>
      <c r="K2" s="106"/>
      <c r="L2" s="106"/>
      <c r="M2" s="106"/>
      <c r="N2" s="106"/>
      <c r="O2" s="106"/>
      <c r="P2" s="105" t="s">
        <v>1</v>
      </c>
      <c r="Q2" s="105"/>
      <c r="R2" s="105"/>
      <c r="S2" s="49"/>
      <c r="T2" s="31" t="s">
        <v>24</v>
      </c>
      <c r="U2" s="61"/>
    </row>
    <row r="3" spans="2:21" ht="12.8" customHeight="1">
      <c r="B3" s="36"/>
      <c r="C3" s="104"/>
      <c r="D3" s="104"/>
      <c r="E3" s="104"/>
      <c r="F3" s="106"/>
      <c r="G3" s="106"/>
      <c r="H3" s="106"/>
      <c r="I3" s="106"/>
      <c r="J3" s="106"/>
      <c r="K3" s="106"/>
      <c r="L3" s="106"/>
      <c r="M3" s="106"/>
      <c r="N3" s="106"/>
      <c r="O3" s="106"/>
      <c r="P3" s="105"/>
      <c r="Q3" s="105"/>
      <c r="R3" s="105"/>
      <c r="S3" s="49"/>
      <c r="T3" s="32" t="s">
        <v>25</v>
      </c>
      <c r="U3" s="61"/>
    </row>
    <row r="4" spans="2:21" ht="12.8" customHeight="1">
      <c r="B4" s="36"/>
      <c r="C4" s="104"/>
      <c r="D4" s="104"/>
      <c r="E4" s="104"/>
      <c r="F4" s="106"/>
      <c r="G4" s="106"/>
      <c r="H4" s="106"/>
      <c r="I4" s="106"/>
      <c r="J4" s="106"/>
      <c r="K4" s="106"/>
      <c r="L4" s="106"/>
      <c r="M4" s="106"/>
      <c r="N4" s="106"/>
      <c r="O4" s="106"/>
      <c r="P4" s="105"/>
      <c r="Q4" s="105"/>
      <c r="R4" s="105"/>
      <c r="S4" s="49"/>
      <c r="T4" s="32" t="s">
        <v>26</v>
      </c>
      <c r="U4" s="61"/>
    </row>
    <row r="5" spans="2:21" ht="12.8" customHeight="1">
      <c r="B5" s="36"/>
      <c r="C5" s="104"/>
      <c r="D5" s="104"/>
      <c r="E5" s="104"/>
      <c r="F5" s="106"/>
      <c r="G5" s="106"/>
      <c r="H5" s="106"/>
      <c r="I5" s="106"/>
      <c r="J5" s="106"/>
      <c r="K5" s="106"/>
      <c r="L5" s="106"/>
      <c r="M5" s="106"/>
      <c r="N5" s="106"/>
      <c r="O5" s="106"/>
      <c r="P5" s="105"/>
      <c r="Q5" s="105"/>
      <c r="R5" s="105"/>
      <c r="S5" s="49"/>
      <c r="T5" s="32" t="s">
        <v>27</v>
      </c>
      <c r="U5" s="61"/>
    </row>
    <row r="6" spans="2:21" ht="12.8" customHeight="1">
      <c r="B6" s="37"/>
      <c r="C6" s="104"/>
      <c r="D6" s="104"/>
      <c r="E6" s="104"/>
      <c r="F6" s="106"/>
      <c r="G6" s="106"/>
      <c r="H6" s="106"/>
      <c r="I6" s="106"/>
      <c r="J6" s="106"/>
      <c r="K6" s="106"/>
      <c r="L6" s="106"/>
      <c r="M6" s="106"/>
      <c r="N6" s="106"/>
      <c r="O6" s="106"/>
      <c r="P6" s="105"/>
      <c r="Q6" s="105"/>
      <c r="R6" s="105"/>
      <c r="S6" s="49"/>
      <c r="T6" s="33" t="s">
        <v>28</v>
      </c>
      <c r="U6" s="61"/>
    </row>
    <row r="7" spans="2:21">
      <c r="B7" s="3"/>
      <c r="C7" s="4"/>
      <c r="D7" s="4"/>
      <c r="E7" s="4"/>
      <c r="F7" s="4"/>
      <c r="G7" s="4"/>
      <c r="H7" s="4"/>
      <c r="I7" s="34"/>
      <c r="J7" s="34"/>
      <c r="K7" s="34"/>
      <c r="L7" s="34"/>
      <c r="M7" s="34"/>
      <c r="N7" s="4"/>
      <c r="O7" s="19"/>
      <c r="P7" s="19"/>
      <c r="Q7" s="19"/>
      <c r="R7" s="19"/>
      <c r="S7" s="19"/>
      <c r="T7" s="2"/>
      <c r="U7" s="61"/>
    </row>
    <row r="8" spans="2:21">
      <c r="B8" s="3"/>
      <c r="C8" s="4"/>
      <c r="D8" s="4"/>
      <c r="E8" s="4"/>
      <c r="F8" s="4"/>
      <c r="G8" s="4"/>
      <c r="H8" s="4"/>
      <c r="I8" s="34"/>
      <c r="J8" s="34"/>
      <c r="K8" s="34"/>
      <c r="L8" s="34"/>
      <c r="M8" s="34"/>
      <c r="N8" s="4"/>
      <c r="O8" s="19"/>
      <c r="P8" s="19"/>
      <c r="Q8" s="19"/>
      <c r="R8" s="19"/>
      <c r="S8" s="19"/>
      <c r="T8" s="5"/>
      <c r="U8" s="61"/>
    </row>
    <row r="9" spans="2:21">
      <c r="B9" s="3"/>
      <c r="C9" s="4"/>
      <c r="D9" s="4"/>
      <c r="E9" s="4"/>
      <c r="F9" s="4"/>
      <c r="G9" s="4"/>
      <c r="H9" s="4"/>
      <c r="I9" s="6" t="s">
        <v>2</v>
      </c>
      <c r="J9" s="4"/>
      <c r="K9" s="127" t="s">
        <v>53</v>
      </c>
      <c r="L9" s="127"/>
      <c r="M9" s="127"/>
      <c r="N9" s="127"/>
      <c r="O9" s="4"/>
      <c r="P9" s="19"/>
      <c r="Q9" s="19"/>
      <c r="R9" s="19"/>
      <c r="S9" s="19"/>
      <c r="T9" s="5"/>
      <c r="U9" s="61"/>
    </row>
    <row r="10" spans="2:21">
      <c r="B10" s="3"/>
      <c r="C10" s="4"/>
      <c r="D10" s="4"/>
      <c r="E10" s="4"/>
      <c r="F10" s="4"/>
      <c r="G10" s="4"/>
      <c r="H10" s="4"/>
      <c r="I10" s="6" t="s">
        <v>3</v>
      </c>
      <c r="J10" s="4"/>
      <c r="K10" s="128">
        <v>1707022431</v>
      </c>
      <c r="L10" s="128"/>
      <c r="M10" s="128"/>
      <c r="N10" s="128"/>
      <c r="O10" s="4"/>
      <c r="P10" s="4"/>
      <c r="Q10" s="4"/>
      <c r="R10" s="4"/>
      <c r="S10" s="4"/>
      <c r="T10" s="5"/>
      <c r="U10" s="61"/>
    </row>
    <row r="11" spans="2:21">
      <c r="B11" s="3"/>
      <c r="C11" s="4"/>
      <c r="D11" s="4"/>
      <c r="E11" s="4"/>
      <c r="F11" s="4"/>
      <c r="G11" s="4"/>
      <c r="H11" s="4"/>
      <c r="I11" s="6" t="s">
        <v>4</v>
      </c>
      <c r="J11" s="4"/>
      <c r="K11" s="114"/>
      <c r="L11" s="114"/>
      <c r="M11" s="114"/>
      <c r="N11" s="114"/>
      <c r="O11" s="4"/>
      <c r="P11" s="4"/>
      <c r="Q11" s="4"/>
      <c r="R11" s="4"/>
      <c r="S11" s="4"/>
      <c r="T11" s="5"/>
      <c r="U11" s="61"/>
    </row>
    <row r="12" spans="2:21">
      <c r="B12" s="3"/>
      <c r="C12" s="4"/>
      <c r="D12" s="4"/>
      <c r="E12" s="4"/>
      <c r="F12" s="4"/>
      <c r="G12" s="4"/>
      <c r="H12" s="4"/>
      <c r="I12" s="6" t="s">
        <v>19</v>
      </c>
      <c r="J12" s="4"/>
      <c r="K12" s="114"/>
      <c r="L12" s="114"/>
      <c r="M12" s="114"/>
      <c r="N12" s="114"/>
      <c r="O12" s="4"/>
      <c r="P12" s="4"/>
      <c r="Q12" s="4"/>
      <c r="R12" s="4"/>
      <c r="S12" s="4"/>
      <c r="T12" s="5"/>
      <c r="U12" s="61"/>
    </row>
    <row r="13" spans="2:21">
      <c r="B13" s="3"/>
      <c r="C13" s="4"/>
      <c r="D13" s="4"/>
      <c r="E13" s="4"/>
      <c r="F13" s="4"/>
      <c r="G13" s="4"/>
      <c r="H13" s="4"/>
      <c r="I13" s="6" t="s">
        <v>13</v>
      </c>
      <c r="J13" s="4"/>
      <c r="K13" s="114"/>
      <c r="L13" s="114"/>
      <c r="M13" s="114"/>
      <c r="N13" s="114"/>
      <c r="O13" s="4"/>
      <c r="P13" s="4"/>
      <c r="Q13" s="4"/>
      <c r="R13" s="4"/>
      <c r="S13" s="4"/>
      <c r="T13" s="5"/>
      <c r="U13" s="61"/>
    </row>
    <row r="14" spans="2:21">
      <c r="B14" s="3"/>
      <c r="C14" s="4"/>
      <c r="D14" s="4"/>
      <c r="E14" s="4"/>
      <c r="F14" s="4"/>
      <c r="G14" s="4"/>
      <c r="H14" s="4"/>
      <c r="I14" s="30"/>
      <c r="J14" s="4"/>
      <c r="K14" s="20"/>
      <c r="L14" s="34"/>
      <c r="M14" s="34"/>
      <c r="N14" s="34"/>
      <c r="O14" s="4"/>
      <c r="P14" s="4"/>
      <c r="Q14" s="4"/>
      <c r="R14" s="4"/>
      <c r="S14" s="4"/>
      <c r="T14" s="5"/>
      <c r="U14" s="61"/>
    </row>
    <row r="15" spans="2:21" ht="5.25" customHeight="1">
      <c r="B15" s="3"/>
      <c r="C15" s="9"/>
      <c r="D15" s="9"/>
      <c r="E15" s="9"/>
      <c r="F15" s="9"/>
      <c r="G15" s="9"/>
      <c r="H15" s="9"/>
      <c r="I15" s="9"/>
      <c r="J15" s="7"/>
      <c r="K15" s="7"/>
      <c r="L15" s="4"/>
      <c r="M15" s="4"/>
      <c r="N15" s="4"/>
      <c r="O15" s="4"/>
      <c r="P15" s="4"/>
      <c r="Q15" s="4"/>
      <c r="R15" s="4"/>
      <c r="S15" s="4"/>
      <c r="T15" s="5"/>
      <c r="U15" s="61"/>
    </row>
    <row r="16" spans="2:21" ht="15.05" customHeight="1">
      <c r="B16" s="3"/>
      <c r="C16" s="123" t="s">
        <v>14</v>
      </c>
      <c r="D16" s="124"/>
      <c r="E16" s="124"/>
      <c r="F16" s="124"/>
      <c r="G16" s="124"/>
      <c r="H16" s="124"/>
      <c r="I16" s="124"/>
      <c r="J16" s="124"/>
      <c r="K16" s="124"/>
      <c r="L16" s="124"/>
      <c r="M16" s="124"/>
      <c r="N16" s="124"/>
      <c r="O16" s="125"/>
      <c r="P16" s="4"/>
      <c r="Q16" s="4"/>
      <c r="R16" s="4"/>
      <c r="S16" s="4"/>
      <c r="T16" s="5"/>
      <c r="U16" s="61"/>
    </row>
    <row r="17" spans="2:21" ht="5.25" customHeight="1">
      <c r="B17" s="3"/>
      <c r="C17" s="7"/>
      <c r="D17" s="7"/>
      <c r="E17" s="7"/>
      <c r="F17" s="7"/>
      <c r="G17" s="7"/>
      <c r="H17" s="7"/>
      <c r="I17" s="7"/>
      <c r="J17" s="7"/>
      <c r="K17" s="7"/>
      <c r="L17" s="7"/>
      <c r="M17" s="7"/>
      <c r="N17" s="7"/>
      <c r="O17" s="7"/>
      <c r="P17" s="4"/>
      <c r="Q17" s="4"/>
      <c r="R17" s="4"/>
      <c r="S17" s="4"/>
      <c r="T17" s="5"/>
      <c r="U17" s="61"/>
    </row>
    <row r="18" spans="2:21" ht="17.2" customHeight="1">
      <c r="B18" s="3"/>
      <c r="C18" s="118" t="s">
        <v>54</v>
      </c>
      <c r="D18" s="118"/>
      <c r="E18" s="118"/>
      <c r="F18" s="118"/>
      <c r="G18" s="118"/>
      <c r="H18" s="118"/>
      <c r="I18" s="118"/>
      <c r="J18" s="118"/>
      <c r="K18" s="118"/>
      <c r="L18" s="118"/>
      <c r="M18" s="118"/>
      <c r="N18" s="118"/>
      <c r="O18" s="118"/>
      <c r="P18" s="4"/>
      <c r="Q18" s="4"/>
      <c r="R18" s="4"/>
      <c r="S18" s="4"/>
      <c r="T18" s="5"/>
      <c r="U18" s="61"/>
    </row>
    <row r="19" spans="2:21" ht="4.75" customHeight="1">
      <c r="B19" s="3"/>
      <c r="C19" s="9"/>
      <c r="D19" s="9"/>
      <c r="E19" s="9"/>
      <c r="F19" s="9"/>
      <c r="G19" s="9"/>
      <c r="H19" s="9"/>
      <c r="I19" s="9"/>
      <c r="J19" s="9"/>
      <c r="K19" s="9"/>
      <c r="L19" s="10"/>
      <c r="M19" s="10"/>
      <c r="N19" s="11"/>
      <c r="O19" s="7"/>
      <c r="P19" s="4"/>
      <c r="Q19" s="4"/>
      <c r="R19" s="4"/>
      <c r="S19" s="4"/>
      <c r="T19" s="5"/>
      <c r="U19" s="61"/>
    </row>
    <row r="20" spans="2:21" ht="15.75" customHeight="1">
      <c r="B20" s="3"/>
      <c r="C20" s="120" t="s">
        <v>11</v>
      </c>
      <c r="D20" s="121"/>
      <c r="E20" s="121"/>
      <c r="F20" s="121"/>
      <c r="G20" s="121"/>
      <c r="H20" s="121"/>
      <c r="I20" s="121"/>
      <c r="J20" s="121"/>
      <c r="K20" s="121"/>
      <c r="L20" s="121"/>
      <c r="M20" s="121"/>
      <c r="N20" s="121"/>
      <c r="O20" s="122"/>
      <c r="P20" s="4"/>
      <c r="Q20" s="4"/>
      <c r="R20" s="4"/>
      <c r="S20" s="4"/>
      <c r="T20" s="5"/>
      <c r="U20" s="61"/>
    </row>
    <row r="21" spans="2:21" ht="6.05" customHeight="1">
      <c r="B21" s="3"/>
      <c r="C21" s="8"/>
      <c r="D21" s="8"/>
      <c r="E21" s="8"/>
      <c r="F21" s="8"/>
      <c r="G21" s="8"/>
      <c r="H21" s="8"/>
      <c r="I21" s="8"/>
      <c r="J21" s="8"/>
      <c r="K21" s="8"/>
      <c r="L21" s="8"/>
      <c r="M21" s="8"/>
      <c r="N21" s="8"/>
      <c r="O21" s="8"/>
      <c r="P21" s="8"/>
      <c r="Q21" s="8"/>
      <c r="R21" s="8"/>
      <c r="S21" s="8"/>
      <c r="T21" s="5"/>
      <c r="U21" s="61"/>
    </row>
    <row r="22" spans="2:21" ht="29.3" customHeight="1">
      <c r="B22" s="3"/>
      <c r="C22" s="119" t="s">
        <v>55</v>
      </c>
      <c r="D22" s="119"/>
      <c r="E22" s="119"/>
      <c r="F22" s="119"/>
      <c r="G22" s="119"/>
      <c r="H22" s="119"/>
      <c r="I22" s="119"/>
      <c r="J22" s="119"/>
      <c r="K22" s="119"/>
      <c r="L22" s="119"/>
      <c r="M22" s="119"/>
      <c r="N22" s="119"/>
      <c r="O22" s="119"/>
      <c r="P22" s="4"/>
      <c r="Q22" s="4"/>
      <c r="R22" s="4"/>
      <c r="S22" s="4"/>
      <c r="T22" s="5"/>
      <c r="U22" s="61"/>
    </row>
    <row r="23" spans="2:21" ht="29.3" customHeight="1">
      <c r="B23" s="3"/>
      <c r="C23" s="119" t="s">
        <v>56</v>
      </c>
      <c r="D23" s="119"/>
      <c r="E23" s="119"/>
      <c r="F23" s="119"/>
      <c r="G23" s="119"/>
      <c r="H23" s="119"/>
      <c r="I23" s="119"/>
      <c r="J23" s="119"/>
      <c r="K23" s="119"/>
      <c r="L23" s="119"/>
      <c r="M23" s="119"/>
      <c r="N23" s="119"/>
      <c r="O23" s="119"/>
      <c r="P23" s="4"/>
      <c r="Q23" s="4"/>
      <c r="R23" s="4"/>
      <c r="S23" s="4"/>
      <c r="T23" s="5"/>
      <c r="U23" s="61"/>
    </row>
    <row r="24" spans="2:21" ht="29.3" customHeight="1">
      <c r="B24" s="3"/>
      <c r="C24" s="119" t="s">
        <v>57</v>
      </c>
      <c r="D24" s="119"/>
      <c r="E24" s="119"/>
      <c r="F24" s="119"/>
      <c r="G24" s="119"/>
      <c r="H24" s="119"/>
      <c r="I24" s="119"/>
      <c r="J24" s="119"/>
      <c r="K24" s="119"/>
      <c r="L24" s="119"/>
      <c r="M24" s="119"/>
      <c r="N24" s="119"/>
      <c r="O24" s="119"/>
      <c r="P24" s="4"/>
      <c r="Q24" s="4"/>
      <c r="R24" s="4"/>
      <c r="S24" s="4"/>
      <c r="T24" s="5"/>
      <c r="U24" s="61"/>
    </row>
    <row r="25" spans="2:21" ht="29.3" customHeight="1">
      <c r="B25" s="3"/>
      <c r="C25" s="119" t="s">
        <v>58</v>
      </c>
      <c r="D25" s="119"/>
      <c r="E25" s="119"/>
      <c r="F25" s="119"/>
      <c r="G25" s="119"/>
      <c r="H25" s="119"/>
      <c r="I25" s="119"/>
      <c r="J25" s="119"/>
      <c r="K25" s="119"/>
      <c r="L25" s="119"/>
      <c r="M25" s="119"/>
      <c r="N25" s="119"/>
      <c r="O25" s="119"/>
      <c r="P25" s="4"/>
      <c r="Q25" s="4"/>
      <c r="R25" s="4"/>
      <c r="S25" s="4"/>
      <c r="T25" s="5"/>
      <c r="U25" s="61"/>
    </row>
    <row r="26" spans="2:21" ht="15.75" customHeight="1">
      <c r="B26" s="3"/>
      <c r="C26" s="120" t="s">
        <v>17</v>
      </c>
      <c r="D26" s="121"/>
      <c r="E26" s="121"/>
      <c r="F26" s="121"/>
      <c r="G26" s="121"/>
      <c r="H26" s="121"/>
      <c r="I26" s="121"/>
      <c r="J26" s="121"/>
      <c r="K26" s="121"/>
      <c r="L26" s="121"/>
      <c r="M26" s="121"/>
      <c r="N26" s="121"/>
      <c r="O26" s="122"/>
      <c r="P26" s="24"/>
      <c r="Q26" s="24"/>
      <c r="R26" s="24"/>
      <c r="S26" s="24"/>
      <c r="T26" s="5"/>
      <c r="U26" s="61"/>
    </row>
    <row r="27" spans="2:21" ht="5.25" customHeight="1">
      <c r="B27" s="3"/>
      <c r="C27" s="9"/>
      <c r="D27" s="9"/>
      <c r="E27" s="9"/>
      <c r="F27" s="9"/>
      <c r="G27" s="9"/>
      <c r="H27" s="9"/>
      <c r="I27" s="9"/>
      <c r="J27" s="7"/>
      <c r="K27" s="7"/>
      <c r="L27" s="7"/>
      <c r="M27" s="7"/>
      <c r="N27" s="7"/>
      <c r="O27" s="7"/>
      <c r="P27" s="7"/>
      <c r="Q27" s="7"/>
      <c r="R27" s="7"/>
      <c r="S27" s="7"/>
      <c r="T27" s="5"/>
      <c r="U27" s="61"/>
    </row>
    <row r="28" spans="2:21" ht="34.549999999999997" customHeight="1">
      <c r="B28" s="3"/>
      <c r="C28" s="119" t="s">
        <v>59</v>
      </c>
      <c r="D28" s="119"/>
      <c r="E28" s="119"/>
      <c r="F28" s="119"/>
      <c r="G28" s="119"/>
      <c r="H28" s="119"/>
      <c r="I28" s="119"/>
      <c r="J28" s="119"/>
      <c r="K28" s="119"/>
      <c r="L28" s="119"/>
      <c r="M28" s="119"/>
      <c r="N28" s="119"/>
      <c r="O28" s="119"/>
      <c r="P28" s="7"/>
      <c r="Q28" s="7"/>
      <c r="R28" s="7"/>
      <c r="S28" s="7"/>
      <c r="T28" s="5"/>
      <c r="U28" s="61"/>
    </row>
    <row r="29" spans="2:21" ht="3.8" customHeight="1">
      <c r="B29" s="3"/>
      <c r="C29" s="4"/>
      <c r="D29" s="4"/>
      <c r="E29" s="18"/>
      <c r="F29" s="18"/>
      <c r="G29" s="18"/>
      <c r="H29" s="18"/>
      <c r="I29" s="18"/>
      <c r="J29" s="18"/>
      <c r="K29" s="18"/>
      <c r="L29" s="18"/>
      <c r="M29" s="18"/>
      <c r="N29" s="18"/>
      <c r="O29" s="7"/>
      <c r="P29" s="7"/>
      <c r="Q29" s="7"/>
      <c r="R29" s="7"/>
      <c r="S29" s="7"/>
      <c r="T29" s="5"/>
      <c r="U29" s="61"/>
    </row>
    <row r="30" spans="2:21" ht="3.8" customHeight="1">
      <c r="B30" s="3"/>
      <c r="C30" s="9"/>
      <c r="D30" s="9"/>
      <c r="E30" s="9"/>
      <c r="F30" s="9"/>
      <c r="G30" s="9"/>
      <c r="H30" s="9"/>
      <c r="I30" s="9"/>
      <c r="J30" s="9"/>
      <c r="K30" s="9"/>
      <c r="L30" s="9"/>
      <c r="M30" s="9"/>
      <c r="N30" s="9"/>
      <c r="O30" s="7"/>
      <c r="P30" s="7"/>
      <c r="Q30" s="7"/>
      <c r="R30" s="7"/>
      <c r="S30" s="7"/>
      <c r="T30" s="5"/>
      <c r="U30" s="61"/>
    </row>
    <row r="31" spans="2:21" ht="5.25" customHeight="1">
      <c r="B31" s="3"/>
      <c r="C31" s="12"/>
      <c r="D31" s="12"/>
      <c r="E31" s="12"/>
      <c r="F31" s="12"/>
      <c r="G31" s="12"/>
      <c r="H31" s="12"/>
      <c r="I31" s="12"/>
      <c r="J31" s="12"/>
      <c r="K31" s="12"/>
      <c r="L31" s="12"/>
      <c r="M31" s="12"/>
      <c r="N31" s="4"/>
      <c r="O31" s="4"/>
      <c r="P31" s="4"/>
      <c r="Q31" s="4"/>
      <c r="R31" s="4"/>
      <c r="S31" s="4"/>
      <c r="T31" s="5"/>
      <c r="U31" s="61"/>
    </row>
    <row r="32" spans="2:21" ht="15.75" customHeight="1">
      <c r="B32" s="3"/>
      <c r="C32" s="123" t="s">
        <v>12</v>
      </c>
      <c r="D32" s="124"/>
      <c r="E32" s="124"/>
      <c r="F32" s="124"/>
      <c r="G32" s="124"/>
      <c r="H32" s="124"/>
      <c r="I32" s="124"/>
      <c r="J32" s="124"/>
      <c r="K32" s="124"/>
      <c r="L32" s="124"/>
      <c r="M32" s="124"/>
      <c r="N32" s="124"/>
      <c r="O32" s="125"/>
      <c r="P32" s="6"/>
      <c r="Q32" s="6"/>
      <c r="R32" s="6"/>
      <c r="S32" s="6"/>
      <c r="T32" s="5"/>
      <c r="U32" s="61"/>
    </row>
    <row r="33" spans="2:21" ht="6.05" customHeight="1">
      <c r="B33" s="3"/>
      <c r="C33" s="4"/>
      <c r="D33" s="4"/>
      <c r="E33" s="13"/>
      <c r="F33" s="13"/>
      <c r="G33" s="13"/>
      <c r="H33" s="13"/>
      <c r="I33" s="13"/>
      <c r="J33" s="13"/>
      <c r="K33" s="13"/>
      <c r="L33" s="13"/>
      <c r="M33" s="13"/>
      <c r="N33" s="13"/>
      <c r="O33" s="13"/>
      <c r="P33" s="13"/>
      <c r="Q33" s="13"/>
      <c r="R33" s="4"/>
      <c r="S33" s="4"/>
      <c r="T33" s="5"/>
      <c r="U33" s="61"/>
    </row>
    <row r="34" spans="2:21" ht="33.049999999999997" customHeight="1">
      <c r="B34" s="3"/>
      <c r="C34" s="115" t="s">
        <v>22</v>
      </c>
      <c r="D34" s="116" t="s">
        <v>29</v>
      </c>
      <c r="E34" s="126" t="s">
        <v>30</v>
      </c>
      <c r="F34" s="115" t="s">
        <v>31</v>
      </c>
      <c r="G34" s="115" t="s">
        <v>32</v>
      </c>
      <c r="H34" s="115" t="s">
        <v>33</v>
      </c>
      <c r="I34" s="126" t="s">
        <v>34</v>
      </c>
      <c r="J34" s="115" t="s">
        <v>35</v>
      </c>
      <c r="K34" s="115"/>
      <c r="L34" s="115" t="s">
        <v>36</v>
      </c>
      <c r="M34" s="115" t="s">
        <v>37</v>
      </c>
      <c r="N34" s="115" t="s">
        <v>38</v>
      </c>
      <c r="O34" s="115" t="s">
        <v>39</v>
      </c>
      <c r="P34" s="143" t="s">
        <v>40</v>
      </c>
      <c r="Q34" s="132" t="s">
        <v>20</v>
      </c>
      <c r="R34" s="133"/>
      <c r="S34" s="46"/>
      <c r="T34" s="5"/>
      <c r="U34" s="61"/>
    </row>
    <row r="35" spans="2:21" ht="33.049999999999997" customHeight="1">
      <c r="B35" s="3"/>
      <c r="C35" s="115"/>
      <c r="D35" s="117"/>
      <c r="E35" s="126"/>
      <c r="F35" s="115"/>
      <c r="G35" s="115"/>
      <c r="H35" s="115"/>
      <c r="I35" s="126"/>
      <c r="J35" s="48" t="s">
        <v>5</v>
      </c>
      <c r="K35" s="48" t="s">
        <v>6</v>
      </c>
      <c r="L35" s="115"/>
      <c r="M35" s="115"/>
      <c r="N35" s="115"/>
      <c r="O35" s="115"/>
      <c r="P35" s="117"/>
      <c r="Q35" s="50" t="s">
        <v>16</v>
      </c>
      <c r="R35" s="51" t="s">
        <v>15</v>
      </c>
      <c r="S35" s="25" t="s">
        <v>43</v>
      </c>
      <c r="T35" s="25" t="s">
        <v>44</v>
      </c>
      <c r="U35" s="61"/>
    </row>
    <row r="36" spans="2:21" s="14" customFormat="1" ht="158.4">
      <c r="B36" s="15"/>
      <c r="C36" s="55">
        <v>1</v>
      </c>
      <c r="D36" s="82" t="s">
        <v>60</v>
      </c>
      <c r="E36" s="82" t="s">
        <v>77</v>
      </c>
      <c r="F36" s="82" t="s">
        <v>66</v>
      </c>
      <c r="G36" s="82" t="s">
        <v>78</v>
      </c>
      <c r="H36" s="82" t="s">
        <v>28</v>
      </c>
      <c r="I36" s="82" t="s">
        <v>80</v>
      </c>
      <c r="J36" s="83">
        <v>1</v>
      </c>
      <c r="K36" s="82" t="s">
        <v>79</v>
      </c>
      <c r="L36" s="84">
        <v>44228</v>
      </c>
      <c r="M36" s="84">
        <v>44377</v>
      </c>
      <c r="N36" s="82" t="s">
        <v>69</v>
      </c>
      <c r="O36" s="82" t="s">
        <v>81</v>
      </c>
      <c r="P36" s="82" t="s">
        <v>74</v>
      </c>
      <c r="Q36" s="82" t="s">
        <v>82</v>
      </c>
      <c r="R36" s="60"/>
      <c r="S36" s="22">
        <f>IF(H36="Baja",1,IF(H36="Media - baja",2,IF(H36="Media",3,IF(H36="Media - alta",4,5))))</f>
        <v>5</v>
      </c>
      <c r="T36" s="45">
        <f>R36*S36</f>
        <v>0</v>
      </c>
      <c r="U36" s="62"/>
    </row>
    <row r="37" spans="2:21" s="14" customFormat="1" ht="100.8">
      <c r="B37" s="15"/>
      <c r="C37" s="55">
        <v>2</v>
      </c>
      <c r="D37" s="82" t="s">
        <v>61</v>
      </c>
      <c r="E37" s="82" t="s">
        <v>71</v>
      </c>
      <c r="F37" s="82" t="s">
        <v>66</v>
      </c>
      <c r="G37" s="82" t="s">
        <v>71</v>
      </c>
      <c r="H37" s="82" t="s">
        <v>28</v>
      </c>
      <c r="I37" s="82" t="s">
        <v>72</v>
      </c>
      <c r="J37" s="83">
        <v>1</v>
      </c>
      <c r="K37" s="82" t="s">
        <v>73</v>
      </c>
      <c r="L37" s="84">
        <v>44228</v>
      </c>
      <c r="M37" s="84">
        <v>44316</v>
      </c>
      <c r="N37" s="82" t="s">
        <v>69</v>
      </c>
      <c r="O37" s="82" t="s">
        <v>70</v>
      </c>
      <c r="P37" s="82" t="s">
        <v>75</v>
      </c>
      <c r="Q37" s="82" t="s">
        <v>73</v>
      </c>
      <c r="R37" s="60"/>
      <c r="S37" s="22">
        <f t="shared" ref="S37:S57" si="0">IF(H37="Baja",1,IF(H37="Media - baja",2,IF(H37="Media",3,IF(H37="Media - alta",4,5))))</f>
        <v>5</v>
      </c>
      <c r="T37" s="45">
        <f t="shared" ref="T37:T57" si="1">R37*S37</f>
        <v>0</v>
      </c>
      <c r="U37" s="62"/>
    </row>
    <row r="38" spans="2:21" s="14" customFormat="1" ht="158.4">
      <c r="B38" s="15"/>
      <c r="C38" s="55">
        <v>3</v>
      </c>
      <c r="D38" s="82" t="s">
        <v>62</v>
      </c>
      <c r="E38" s="82" t="s">
        <v>83</v>
      </c>
      <c r="F38" s="82" t="s">
        <v>66</v>
      </c>
      <c r="G38" s="82" t="s">
        <v>78</v>
      </c>
      <c r="H38" s="82" t="s">
        <v>26</v>
      </c>
      <c r="I38" s="82" t="s">
        <v>80</v>
      </c>
      <c r="J38" s="83">
        <v>1</v>
      </c>
      <c r="K38" s="82" t="s">
        <v>79</v>
      </c>
      <c r="L38" s="84">
        <v>44228</v>
      </c>
      <c r="M38" s="84">
        <v>44377</v>
      </c>
      <c r="N38" s="82" t="s">
        <v>69</v>
      </c>
      <c r="O38" s="82" t="s">
        <v>70</v>
      </c>
      <c r="P38" s="82" t="s">
        <v>74</v>
      </c>
      <c r="Q38" s="82" t="s">
        <v>82</v>
      </c>
      <c r="R38" s="60"/>
      <c r="S38" s="22">
        <f t="shared" si="0"/>
        <v>3</v>
      </c>
      <c r="T38" s="45">
        <f t="shared" si="1"/>
        <v>0</v>
      </c>
      <c r="U38" s="62"/>
    </row>
    <row r="39" spans="2:21" s="14" customFormat="1" ht="100.8">
      <c r="B39" s="15"/>
      <c r="C39" s="144">
        <v>4</v>
      </c>
      <c r="D39" s="146" t="s">
        <v>63</v>
      </c>
      <c r="E39" s="85" t="s">
        <v>85</v>
      </c>
      <c r="F39" s="85" t="s">
        <v>66</v>
      </c>
      <c r="G39" s="85" t="s">
        <v>86</v>
      </c>
      <c r="H39" s="85" t="s">
        <v>26</v>
      </c>
      <c r="I39" s="146" t="s">
        <v>84</v>
      </c>
      <c r="J39" s="86">
        <v>6</v>
      </c>
      <c r="K39" s="85" t="s">
        <v>89</v>
      </c>
      <c r="L39" s="87">
        <v>44256</v>
      </c>
      <c r="M39" s="87">
        <v>44440</v>
      </c>
      <c r="N39" s="85" t="s">
        <v>90</v>
      </c>
      <c r="O39" s="85" t="s">
        <v>90</v>
      </c>
      <c r="P39" s="85" t="s">
        <v>74</v>
      </c>
      <c r="Q39" s="85" t="s">
        <v>91</v>
      </c>
      <c r="R39" s="88"/>
      <c r="S39" s="89"/>
      <c r="T39" s="90"/>
      <c r="U39" s="91"/>
    </row>
    <row r="40" spans="2:21" s="14" customFormat="1" ht="57.6">
      <c r="B40" s="15"/>
      <c r="C40" s="145"/>
      <c r="D40" s="147"/>
      <c r="E40" s="85" t="s">
        <v>87</v>
      </c>
      <c r="F40" s="85" t="s">
        <v>66</v>
      </c>
      <c r="G40" s="85" t="s">
        <v>88</v>
      </c>
      <c r="H40" s="85" t="s">
        <v>26</v>
      </c>
      <c r="I40" s="147"/>
      <c r="J40" s="86">
        <v>2</v>
      </c>
      <c r="K40" s="85" t="s">
        <v>92</v>
      </c>
      <c r="L40" s="87">
        <v>44256</v>
      </c>
      <c r="M40" s="87">
        <v>44440</v>
      </c>
      <c r="N40" s="85" t="s">
        <v>69</v>
      </c>
      <c r="O40" s="85" t="s">
        <v>81</v>
      </c>
      <c r="P40" s="85" t="s">
        <v>69</v>
      </c>
      <c r="Q40" s="85" t="s">
        <v>93</v>
      </c>
      <c r="R40" s="88"/>
      <c r="S40" s="89">
        <f>IF(H40="Baja",1,IF(H40="Media - baja",2,IF(H40="Media",3,IF(H40="Media - alta",4,5))))</f>
        <v>3</v>
      </c>
      <c r="T40" s="90">
        <f t="shared" si="1"/>
        <v>0</v>
      </c>
      <c r="U40" s="91"/>
    </row>
    <row r="41" spans="2:21" s="14" customFormat="1" ht="115.2">
      <c r="B41" s="15"/>
      <c r="C41" s="55">
        <v>5</v>
      </c>
      <c r="D41" s="82" t="s">
        <v>64</v>
      </c>
      <c r="E41" s="82" t="s">
        <v>65</v>
      </c>
      <c r="F41" s="82" t="s">
        <v>66</v>
      </c>
      <c r="G41" s="82" t="s">
        <v>67</v>
      </c>
      <c r="H41" s="82" t="s">
        <v>28</v>
      </c>
      <c r="I41" s="82" t="s">
        <v>76</v>
      </c>
      <c r="J41" s="83">
        <v>1</v>
      </c>
      <c r="K41" s="82" t="s">
        <v>68</v>
      </c>
      <c r="L41" s="84">
        <v>44228</v>
      </c>
      <c r="M41" s="84">
        <v>44316</v>
      </c>
      <c r="N41" s="82" t="s">
        <v>69</v>
      </c>
      <c r="O41" s="82" t="s">
        <v>81</v>
      </c>
      <c r="P41" s="82" t="s">
        <v>74</v>
      </c>
      <c r="Q41" s="82" t="s">
        <v>68</v>
      </c>
      <c r="R41" s="60"/>
      <c r="S41" s="22">
        <f t="shared" si="0"/>
        <v>5</v>
      </c>
      <c r="T41" s="45">
        <f t="shared" si="1"/>
        <v>0</v>
      </c>
      <c r="U41" s="62"/>
    </row>
    <row r="42" spans="2:21" s="14" customFormat="1" ht="31.75" customHeight="1">
      <c r="B42" s="15"/>
      <c r="C42" s="55">
        <v>6</v>
      </c>
      <c r="D42" s="56"/>
      <c r="E42" s="57"/>
      <c r="F42" s="57"/>
      <c r="G42" s="57"/>
      <c r="H42" s="57"/>
      <c r="I42" s="57"/>
      <c r="J42" s="60"/>
      <c r="K42" s="58"/>
      <c r="L42" s="59"/>
      <c r="M42" s="59"/>
      <c r="N42" s="58"/>
      <c r="O42" s="58"/>
      <c r="P42" s="58"/>
      <c r="Q42" s="58"/>
      <c r="R42" s="60"/>
      <c r="S42" s="22">
        <f t="shared" si="0"/>
        <v>5</v>
      </c>
      <c r="T42" s="45">
        <f t="shared" si="1"/>
        <v>0</v>
      </c>
      <c r="U42" s="62"/>
    </row>
    <row r="43" spans="2:21" s="14" customFormat="1" ht="31.75" customHeight="1">
      <c r="B43" s="15"/>
      <c r="C43" s="55">
        <v>7</v>
      </c>
      <c r="D43" s="56"/>
      <c r="E43" s="57"/>
      <c r="F43" s="57"/>
      <c r="G43" s="57"/>
      <c r="H43" s="57"/>
      <c r="I43" s="57"/>
      <c r="J43" s="60"/>
      <c r="K43" s="58"/>
      <c r="L43" s="59"/>
      <c r="M43" s="59"/>
      <c r="N43" s="58"/>
      <c r="O43" s="58"/>
      <c r="P43" s="58"/>
      <c r="Q43" s="58"/>
      <c r="R43" s="60"/>
      <c r="S43" s="22">
        <f t="shared" si="0"/>
        <v>5</v>
      </c>
      <c r="T43" s="45">
        <f t="shared" si="1"/>
        <v>0</v>
      </c>
      <c r="U43" s="62"/>
    </row>
    <row r="44" spans="2:21" s="14" customFormat="1" ht="31.75" customHeight="1">
      <c r="B44" s="15"/>
      <c r="C44" s="55">
        <v>8</v>
      </c>
      <c r="D44" s="56"/>
      <c r="E44" s="57"/>
      <c r="F44" s="57"/>
      <c r="G44" s="57"/>
      <c r="H44" s="57"/>
      <c r="I44" s="57"/>
      <c r="J44" s="60"/>
      <c r="K44" s="58"/>
      <c r="L44" s="59"/>
      <c r="M44" s="59"/>
      <c r="N44" s="58"/>
      <c r="O44" s="58"/>
      <c r="P44" s="58"/>
      <c r="Q44" s="58"/>
      <c r="R44" s="60"/>
      <c r="S44" s="22">
        <f t="shared" si="0"/>
        <v>5</v>
      </c>
      <c r="T44" s="45">
        <f t="shared" si="1"/>
        <v>0</v>
      </c>
      <c r="U44" s="62"/>
    </row>
    <row r="45" spans="2:21" s="14" customFormat="1" ht="31.75" customHeight="1">
      <c r="B45" s="15"/>
      <c r="C45" s="55">
        <v>9</v>
      </c>
      <c r="D45" s="56"/>
      <c r="E45" s="57"/>
      <c r="F45" s="57"/>
      <c r="G45" s="57"/>
      <c r="H45" s="57"/>
      <c r="I45" s="57"/>
      <c r="J45" s="60"/>
      <c r="K45" s="58"/>
      <c r="L45" s="59"/>
      <c r="M45" s="59"/>
      <c r="N45" s="58"/>
      <c r="O45" s="58"/>
      <c r="P45" s="58"/>
      <c r="Q45" s="58"/>
      <c r="R45" s="60"/>
      <c r="S45" s="22">
        <f t="shared" si="0"/>
        <v>5</v>
      </c>
      <c r="T45" s="45">
        <f t="shared" si="1"/>
        <v>0</v>
      </c>
      <c r="U45" s="62"/>
    </row>
    <row r="46" spans="2:21" s="14" customFormat="1" ht="31.75" customHeight="1">
      <c r="B46" s="15"/>
      <c r="C46" s="55">
        <v>10</v>
      </c>
      <c r="D46" s="56"/>
      <c r="E46" s="57"/>
      <c r="F46" s="57"/>
      <c r="G46" s="57"/>
      <c r="H46" s="57"/>
      <c r="I46" s="57"/>
      <c r="J46" s="60"/>
      <c r="K46" s="58"/>
      <c r="L46" s="59"/>
      <c r="M46" s="59"/>
      <c r="N46" s="58"/>
      <c r="O46" s="58"/>
      <c r="P46" s="58"/>
      <c r="Q46" s="58"/>
      <c r="R46" s="60"/>
      <c r="S46" s="22">
        <f t="shared" si="0"/>
        <v>5</v>
      </c>
      <c r="T46" s="45">
        <f t="shared" si="1"/>
        <v>0</v>
      </c>
      <c r="U46" s="62"/>
    </row>
    <row r="47" spans="2:21" s="14" customFormat="1" ht="31.75" customHeight="1">
      <c r="B47" s="15"/>
      <c r="C47" s="55">
        <v>11</v>
      </c>
      <c r="D47" s="56"/>
      <c r="E47" s="57"/>
      <c r="F47" s="57"/>
      <c r="G47" s="57"/>
      <c r="H47" s="57"/>
      <c r="I47" s="57"/>
      <c r="J47" s="60"/>
      <c r="K47" s="58"/>
      <c r="L47" s="59"/>
      <c r="M47" s="59"/>
      <c r="N47" s="58"/>
      <c r="O47" s="58"/>
      <c r="P47" s="58"/>
      <c r="Q47" s="58"/>
      <c r="R47" s="60"/>
      <c r="S47" s="22">
        <f t="shared" si="0"/>
        <v>5</v>
      </c>
      <c r="T47" s="45">
        <f t="shared" si="1"/>
        <v>0</v>
      </c>
      <c r="U47" s="62"/>
    </row>
    <row r="48" spans="2:21" s="14" customFormat="1" ht="31.75" customHeight="1">
      <c r="B48" s="15"/>
      <c r="C48" s="55">
        <v>12</v>
      </c>
      <c r="D48" s="56"/>
      <c r="E48" s="57"/>
      <c r="F48" s="57"/>
      <c r="G48" s="57"/>
      <c r="H48" s="57"/>
      <c r="I48" s="57"/>
      <c r="J48" s="60"/>
      <c r="K48" s="58"/>
      <c r="L48" s="59"/>
      <c r="M48" s="59"/>
      <c r="N48" s="58"/>
      <c r="O48" s="58"/>
      <c r="P48" s="58"/>
      <c r="Q48" s="58"/>
      <c r="R48" s="60"/>
      <c r="S48" s="22">
        <f t="shared" si="0"/>
        <v>5</v>
      </c>
      <c r="T48" s="45">
        <f t="shared" si="1"/>
        <v>0</v>
      </c>
      <c r="U48" s="62"/>
    </row>
    <row r="49" spans="1:21" s="14" customFormat="1" ht="31.75" customHeight="1">
      <c r="B49" s="15"/>
      <c r="C49" s="55">
        <v>13</v>
      </c>
      <c r="D49" s="56"/>
      <c r="E49" s="57"/>
      <c r="F49" s="57"/>
      <c r="G49" s="57"/>
      <c r="H49" s="57"/>
      <c r="I49" s="57"/>
      <c r="J49" s="60"/>
      <c r="K49" s="58"/>
      <c r="L49" s="59"/>
      <c r="M49" s="59"/>
      <c r="N49" s="58"/>
      <c r="O49" s="58"/>
      <c r="P49" s="58"/>
      <c r="Q49" s="58"/>
      <c r="R49" s="60"/>
      <c r="S49" s="22">
        <f t="shared" si="0"/>
        <v>5</v>
      </c>
      <c r="T49" s="45">
        <f t="shared" si="1"/>
        <v>0</v>
      </c>
      <c r="U49" s="62"/>
    </row>
    <row r="50" spans="1:21" s="14" customFormat="1" ht="31.75" customHeight="1">
      <c r="B50" s="15"/>
      <c r="C50" s="55">
        <v>14</v>
      </c>
      <c r="D50" s="56"/>
      <c r="E50" s="57"/>
      <c r="F50" s="57"/>
      <c r="G50" s="57"/>
      <c r="H50" s="57"/>
      <c r="I50" s="57"/>
      <c r="J50" s="60"/>
      <c r="K50" s="58"/>
      <c r="L50" s="59"/>
      <c r="M50" s="59"/>
      <c r="N50" s="58"/>
      <c r="O50" s="58"/>
      <c r="P50" s="58"/>
      <c r="Q50" s="58"/>
      <c r="R50" s="60"/>
      <c r="S50" s="22"/>
      <c r="T50" s="45"/>
      <c r="U50" s="62"/>
    </row>
    <row r="51" spans="1:21" s="14" customFormat="1" ht="31.75" customHeight="1">
      <c r="B51" s="15"/>
      <c r="C51" s="55">
        <v>15</v>
      </c>
      <c r="D51" s="56"/>
      <c r="E51" s="57"/>
      <c r="F51" s="57"/>
      <c r="G51" s="57"/>
      <c r="H51" s="57"/>
      <c r="I51" s="57"/>
      <c r="J51" s="60"/>
      <c r="K51" s="58"/>
      <c r="L51" s="59"/>
      <c r="M51" s="59"/>
      <c r="N51" s="58"/>
      <c r="O51" s="58"/>
      <c r="P51" s="58"/>
      <c r="Q51" s="58"/>
      <c r="R51" s="60"/>
      <c r="S51" s="22"/>
      <c r="T51" s="45"/>
      <c r="U51" s="62"/>
    </row>
    <row r="52" spans="1:21" s="14" customFormat="1" ht="31.75" customHeight="1">
      <c r="B52" s="15"/>
      <c r="C52" s="55">
        <v>16</v>
      </c>
      <c r="D52" s="56"/>
      <c r="E52" s="57"/>
      <c r="F52" s="57"/>
      <c r="G52" s="57"/>
      <c r="H52" s="57"/>
      <c r="I52" s="57"/>
      <c r="J52" s="60"/>
      <c r="K52" s="58"/>
      <c r="L52" s="59"/>
      <c r="M52" s="59"/>
      <c r="N52" s="58"/>
      <c r="O52" s="58"/>
      <c r="P52" s="58"/>
      <c r="Q52" s="58"/>
      <c r="R52" s="60"/>
      <c r="S52" s="22"/>
      <c r="T52" s="45"/>
      <c r="U52" s="62"/>
    </row>
    <row r="53" spans="1:21" s="14" customFormat="1" ht="31.75" customHeight="1">
      <c r="B53" s="15"/>
      <c r="C53" s="55">
        <v>17</v>
      </c>
      <c r="D53" s="56"/>
      <c r="E53" s="57"/>
      <c r="F53" s="57"/>
      <c r="G53" s="57"/>
      <c r="H53" s="57"/>
      <c r="I53" s="57"/>
      <c r="J53" s="60"/>
      <c r="K53" s="58"/>
      <c r="L53" s="59"/>
      <c r="M53" s="59"/>
      <c r="N53" s="58"/>
      <c r="O53" s="58"/>
      <c r="P53" s="58"/>
      <c r="Q53" s="58"/>
      <c r="R53" s="60"/>
      <c r="S53" s="22"/>
      <c r="T53" s="45"/>
      <c r="U53" s="62"/>
    </row>
    <row r="54" spans="1:21" s="14" customFormat="1" ht="31.75" customHeight="1">
      <c r="B54" s="15"/>
      <c r="C54" s="55">
        <v>18</v>
      </c>
      <c r="D54" s="56"/>
      <c r="E54" s="57"/>
      <c r="F54" s="57"/>
      <c r="G54" s="57"/>
      <c r="H54" s="57"/>
      <c r="I54" s="57"/>
      <c r="J54" s="60"/>
      <c r="K54" s="58"/>
      <c r="L54" s="59"/>
      <c r="M54" s="59"/>
      <c r="N54" s="58"/>
      <c r="O54" s="58"/>
      <c r="P54" s="58"/>
      <c r="Q54" s="58"/>
      <c r="R54" s="60"/>
      <c r="S54" s="22"/>
      <c r="T54" s="45"/>
      <c r="U54" s="62"/>
    </row>
    <row r="55" spans="1:21" s="14" customFormat="1" ht="31.75" customHeight="1">
      <c r="B55" s="15"/>
      <c r="C55" s="55">
        <v>19</v>
      </c>
      <c r="D55" s="56"/>
      <c r="E55" s="57"/>
      <c r="F55" s="57"/>
      <c r="G55" s="57"/>
      <c r="H55" s="57"/>
      <c r="I55" s="57"/>
      <c r="J55" s="60"/>
      <c r="K55" s="58"/>
      <c r="L55" s="59"/>
      <c r="M55" s="59"/>
      <c r="N55" s="58"/>
      <c r="O55" s="58"/>
      <c r="P55" s="58"/>
      <c r="Q55" s="58"/>
      <c r="R55" s="60"/>
      <c r="S55" s="22"/>
      <c r="T55" s="45"/>
      <c r="U55" s="62"/>
    </row>
    <row r="56" spans="1:21" s="14" customFormat="1" ht="31.75" customHeight="1">
      <c r="B56" s="15"/>
      <c r="C56" s="55">
        <v>20</v>
      </c>
      <c r="D56" s="56"/>
      <c r="E56" s="57"/>
      <c r="F56" s="57"/>
      <c r="G56" s="57"/>
      <c r="H56" s="57"/>
      <c r="I56" s="57"/>
      <c r="J56" s="60"/>
      <c r="K56" s="58"/>
      <c r="L56" s="59"/>
      <c r="M56" s="59"/>
      <c r="N56" s="58"/>
      <c r="O56" s="58"/>
      <c r="P56" s="58"/>
      <c r="Q56" s="58"/>
      <c r="R56" s="60"/>
      <c r="S56" s="22">
        <f t="shared" si="0"/>
        <v>5</v>
      </c>
      <c r="T56" s="45">
        <f t="shared" si="1"/>
        <v>0</v>
      </c>
      <c r="U56" s="62"/>
    </row>
    <row r="57" spans="1:21" s="14" customFormat="1" ht="31.75" customHeight="1">
      <c r="B57" s="15"/>
      <c r="C57" s="55" t="s">
        <v>21</v>
      </c>
      <c r="D57" s="56"/>
      <c r="E57" s="57"/>
      <c r="F57" s="57"/>
      <c r="G57" s="57"/>
      <c r="H57" s="57"/>
      <c r="I57" s="57"/>
      <c r="J57" s="60"/>
      <c r="K57" s="58"/>
      <c r="L57" s="59"/>
      <c r="M57" s="59"/>
      <c r="N57" s="58"/>
      <c r="O57" s="58"/>
      <c r="P57" s="58"/>
      <c r="Q57" s="58"/>
      <c r="R57" s="60"/>
      <c r="S57" s="22">
        <f t="shared" si="0"/>
        <v>5</v>
      </c>
      <c r="T57" s="45">
        <f t="shared" si="1"/>
        <v>0</v>
      </c>
      <c r="U57" s="62"/>
    </row>
    <row r="58" spans="1:21" s="14" customFormat="1" ht="31.75" customHeight="1">
      <c r="B58" s="15"/>
      <c r="C58" s="39"/>
      <c r="D58" s="39"/>
      <c r="E58" s="38"/>
      <c r="F58" s="38"/>
      <c r="G58" s="38"/>
      <c r="H58" s="40"/>
      <c r="I58" s="38"/>
      <c r="J58" s="41"/>
      <c r="K58" s="38"/>
      <c r="L58" s="42"/>
      <c r="M58" s="42"/>
      <c r="N58" s="38"/>
      <c r="O58" s="38"/>
      <c r="P58" s="38"/>
      <c r="Q58" s="38"/>
      <c r="R58" s="43"/>
      <c r="S58" s="43"/>
      <c r="T58" s="43"/>
      <c r="U58" s="62"/>
    </row>
    <row r="59" spans="1:21" ht="21.8" customHeight="1">
      <c r="B59" s="64"/>
      <c r="C59" s="65"/>
      <c r="D59" s="65"/>
      <c r="E59" s="65"/>
      <c r="F59" s="65"/>
      <c r="G59" s="65"/>
      <c r="H59" s="65"/>
      <c r="I59" s="65"/>
      <c r="J59" s="65"/>
      <c r="K59" s="65"/>
      <c r="L59" s="65"/>
      <c r="M59" s="65"/>
      <c r="N59" s="65"/>
      <c r="O59" s="65"/>
      <c r="P59" s="65"/>
      <c r="Q59" s="65"/>
      <c r="R59" s="65"/>
      <c r="S59" s="65"/>
      <c r="T59" s="66"/>
      <c r="U59" s="61"/>
    </row>
    <row r="60" spans="1:21" ht="21.8" customHeight="1">
      <c r="A60" s="16"/>
      <c r="B60" s="140" t="s">
        <v>7</v>
      </c>
      <c r="C60" s="141"/>
      <c r="D60" s="141"/>
      <c r="E60" s="141"/>
      <c r="F60" s="141"/>
      <c r="G60" s="141"/>
      <c r="H60" s="141"/>
      <c r="I60" s="141"/>
      <c r="J60" s="141"/>
      <c r="K60" s="141"/>
      <c r="L60" s="141"/>
      <c r="M60" s="141"/>
      <c r="N60" s="141"/>
      <c r="O60" s="141"/>
      <c r="P60" s="141"/>
      <c r="Q60" s="141"/>
      <c r="R60" s="141"/>
      <c r="S60" s="141"/>
      <c r="T60" s="141"/>
      <c r="U60" s="142"/>
    </row>
    <row r="61" spans="1:21" ht="21.8" customHeight="1">
      <c r="A61" s="17"/>
      <c r="B61" s="137" t="s">
        <v>8</v>
      </c>
      <c r="C61" s="138"/>
      <c r="D61" s="138"/>
      <c r="E61" s="138"/>
      <c r="F61" s="138"/>
      <c r="G61" s="138"/>
      <c r="H61" s="138"/>
      <c r="I61" s="138"/>
      <c r="J61" s="138"/>
      <c r="K61" s="138"/>
      <c r="L61" s="138"/>
      <c r="M61" s="138"/>
      <c r="N61" s="138"/>
      <c r="O61" s="138"/>
      <c r="P61" s="138"/>
      <c r="Q61" s="138"/>
      <c r="R61" s="138"/>
      <c r="S61" s="138"/>
      <c r="T61" s="138"/>
      <c r="U61" s="139"/>
    </row>
    <row r="62" spans="1:21" ht="21.8" customHeight="1">
      <c r="B62" s="107" t="s">
        <v>9</v>
      </c>
      <c r="C62" s="108"/>
      <c r="D62" s="109"/>
      <c r="E62" s="110" t="s">
        <v>23</v>
      </c>
      <c r="F62" s="110"/>
      <c r="G62" s="110"/>
      <c r="H62" s="110" t="s">
        <v>41</v>
      </c>
      <c r="I62" s="110"/>
      <c r="J62" s="111">
        <v>3</v>
      </c>
      <c r="K62" s="112"/>
      <c r="L62" s="112"/>
      <c r="M62" s="113" t="s">
        <v>10</v>
      </c>
      <c r="N62" s="113"/>
      <c r="O62" s="113"/>
      <c r="P62" s="134">
        <v>43343</v>
      </c>
      <c r="Q62" s="135"/>
      <c r="R62" s="135"/>
      <c r="S62" s="135"/>
      <c r="T62" s="135"/>
      <c r="U62" s="136"/>
    </row>
    <row r="63" spans="1:21" ht="80.2" customHeight="1">
      <c r="B63" s="129"/>
      <c r="C63" s="130"/>
      <c r="D63" s="130"/>
      <c r="E63" s="130"/>
      <c r="F63" s="130"/>
      <c r="G63" s="130"/>
      <c r="H63" s="130"/>
      <c r="I63" s="130"/>
      <c r="J63" s="131"/>
      <c r="K63" s="131"/>
      <c r="L63" s="131"/>
      <c r="M63" s="130"/>
      <c r="N63" s="130"/>
      <c r="O63" s="130"/>
      <c r="P63" s="131"/>
      <c r="Q63" s="131"/>
      <c r="R63" s="131"/>
      <c r="S63" s="131"/>
      <c r="T63" s="131"/>
      <c r="U63" s="63"/>
    </row>
    <row r="98" spans="21:21" ht="15.75" customHeight="1">
      <c r="U98" s="18"/>
    </row>
    <row r="99" spans="21:21">
      <c r="U99" s="18"/>
    </row>
    <row r="100" spans="21:21" ht="15.75" customHeight="1">
      <c r="U100" s="18"/>
    </row>
    <row r="101" spans="21:21">
      <c r="U101" s="9"/>
    </row>
    <row r="102" spans="21:21" ht="15.75" customHeight="1">
      <c r="U102" s="18"/>
    </row>
  </sheetData>
  <mergeCells count="44">
    <mergeCell ref="B63:T63"/>
    <mergeCell ref="C34:C35"/>
    <mergeCell ref="E34:E35"/>
    <mergeCell ref="F34:F35"/>
    <mergeCell ref="Q34:R34"/>
    <mergeCell ref="P62:U62"/>
    <mergeCell ref="B61:U61"/>
    <mergeCell ref="B60:U60"/>
    <mergeCell ref="P34:P35"/>
    <mergeCell ref="C39:C40"/>
    <mergeCell ref="D39:D40"/>
    <mergeCell ref="I39:I40"/>
    <mergeCell ref="K9:N9"/>
    <mergeCell ref="K10:N10"/>
    <mergeCell ref="K11:N11"/>
    <mergeCell ref="C16:O16"/>
    <mergeCell ref="C26:O26"/>
    <mergeCell ref="C24:O24"/>
    <mergeCell ref="C23:O23"/>
    <mergeCell ref="C25:O25"/>
    <mergeCell ref="C28:O28"/>
    <mergeCell ref="C32:O32"/>
    <mergeCell ref="I34:I35"/>
    <mergeCell ref="J34:K34"/>
    <mergeCell ref="L34:L35"/>
    <mergeCell ref="M34:M35"/>
    <mergeCell ref="O34:O35"/>
    <mergeCell ref="N34:N35"/>
    <mergeCell ref="C2:E6"/>
    <mergeCell ref="P2:R6"/>
    <mergeCell ref="F2:O6"/>
    <mergeCell ref="B62:D62"/>
    <mergeCell ref="E62:G62"/>
    <mergeCell ref="H62:I62"/>
    <mergeCell ref="J62:L62"/>
    <mergeCell ref="M62:O62"/>
    <mergeCell ref="K12:N12"/>
    <mergeCell ref="K13:N13"/>
    <mergeCell ref="H34:H35"/>
    <mergeCell ref="D34:D35"/>
    <mergeCell ref="G34:G35"/>
    <mergeCell ref="C18:O18"/>
    <mergeCell ref="C22:O22"/>
    <mergeCell ref="C20:O20"/>
  </mergeCells>
  <dataValidations count="1">
    <dataValidation type="list" allowBlank="1" showInputMessage="1" showErrorMessage="1" sqref="H36:H58">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27" zoomScale="55" zoomScaleNormal="55" workbookViewId="0">
      <selection activeCell="B37" sqref="B37:Q37"/>
    </sheetView>
  </sheetViews>
  <sheetFormatPr baseColWidth="10" defaultColWidth="11.44140625" defaultRowHeight="14.4"/>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4.109375" style="1" customWidth="1"/>
    <col min="10" max="10" width="15.6640625" style="1" customWidth="1"/>
    <col min="11" max="11" width="26.5546875" style="1" hidden="1" customWidth="1"/>
    <col min="12" max="12" width="24" style="1" hidden="1" customWidth="1"/>
    <col min="13" max="13" width="23.109375" style="1" customWidth="1"/>
    <col min="14" max="14" width="18.109375" style="1" customWidth="1"/>
    <col min="15" max="15" width="40.6640625" style="1" customWidth="1"/>
    <col min="16" max="16" width="26.5546875" style="1" customWidth="1"/>
    <col min="17" max="17" width="25.44140625" style="1" customWidth="1"/>
    <col min="18" max="18" width="25.6640625" style="1" hidden="1" customWidth="1"/>
    <col min="19" max="19" width="20.5546875" style="1" hidden="1" customWidth="1"/>
    <col min="20" max="20" width="5.88671875" style="1" customWidth="1"/>
    <col min="21" max="16384" width="11.44140625" style="1"/>
  </cols>
  <sheetData>
    <row r="1" spans="2:19" ht="9" customHeight="1"/>
    <row r="2" spans="2:19" ht="15.05" customHeight="1">
      <c r="B2" s="76"/>
      <c r="C2" s="149"/>
      <c r="D2" s="150"/>
      <c r="E2" s="155" t="s">
        <v>0</v>
      </c>
      <c r="F2" s="156"/>
      <c r="G2" s="156"/>
      <c r="H2" s="156"/>
      <c r="I2" s="156"/>
      <c r="J2" s="156"/>
      <c r="K2" s="156"/>
      <c r="L2" s="156"/>
      <c r="M2" s="156"/>
      <c r="N2" s="157"/>
      <c r="O2" s="105" t="s">
        <v>1</v>
      </c>
      <c r="P2" s="105"/>
      <c r="Q2" s="105"/>
      <c r="R2" s="44"/>
      <c r="S2" s="31" t="s">
        <v>24</v>
      </c>
    </row>
    <row r="3" spans="2:19" ht="12.8" customHeight="1">
      <c r="B3" s="77"/>
      <c r="C3" s="151"/>
      <c r="D3" s="152"/>
      <c r="E3" s="158"/>
      <c r="F3" s="159"/>
      <c r="G3" s="159"/>
      <c r="H3" s="159"/>
      <c r="I3" s="159"/>
      <c r="J3" s="159"/>
      <c r="K3" s="159"/>
      <c r="L3" s="159"/>
      <c r="M3" s="159"/>
      <c r="N3" s="160"/>
      <c r="O3" s="105"/>
      <c r="P3" s="105"/>
      <c r="Q3" s="105"/>
      <c r="R3" s="44"/>
      <c r="S3" s="32" t="s">
        <v>25</v>
      </c>
    </row>
    <row r="4" spans="2:19" ht="12.8" customHeight="1">
      <c r="B4" s="77"/>
      <c r="C4" s="151"/>
      <c r="D4" s="152"/>
      <c r="E4" s="158"/>
      <c r="F4" s="159"/>
      <c r="G4" s="159"/>
      <c r="H4" s="159"/>
      <c r="I4" s="159"/>
      <c r="J4" s="159"/>
      <c r="K4" s="159"/>
      <c r="L4" s="159"/>
      <c r="M4" s="159"/>
      <c r="N4" s="160"/>
      <c r="O4" s="105"/>
      <c r="P4" s="105"/>
      <c r="Q4" s="105"/>
      <c r="R4" s="44"/>
      <c r="S4" s="32" t="s">
        <v>26</v>
      </c>
    </row>
    <row r="5" spans="2:19" ht="12.8" customHeight="1">
      <c r="B5" s="77"/>
      <c r="C5" s="151"/>
      <c r="D5" s="152"/>
      <c r="E5" s="158"/>
      <c r="F5" s="159"/>
      <c r="G5" s="159"/>
      <c r="H5" s="159"/>
      <c r="I5" s="159"/>
      <c r="J5" s="159"/>
      <c r="K5" s="159"/>
      <c r="L5" s="159"/>
      <c r="M5" s="159"/>
      <c r="N5" s="160"/>
      <c r="O5" s="105"/>
      <c r="P5" s="105"/>
      <c r="Q5" s="105"/>
      <c r="R5" s="44"/>
      <c r="S5" s="32" t="s">
        <v>27</v>
      </c>
    </row>
    <row r="6" spans="2:19" ht="12.8" customHeight="1">
      <c r="B6" s="78"/>
      <c r="C6" s="153"/>
      <c r="D6" s="154"/>
      <c r="E6" s="161"/>
      <c r="F6" s="162"/>
      <c r="G6" s="162"/>
      <c r="H6" s="162"/>
      <c r="I6" s="162"/>
      <c r="J6" s="162"/>
      <c r="K6" s="162"/>
      <c r="L6" s="162"/>
      <c r="M6" s="162"/>
      <c r="N6" s="163"/>
      <c r="O6" s="105"/>
      <c r="P6" s="105"/>
      <c r="Q6" s="105"/>
      <c r="R6" s="44"/>
      <c r="S6" s="33" t="s">
        <v>28</v>
      </c>
    </row>
    <row r="7" spans="2:19">
      <c r="B7" s="79"/>
      <c r="C7" s="4"/>
      <c r="D7" s="4"/>
      <c r="E7" s="4"/>
      <c r="F7" s="4"/>
      <c r="G7" s="4"/>
      <c r="H7" s="4"/>
      <c r="I7" s="4"/>
      <c r="J7" s="4"/>
      <c r="K7" s="34"/>
      <c r="L7" s="34"/>
      <c r="M7" s="34"/>
      <c r="N7" s="34"/>
      <c r="O7" s="34"/>
      <c r="P7" s="4"/>
      <c r="Q7" s="71"/>
      <c r="R7" s="19"/>
      <c r="S7" s="2"/>
    </row>
    <row r="8" spans="2:19" ht="6.05" customHeight="1">
      <c r="B8" s="79"/>
      <c r="C8" s="4"/>
      <c r="D8" s="4"/>
      <c r="E8" s="13"/>
      <c r="F8" s="13"/>
      <c r="G8" s="13"/>
      <c r="H8" s="13"/>
      <c r="I8" s="13"/>
      <c r="J8" s="13"/>
      <c r="K8" s="13"/>
      <c r="L8" s="13"/>
      <c r="M8" s="13"/>
      <c r="N8" s="13"/>
      <c r="O8" s="13"/>
      <c r="P8" s="13"/>
      <c r="Q8" s="72"/>
      <c r="R8" s="4"/>
      <c r="S8" s="5"/>
    </row>
    <row r="9" spans="2:19" ht="33.049999999999997" customHeight="1">
      <c r="B9" s="79"/>
      <c r="C9" s="115" t="s">
        <v>22</v>
      </c>
      <c r="D9" s="126" t="s">
        <v>30</v>
      </c>
      <c r="E9" s="115" t="s">
        <v>32</v>
      </c>
      <c r="F9" s="115" t="s">
        <v>33</v>
      </c>
      <c r="G9" s="132" t="s">
        <v>50</v>
      </c>
      <c r="H9" s="133"/>
      <c r="I9" s="164" t="s">
        <v>51</v>
      </c>
      <c r="J9" s="164"/>
      <c r="K9" s="46"/>
      <c r="L9" s="5"/>
      <c r="M9" s="4"/>
      <c r="N9" s="148" t="s">
        <v>52</v>
      </c>
      <c r="O9" s="148"/>
      <c r="P9" s="4"/>
      <c r="Q9" s="61"/>
    </row>
    <row r="10" spans="2:19" ht="42.05" customHeight="1">
      <c r="B10" s="79"/>
      <c r="C10" s="115"/>
      <c r="D10" s="126"/>
      <c r="E10" s="115"/>
      <c r="F10" s="115"/>
      <c r="G10" s="50" t="s">
        <v>16</v>
      </c>
      <c r="H10" s="51" t="s">
        <v>46</v>
      </c>
      <c r="I10" s="25" t="s">
        <v>48</v>
      </c>
      <c r="J10" s="25" t="s">
        <v>47</v>
      </c>
      <c r="K10" s="25" t="s">
        <v>43</v>
      </c>
      <c r="L10" s="25" t="s">
        <v>44</v>
      </c>
      <c r="M10" s="4"/>
      <c r="N10" s="52" t="s">
        <v>42</v>
      </c>
      <c r="O10" s="53" t="s">
        <v>45</v>
      </c>
      <c r="P10" s="73"/>
      <c r="Q10" s="61"/>
    </row>
    <row r="11" spans="2:19" s="14" customFormat="1" ht="33.049999999999997" customHeight="1">
      <c r="B11" s="80"/>
      <c r="C11" s="21">
        <v>1</v>
      </c>
      <c r="D11" s="47" t="str">
        <f>'RG1'!E36</f>
        <v xml:space="preserve">Adicionar a la política de Administracion de Cartera publicada en la Diannet - Areas- DGI- Politicas: lo referente a capacitar cuando existan cambios normativos en materia de cobro y que requieran su aplicación inmediata </v>
      </c>
      <c r="E11" s="47" t="str">
        <f>'RG1'!G36</f>
        <v>Modificar documento</v>
      </c>
      <c r="F11" s="54" t="str">
        <f>'RG1'!H36</f>
        <v>Alta</v>
      </c>
      <c r="G11" s="22" t="str">
        <f>'RG1'!Q36</f>
        <v>Documento Publicado en la intranet de la Entidad</v>
      </c>
      <c r="H11" s="23">
        <f>'RG1'!R36</f>
        <v>0</v>
      </c>
      <c r="I11" s="22"/>
      <c r="J11" s="23"/>
      <c r="K11" s="22">
        <f t="shared" ref="K11:K23" si="0">IF(F11="Baja",1,IF(F11="Media - baja",2,IF(F11="Media",3,IF(F11="Media - alta",4,5))))</f>
        <v>5</v>
      </c>
      <c r="L11" s="45">
        <f t="shared" ref="L11:L23" si="1">J11*K11</f>
        <v>0</v>
      </c>
      <c r="M11" s="73"/>
      <c r="N11" s="22" t="str">
        <f>IFERROR(INDEX($D$11:$D$31,MATCH(0,INDEX(COUNTIF($N$10:N10,$D$11:$D$31),),)),"")</f>
        <v xml:space="preserve">Adicionar a la política de Administracion de Cartera publicada en la Diannet - Areas- DGI- Politicas: lo referente a capacitar cuando existan cambios normativos en materia de cobro y que requieran su aplicación inmediata </v>
      </c>
      <c r="O11" s="67">
        <f t="shared" ref="O11:O25" si="2">SUMIFS($L$11:$L$31,$D$11:$D$31,N11)/SUMIFS($K$11:$K$31,$D$11:$D$31,N11)</f>
        <v>0</v>
      </c>
      <c r="P11" s="73"/>
      <c r="Q11" s="62"/>
    </row>
    <row r="12" spans="2:19" s="14" customFormat="1" ht="31.75" customHeight="1">
      <c r="B12" s="80"/>
      <c r="C12" s="21">
        <v>2</v>
      </c>
      <c r="D12" s="47" t="str">
        <f>'RG1'!E37</f>
        <v>Modificar el formato FT-COT-2386</v>
      </c>
      <c r="E12" s="47" t="str">
        <f>'RG1'!G37</f>
        <v>Modificar el formato FT-COT-2386</v>
      </c>
      <c r="F12" s="54" t="str">
        <f>'RG1'!H37</f>
        <v>Alta</v>
      </c>
      <c r="G12" s="22" t="str">
        <f>'RG1'!Q37</f>
        <v>Formato publicado en la intranet de la entidad</v>
      </c>
      <c r="H12" s="23">
        <f>'RG1'!R37</f>
        <v>0</v>
      </c>
      <c r="I12" s="22"/>
      <c r="J12" s="23"/>
      <c r="K12" s="22">
        <f t="shared" si="0"/>
        <v>5</v>
      </c>
      <c r="L12" s="45">
        <f t="shared" si="1"/>
        <v>0</v>
      </c>
      <c r="M12" s="73"/>
      <c r="N12" s="22" t="str">
        <f>IFERROR(INDEX($D$11:$D$31,MATCH(0,INDEX(COUNTIF($N$10:N11,$D$11:$D$31),),)),"")</f>
        <v>Modificar el formato FT-COT-2386</v>
      </c>
      <c r="O12" s="67">
        <f t="shared" si="2"/>
        <v>0</v>
      </c>
      <c r="P12" s="73"/>
      <c r="Q12" s="62"/>
    </row>
    <row r="13" spans="2:19" s="14" customFormat="1" ht="31.75" customHeight="1">
      <c r="B13" s="80"/>
      <c r="C13" s="21">
        <v>3</v>
      </c>
      <c r="D13" s="47" t="str">
        <f>'RG1'!E38</f>
        <v xml:space="preserve">Adicionar a la política de Administracion de Cartera publicada en la Diannet - Areas- DGI- Politicas: lo referente a los competentes para expedir las normas internas, su interpretación socialización y control </v>
      </c>
      <c r="E13" s="47" t="str">
        <f>'RG1'!G38</f>
        <v>Modificar documento</v>
      </c>
      <c r="F13" s="54" t="str">
        <f>'RG1'!H38</f>
        <v>Media</v>
      </c>
      <c r="G13" s="22" t="str">
        <f>'RG1'!Q38</f>
        <v>Documento Publicado en la intranet de la Entidad</v>
      </c>
      <c r="H13" s="23">
        <f>'RG1'!R38</f>
        <v>0</v>
      </c>
      <c r="I13" s="22"/>
      <c r="J13" s="23"/>
      <c r="K13" s="22">
        <f t="shared" si="0"/>
        <v>3</v>
      </c>
      <c r="L13" s="45">
        <f t="shared" si="1"/>
        <v>0</v>
      </c>
      <c r="M13" s="73"/>
      <c r="N13" s="22" t="str">
        <f>IFERROR(INDEX($D$11:$D$31,MATCH(0,INDEX(COUNTIF($N$10:N12,$D$11:$D$31),),)),"")</f>
        <v xml:space="preserve">Adicionar a la política de Administracion de Cartera publicada en la Diannet - Areas- DGI- Politicas: lo referente a los competentes para expedir las normas internas, su interpretación socialización y control </v>
      </c>
      <c r="O13" s="67">
        <f t="shared" si="2"/>
        <v>0</v>
      </c>
      <c r="P13" s="73"/>
      <c r="Q13" s="62"/>
    </row>
    <row r="14" spans="2:19" s="14" customFormat="1" ht="31.75" customHeight="1">
      <c r="B14" s="80"/>
      <c r="C14" s="21">
        <v>4</v>
      </c>
      <c r="D14" s="47" t="str">
        <f>'RG1'!E40</f>
        <v>Realizar control trimestral a la información consignada por las Direcciones Seccionales en el foramt FT-COT-2616</v>
      </c>
      <c r="E14" s="47" t="str">
        <f>'RG1'!G40</f>
        <v>Realziar control al  formato FT-COT-2616</v>
      </c>
      <c r="F14" s="54" t="str">
        <f>'RG1'!H40</f>
        <v>Media</v>
      </c>
      <c r="G14" s="22" t="str">
        <f>'RG1'!Q40</f>
        <v>Informe</v>
      </c>
      <c r="H14" s="23">
        <f>'RG1'!R40</f>
        <v>0</v>
      </c>
      <c r="I14" s="22"/>
      <c r="J14" s="23"/>
      <c r="K14" s="22">
        <f t="shared" si="0"/>
        <v>3</v>
      </c>
      <c r="L14" s="45">
        <f t="shared" si="1"/>
        <v>0</v>
      </c>
      <c r="M14" s="73"/>
      <c r="N14" s="22" t="str">
        <f>IFERROR(INDEX($D$11:$D$31,MATCH(0,INDEX(COUNTIF($N$10:N13,$D$11:$D$31),),)),"")</f>
        <v>Realizar control trimestral a la información consignada por las Direcciones Seccionales en el foramt FT-COT-2616</v>
      </c>
      <c r="O14" s="67">
        <f t="shared" si="2"/>
        <v>0</v>
      </c>
      <c r="P14" s="73"/>
      <c r="Q14" s="62"/>
    </row>
    <row r="15" spans="2:19" s="14" customFormat="1" ht="31.75" customHeight="1">
      <c r="B15" s="80"/>
      <c r="C15" s="21">
        <v>5</v>
      </c>
      <c r="D15" s="47" t="str">
        <f>'RG1'!E41</f>
        <v xml:space="preserve">Realizar capacitación a los funcionarios a cargo de los procedimientos PR-COT-0272 y PR-COT-0424 </v>
      </c>
      <c r="E15" s="47" t="str">
        <f>'RG1'!G41</f>
        <v>Capacitación</v>
      </c>
      <c r="F15" s="54" t="str">
        <f>'RG1'!H41</f>
        <v>Alta</v>
      </c>
      <c r="G15" s="22" t="str">
        <f>'RG1'!Q41</f>
        <v>FT-GH-1722 Registro Capacitación Interna</v>
      </c>
      <c r="H15" s="23">
        <f>'RG1'!R41</f>
        <v>0</v>
      </c>
      <c r="I15" s="22"/>
      <c r="J15" s="23"/>
      <c r="K15" s="22">
        <f t="shared" si="0"/>
        <v>5</v>
      </c>
      <c r="L15" s="45">
        <f t="shared" si="1"/>
        <v>0</v>
      </c>
      <c r="M15" s="73"/>
      <c r="N15" s="22" t="str">
        <f>IFERROR(INDEX($D$11:$D$31,MATCH(0,INDEX(COUNTIF($N$10:N14,$D$11:$D$31),),)),"")</f>
        <v xml:space="preserve">Realizar capacitación a los funcionarios a cargo de los procedimientos PR-COT-0272 y PR-COT-0424 </v>
      </c>
      <c r="O15" s="67">
        <f t="shared" si="2"/>
        <v>0</v>
      </c>
      <c r="P15" s="73"/>
      <c r="Q15" s="62"/>
    </row>
    <row r="16" spans="2:19" s="14" customFormat="1" ht="31.75" customHeight="1">
      <c r="B16" s="80"/>
      <c r="C16" s="21">
        <v>6</v>
      </c>
      <c r="D16" s="47">
        <f>'RG1'!E42</f>
        <v>0</v>
      </c>
      <c r="E16" s="47">
        <f>'RG1'!G42</f>
        <v>0</v>
      </c>
      <c r="F16" s="54">
        <f>'RG1'!H42</f>
        <v>0</v>
      </c>
      <c r="G16" s="22">
        <f>'RG1'!Q42</f>
        <v>0</v>
      </c>
      <c r="H16" s="23">
        <f>'RG1'!R42</f>
        <v>0</v>
      </c>
      <c r="I16" s="22"/>
      <c r="J16" s="23"/>
      <c r="K16" s="22">
        <f t="shared" si="0"/>
        <v>5</v>
      </c>
      <c r="L16" s="45">
        <f t="shared" si="1"/>
        <v>0</v>
      </c>
      <c r="M16" s="73"/>
      <c r="N16" s="22">
        <f>IFERROR(INDEX($D$11:$D$31,MATCH(0,INDEX(COUNTIF($N$10:N15,$D$11:$D$31),),)),"")</f>
        <v>0</v>
      </c>
      <c r="O16" s="67">
        <f t="shared" si="2"/>
        <v>0</v>
      </c>
      <c r="P16" s="38"/>
      <c r="Q16" s="62"/>
    </row>
    <row r="17" spans="2:18" s="14" customFormat="1" ht="31.75" customHeight="1">
      <c r="B17" s="80"/>
      <c r="C17" s="21">
        <v>7</v>
      </c>
      <c r="D17" s="47">
        <f>'RG1'!E43</f>
        <v>0</v>
      </c>
      <c r="E17" s="47">
        <f>'RG1'!G43</f>
        <v>0</v>
      </c>
      <c r="F17" s="54">
        <f>'RG1'!H43</f>
        <v>0</v>
      </c>
      <c r="G17" s="22">
        <f>'RG1'!Q43</f>
        <v>0</v>
      </c>
      <c r="H17" s="23">
        <f>'RG1'!R43</f>
        <v>0</v>
      </c>
      <c r="I17" s="22"/>
      <c r="J17" s="23"/>
      <c r="K17" s="22">
        <f t="shared" si="0"/>
        <v>5</v>
      </c>
      <c r="L17" s="45">
        <f t="shared" si="1"/>
        <v>0</v>
      </c>
      <c r="M17" s="73"/>
      <c r="N17" s="22" t="str">
        <f>IFERROR(INDEX($D$11:$D$31,MATCH(0,INDEX(COUNTIF($N$10:N16,$D$11:$D$31),),)),"")</f>
        <v/>
      </c>
      <c r="O17" s="67" t="e">
        <f t="shared" si="2"/>
        <v>#DIV/0!</v>
      </c>
      <c r="P17" s="38"/>
      <c r="Q17" s="62"/>
    </row>
    <row r="18" spans="2:18" s="14" customFormat="1" ht="31.75" customHeight="1">
      <c r="B18" s="80"/>
      <c r="C18" s="21">
        <v>8</v>
      </c>
      <c r="D18" s="47">
        <f>'RG1'!E44</f>
        <v>0</v>
      </c>
      <c r="E18" s="47">
        <f>'RG1'!G44</f>
        <v>0</v>
      </c>
      <c r="F18" s="54">
        <f>'RG1'!H44</f>
        <v>0</v>
      </c>
      <c r="G18" s="22">
        <f>'RG1'!Q44</f>
        <v>0</v>
      </c>
      <c r="H18" s="23">
        <f>'RG1'!R44</f>
        <v>0</v>
      </c>
      <c r="I18" s="22"/>
      <c r="J18" s="23"/>
      <c r="K18" s="22">
        <f t="shared" si="0"/>
        <v>5</v>
      </c>
      <c r="L18" s="45">
        <f t="shared" si="1"/>
        <v>0</v>
      </c>
      <c r="M18" s="73"/>
      <c r="N18" s="22" t="str">
        <f>IFERROR(INDEX($D$11:$D$31,MATCH(0,INDEX(COUNTIF($N$10:N17,$D$11:$D$31),),)),"")</f>
        <v/>
      </c>
      <c r="O18" s="67" t="e">
        <f t="shared" si="2"/>
        <v>#DIV/0!</v>
      </c>
      <c r="P18" s="38"/>
      <c r="Q18" s="62"/>
    </row>
    <row r="19" spans="2:18" s="14" customFormat="1" ht="31.75" customHeight="1">
      <c r="B19" s="80"/>
      <c r="C19" s="21">
        <v>9</v>
      </c>
      <c r="D19" s="47">
        <f>'RG1'!E45</f>
        <v>0</v>
      </c>
      <c r="E19" s="47">
        <f>'RG1'!G45</f>
        <v>0</v>
      </c>
      <c r="F19" s="54">
        <f>'RG1'!H45</f>
        <v>0</v>
      </c>
      <c r="G19" s="22">
        <f>'RG1'!Q45</f>
        <v>0</v>
      </c>
      <c r="H19" s="23">
        <f>'RG1'!R45</f>
        <v>0</v>
      </c>
      <c r="I19" s="22"/>
      <c r="J19" s="23"/>
      <c r="K19" s="22">
        <f t="shared" si="0"/>
        <v>5</v>
      </c>
      <c r="L19" s="45">
        <f t="shared" si="1"/>
        <v>0</v>
      </c>
      <c r="M19" s="73"/>
      <c r="N19" s="22" t="str">
        <f>IFERROR(INDEX($D$11:$D$31,MATCH(0,INDEX(COUNTIF($N$10:N18,$D$11:$D$31),),)),"")</f>
        <v/>
      </c>
      <c r="O19" s="67" t="e">
        <f t="shared" si="2"/>
        <v>#DIV/0!</v>
      </c>
      <c r="P19" s="38"/>
      <c r="Q19" s="62"/>
    </row>
    <row r="20" spans="2:18" s="14" customFormat="1" ht="31.75" customHeight="1">
      <c r="B20" s="80"/>
      <c r="C20" s="21">
        <v>10</v>
      </c>
      <c r="D20" s="47">
        <f>'RG1'!E46</f>
        <v>0</v>
      </c>
      <c r="E20" s="47">
        <f>'RG1'!G46</f>
        <v>0</v>
      </c>
      <c r="F20" s="54">
        <f>'RG1'!H46</f>
        <v>0</v>
      </c>
      <c r="G20" s="22">
        <f>'RG1'!Q46</f>
        <v>0</v>
      </c>
      <c r="H20" s="23">
        <f>'RG1'!R46</f>
        <v>0</v>
      </c>
      <c r="I20" s="22"/>
      <c r="J20" s="23"/>
      <c r="K20" s="22">
        <f t="shared" si="0"/>
        <v>5</v>
      </c>
      <c r="L20" s="45">
        <f t="shared" si="1"/>
        <v>0</v>
      </c>
      <c r="M20" s="73"/>
      <c r="N20" s="22" t="str">
        <f>IFERROR(INDEX($D$11:$D$31,MATCH(0,INDEX(COUNTIF($N$10:N19,$D$11:$D$31),),)),"")</f>
        <v/>
      </c>
      <c r="O20" s="67" t="e">
        <f t="shared" si="2"/>
        <v>#DIV/0!</v>
      </c>
      <c r="P20" s="38"/>
      <c r="Q20" s="62"/>
    </row>
    <row r="21" spans="2:18" s="14" customFormat="1" ht="31.75" customHeight="1">
      <c r="B21" s="80"/>
      <c r="C21" s="21">
        <v>11</v>
      </c>
      <c r="D21" s="47">
        <f>'RG1'!E47</f>
        <v>0</v>
      </c>
      <c r="E21" s="47">
        <f>'RG1'!G47</f>
        <v>0</v>
      </c>
      <c r="F21" s="54">
        <f>'RG1'!H47</f>
        <v>0</v>
      </c>
      <c r="G21" s="22">
        <f>'RG1'!Q47</f>
        <v>0</v>
      </c>
      <c r="H21" s="23">
        <f>'RG1'!R47</f>
        <v>0</v>
      </c>
      <c r="I21" s="22"/>
      <c r="J21" s="23"/>
      <c r="K21" s="22">
        <f t="shared" si="0"/>
        <v>5</v>
      </c>
      <c r="L21" s="45">
        <f t="shared" si="1"/>
        <v>0</v>
      </c>
      <c r="M21" s="73"/>
      <c r="N21" s="22" t="str">
        <f>IFERROR(INDEX($D$11:$D$31,MATCH(0,INDEX(COUNTIF($N$10:N20,$D$11:$D$31),),)),"")</f>
        <v/>
      </c>
      <c r="O21" s="67" t="e">
        <f t="shared" si="2"/>
        <v>#DIV/0!</v>
      </c>
      <c r="P21" s="38"/>
      <c r="Q21" s="62"/>
    </row>
    <row r="22" spans="2:18" s="14" customFormat="1" ht="31.75" customHeight="1">
      <c r="B22" s="80"/>
      <c r="C22" s="21">
        <v>12</v>
      </c>
      <c r="D22" s="47">
        <f>'RG1'!E48</f>
        <v>0</v>
      </c>
      <c r="E22" s="47">
        <f>'RG1'!G48</f>
        <v>0</v>
      </c>
      <c r="F22" s="54">
        <f>'RG1'!H48</f>
        <v>0</v>
      </c>
      <c r="G22" s="22">
        <f>'RG1'!Q48</f>
        <v>0</v>
      </c>
      <c r="H22" s="23">
        <f>'RG1'!R48</f>
        <v>0</v>
      </c>
      <c r="I22" s="22"/>
      <c r="J22" s="23"/>
      <c r="K22" s="22">
        <f t="shared" si="0"/>
        <v>5</v>
      </c>
      <c r="L22" s="45">
        <f t="shared" si="1"/>
        <v>0</v>
      </c>
      <c r="M22" s="73"/>
      <c r="N22" s="22" t="str">
        <f>IFERROR(INDEX($D$11:$D$31,MATCH(0,INDEX(COUNTIF($N$10:N21,$D$11:$D$31),),)),"")</f>
        <v/>
      </c>
      <c r="O22" s="67" t="e">
        <f t="shared" si="2"/>
        <v>#DIV/0!</v>
      </c>
      <c r="P22" s="38"/>
      <c r="Q22" s="62"/>
    </row>
    <row r="23" spans="2:18" s="14" customFormat="1" ht="31.75" customHeight="1">
      <c r="B23" s="80"/>
      <c r="C23" s="21">
        <v>13</v>
      </c>
      <c r="D23" s="47">
        <f>'RG1'!E49</f>
        <v>0</v>
      </c>
      <c r="E23" s="47">
        <f>'RG1'!G49</f>
        <v>0</v>
      </c>
      <c r="F23" s="54">
        <f>'RG1'!H49</f>
        <v>0</v>
      </c>
      <c r="G23" s="22">
        <f>'RG1'!Q49</f>
        <v>0</v>
      </c>
      <c r="H23" s="23">
        <f>'RG1'!R49</f>
        <v>0</v>
      </c>
      <c r="I23" s="22"/>
      <c r="J23" s="23"/>
      <c r="K23" s="22">
        <f t="shared" si="0"/>
        <v>5</v>
      </c>
      <c r="L23" s="45">
        <f t="shared" si="1"/>
        <v>0</v>
      </c>
      <c r="M23" s="73"/>
      <c r="N23" s="22" t="str">
        <f>IFERROR(INDEX($D$11:$D$31,MATCH(0,INDEX(COUNTIF($N$10:N22,$D$11:$D$31),),)),"")</f>
        <v/>
      </c>
      <c r="O23" s="67" t="e">
        <f t="shared" si="2"/>
        <v>#DIV/0!</v>
      </c>
      <c r="P23" s="38"/>
      <c r="Q23" s="62"/>
    </row>
    <row r="24" spans="2:18" s="14" customFormat="1" ht="31.75" customHeight="1">
      <c r="B24" s="80"/>
      <c r="C24" s="21">
        <v>14</v>
      </c>
      <c r="D24" s="47">
        <f>'RG1'!E50</f>
        <v>0</v>
      </c>
      <c r="E24" s="47">
        <f>'RG1'!G50</f>
        <v>0</v>
      </c>
      <c r="F24" s="54">
        <f>'RG1'!H50</f>
        <v>0</v>
      </c>
      <c r="G24" s="22">
        <f>'RG1'!Q50</f>
        <v>0</v>
      </c>
      <c r="H24" s="23">
        <f>'RG1'!R50</f>
        <v>0</v>
      </c>
      <c r="I24" s="23"/>
      <c r="J24" s="23"/>
      <c r="K24" s="22">
        <f t="shared" ref="K24:K30" si="3">IF(F24="Baja",1,IF(F24="Media - baja",2,IF(F24="Media",3,IF(F24="Media - alta",4,5))))</f>
        <v>5</v>
      </c>
      <c r="L24" s="45">
        <f t="shared" ref="L24:L30" si="4">J24*K24</f>
        <v>0</v>
      </c>
      <c r="M24" s="73"/>
      <c r="N24" s="22" t="str">
        <f>IFERROR(INDEX($D$11:$D$31,MATCH(0,INDEX(COUNTIF($N$10:N23,$D$11:$D$31),),)),"")</f>
        <v/>
      </c>
      <c r="O24" s="67" t="e">
        <f t="shared" si="2"/>
        <v>#DIV/0!</v>
      </c>
      <c r="P24" s="38"/>
      <c r="Q24" s="62"/>
    </row>
    <row r="25" spans="2:18" s="14" customFormat="1" ht="31.75" customHeight="1">
      <c r="B25" s="80"/>
      <c r="C25" s="21">
        <v>15</v>
      </c>
      <c r="D25" s="47">
        <f>'RG1'!E51</f>
        <v>0</v>
      </c>
      <c r="E25" s="47">
        <f>'RG1'!G51</f>
        <v>0</v>
      </c>
      <c r="F25" s="54">
        <f>'RG1'!H51</f>
        <v>0</v>
      </c>
      <c r="G25" s="22">
        <f>'RG1'!Q51</f>
        <v>0</v>
      </c>
      <c r="H25" s="23">
        <f>'RG1'!R51</f>
        <v>0</v>
      </c>
      <c r="I25" s="23"/>
      <c r="J25" s="23"/>
      <c r="K25" s="22">
        <f t="shared" si="3"/>
        <v>5</v>
      </c>
      <c r="L25" s="45">
        <f t="shared" si="4"/>
        <v>0</v>
      </c>
      <c r="M25" s="73"/>
      <c r="N25" s="22" t="str">
        <f>IFERROR(INDEX($D$11:$D$31,MATCH(0,INDEX(COUNTIF($N$10:N24,$D$11:$D$31),),)),"")</f>
        <v/>
      </c>
      <c r="O25" s="67" t="e">
        <f t="shared" si="2"/>
        <v>#DIV/0!</v>
      </c>
      <c r="P25" s="38"/>
      <c r="Q25" s="62"/>
    </row>
    <row r="26" spans="2:18" s="14" customFormat="1" ht="31.75" customHeight="1">
      <c r="B26" s="80"/>
      <c r="C26" s="21">
        <v>16</v>
      </c>
      <c r="D26" s="47">
        <f>'RG1'!E52</f>
        <v>0</v>
      </c>
      <c r="E26" s="47">
        <f>'RG1'!G52</f>
        <v>0</v>
      </c>
      <c r="F26" s="54">
        <f>'RG1'!H52</f>
        <v>0</v>
      </c>
      <c r="G26" s="22">
        <f>'RG1'!Q52</f>
        <v>0</v>
      </c>
      <c r="H26" s="23">
        <f>'RG1'!R52</f>
        <v>0</v>
      </c>
      <c r="I26" s="23"/>
      <c r="J26" s="23"/>
      <c r="K26" s="22">
        <f t="shared" si="3"/>
        <v>5</v>
      </c>
      <c r="L26" s="45">
        <f t="shared" si="4"/>
        <v>0</v>
      </c>
      <c r="M26" s="73"/>
      <c r="N26" s="73"/>
      <c r="O26" s="73"/>
      <c r="P26" s="38"/>
      <c r="Q26" s="62"/>
    </row>
    <row r="27" spans="2:18" s="14" customFormat="1" ht="31.75" customHeight="1">
      <c r="B27" s="80"/>
      <c r="C27" s="21">
        <v>17</v>
      </c>
      <c r="D27" s="47">
        <f>'RG1'!E53</f>
        <v>0</v>
      </c>
      <c r="E27" s="47">
        <f>'RG1'!G53</f>
        <v>0</v>
      </c>
      <c r="F27" s="54">
        <f>'RG1'!H53</f>
        <v>0</v>
      </c>
      <c r="G27" s="22">
        <f>'RG1'!Q53</f>
        <v>0</v>
      </c>
      <c r="H27" s="23">
        <f>'RG1'!R53</f>
        <v>0</v>
      </c>
      <c r="I27" s="23"/>
      <c r="J27" s="23"/>
      <c r="K27" s="22">
        <f t="shared" si="3"/>
        <v>5</v>
      </c>
      <c r="L27" s="45">
        <f t="shared" si="4"/>
        <v>0</v>
      </c>
      <c r="M27" s="73"/>
      <c r="N27" s="73"/>
      <c r="O27" s="73"/>
      <c r="P27" s="38"/>
      <c r="Q27" s="62"/>
    </row>
    <row r="28" spans="2:18" s="14" customFormat="1" ht="31.75" customHeight="1">
      <c r="B28" s="80"/>
      <c r="C28" s="21">
        <v>18</v>
      </c>
      <c r="D28" s="47">
        <f>'RG1'!E54</f>
        <v>0</v>
      </c>
      <c r="E28" s="47">
        <f>'RG1'!G54</f>
        <v>0</v>
      </c>
      <c r="F28" s="54">
        <f>'RG1'!H54</f>
        <v>0</v>
      </c>
      <c r="G28" s="22">
        <f>'RG1'!Q54</f>
        <v>0</v>
      </c>
      <c r="H28" s="23">
        <f>'RG1'!R54</f>
        <v>0</v>
      </c>
      <c r="I28" s="23"/>
      <c r="J28" s="23"/>
      <c r="K28" s="22">
        <f t="shared" si="3"/>
        <v>5</v>
      </c>
      <c r="L28" s="45">
        <f t="shared" si="4"/>
        <v>0</v>
      </c>
      <c r="M28" s="73"/>
      <c r="N28" s="73"/>
      <c r="O28" s="73"/>
      <c r="P28" s="38"/>
      <c r="Q28" s="62"/>
    </row>
    <row r="29" spans="2:18" s="14" customFormat="1" ht="31.75" customHeight="1">
      <c r="B29" s="80"/>
      <c r="C29" s="21">
        <v>19</v>
      </c>
      <c r="D29" s="47">
        <f>'RG1'!E55</f>
        <v>0</v>
      </c>
      <c r="E29" s="47">
        <f>'RG1'!G55</f>
        <v>0</v>
      </c>
      <c r="F29" s="54">
        <f>'RG1'!H55</f>
        <v>0</v>
      </c>
      <c r="G29" s="22">
        <f>'RG1'!Q55</f>
        <v>0</v>
      </c>
      <c r="H29" s="23">
        <f>'RG1'!R55</f>
        <v>0</v>
      </c>
      <c r="I29" s="23"/>
      <c r="J29" s="23"/>
      <c r="K29" s="22">
        <f t="shared" si="3"/>
        <v>5</v>
      </c>
      <c r="L29" s="45">
        <f t="shared" si="4"/>
        <v>0</v>
      </c>
      <c r="M29" s="73"/>
      <c r="N29" s="73"/>
      <c r="O29" s="73"/>
      <c r="P29" s="38"/>
      <c r="Q29" s="62"/>
    </row>
    <row r="30" spans="2:18" s="14" customFormat="1" ht="31.75" customHeight="1">
      <c r="B30" s="80"/>
      <c r="C30" s="21">
        <v>20</v>
      </c>
      <c r="D30" s="47">
        <f>'RG1'!E56</f>
        <v>0</v>
      </c>
      <c r="E30" s="47">
        <f>'RG1'!G56</f>
        <v>0</v>
      </c>
      <c r="F30" s="54">
        <f>'RG1'!H56</f>
        <v>0</v>
      </c>
      <c r="G30" s="22">
        <f>'RG1'!Q56</f>
        <v>0</v>
      </c>
      <c r="H30" s="23">
        <f>'RG1'!R56</f>
        <v>0</v>
      </c>
      <c r="I30" s="23"/>
      <c r="J30" s="23"/>
      <c r="K30" s="22">
        <f t="shared" si="3"/>
        <v>5</v>
      </c>
      <c r="L30" s="45">
        <f t="shared" si="4"/>
        <v>0</v>
      </c>
      <c r="M30" s="73"/>
      <c r="N30" s="73"/>
      <c r="O30" s="73"/>
      <c r="P30" s="38"/>
      <c r="Q30" s="62"/>
    </row>
    <row r="31" spans="2:18" s="14" customFormat="1" ht="31.75" customHeight="1">
      <c r="B31" s="80"/>
      <c r="C31" s="21" t="s">
        <v>21</v>
      </c>
      <c r="D31" s="47">
        <f>'RG1'!E57</f>
        <v>0</v>
      </c>
      <c r="E31" s="47">
        <f>'RG1'!G57</f>
        <v>0</v>
      </c>
      <c r="F31" s="54">
        <f>'RG1'!H57</f>
        <v>0</v>
      </c>
      <c r="G31" s="22">
        <f>'RG1'!Q57</f>
        <v>0</v>
      </c>
      <c r="H31" s="23">
        <f>'RG1'!R57</f>
        <v>0</v>
      </c>
      <c r="I31" s="23"/>
      <c r="J31" s="23"/>
      <c r="K31" s="22">
        <f t="shared" ref="K31" si="5">IF(F31="Baja",1,IF(F31="Media - baja",2,IF(F31="Media",3,IF(F31="Media - alta",4,5))))</f>
        <v>5</v>
      </c>
      <c r="L31" s="45">
        <f t="shared" ref="L31" si="6">J31*K31</f>
        <v>0</v>
      </c>
      <c r="M31" s="73"/>
      <c r="N31" s="73"/>
      <c r="O31" s="73"/>
      <c r="P31" s="38"/>
      <c r="Q31" s="62"/>
    </row>
    <row r="32" spans="2:18" s="14" customFormat="1" ht="31.75" customHeight="1">
      <c r="B32" s="80"/>
      <c r="C32" s="39"/>
      <c r="D32" s="39"/>
      <c r="E32" s="38"/>
      <c r="F32" s="38"/>
      <c r="G32" s="38"/>
      <c r="H32" s="40"/>
      <c r="I32" s="38"/>
      <c r="J32" s="41"/>
      <c r="K32" s="38"/>
      <c r="L32" s="42"/>
      <c r="M32" s="42"/>
      <c r="N32" s="38"/>
      <c r="O32" s="38"/>
      <c r="P32" s="38"/>
      <c r="Q32" s="74"/>
      <c r="R32" s="62"/>
    </row>
    <row r="33" spans="1:18" ht="21.8" customHeight="1">
      <c r="B33" s="81"/>
      <c r="C33" s="65"/>
      <c r="D33" s="65"/>
      <c r="E33" s="65"/>
      <c r="F33" s="65"/>
      <c r="G33" s="65"/>
      <c r="H33" s="65"/>
      <c r="I33" s="65"/>
      <c r="J33" s="65"/>
      <c r="K33" s="65"/>
      <c r="L33" s="65"/>
      <c r="M33" s="65"/>
      <c r="N33" s="65"/>
      <c r="O33" s="65"/>
      <c r="P33" s="65"/>
      <c r="Q33" s="75"/>
      <c r="R33" s="61"/>
    </row>
    <row r="34" spans="1:18" ht="21.8" customHeight="1">
      <c r="A34" s="16"/>
      <c r="B34" s="171" t="s">
        <v>7</v>
      </c>
      <c r="C34" s="172"/>
      <c r="D34" s="172"/>
      <c r="E34" s="172"/>
      <c r="F34" s="172"/>
      <c r="G34" s="172"/>
      <c r="H34" s="172"/>
      <c r="I34" s="172"/>
      <c r="J34" s="172"/>
      <c r="K34" s="172"/>
      <c r="L34" s="172"/>
      <c r="M34" s="172"/>
      <c r="N34" s="172"/>
      <c r="O34" s="172"/>
      <c r="P34" s="172"/>
      <c r="Q34" s="173"/>
      <c r="R34" s="68"/>
    </row>
    <row r="35" spans="1:18" ht="21.8" customHeight="1">
      <c r="A35" s="17"/>
      <c r="B35" s="107" t="s">
        <v>8</v>
      </c>
      <c r="C35" s="108"/>
      <c r="D35" s="108"/>
      <c r="E35" s="108"/>
      <c r="F35" s="108"/>
      <c r="G35" s="108"/>
      <c r="H35" s="108"/>
      <c r="I35" s="108"/>
      <c r="J35" s="108"/>
      <c r="K35" s="108"/>
      <c r="L35" s="108"/>
      <c r="M35" s="108"/>
      <c r="N35" s="108"/>
      <c r="O35" s="108"/>
      <c r="P35" s="108"/>
      <c r="Q35" s="109"/>
      <c r="R35" s="70"/>
    </row>
    <row r="36" spans="1:18" ht="21.8" customHeight="1">
      <c r="B36" s="107" t="s">
        <v>9</v>
      </c>
      <c r="C36" s="108"/>
      <c r="D36" s="109"/>
      <c r="E36" s="107" t="s">
        <v>23</v>
      </c>
      <c r="F36" s="109"/>
      <c r="G36" s="107" t="s">
        <v>41</v>
      </c>
      <c r="H36" s="109"/>
      <c r="I36" s="107">
        <v>3</v>
      </c>
      <c r="J36" s="108"/>
      <c r="K36" s="108"/>
      <c r="L36" s="108"/>
      <c r="M36" s="109"/>
      <c r="N36" s="165" t="s">
        <v>10</v>
      </c>
      <c r="O36" s="166"/>
      <c r="P36" s="174">
        <v>43343</v>
      </c>
      <c r="Q36" s="175"/>
      <c r="R36" s="69"/>
    </row>
    <row r="37" spans="1:18" ht="80.2" customHeight="1">
      <c r="B37" s="167"/>
      <c r="C37" s="168"/>
      <c r="D37" s="168"/>
      <c r="E37" s="168"/>
      <c r="F37" s="168"/>
      <c r="G37" s="168"/>
      <c r="H37" s="168"/>
      <c r="I37" s="168"/>
      <c r="J37" s="168"/>
      <c r="K37" s="168"/>
      <c r="L37" s="168"/>
      <c r="M37" s="168"/>
      <c r="N37" s="168"/>
      <c r="O37" s="168"/>
      <c r="P37" s="169"/>
      <c r="Q37" s="170"/>
      <c r="R37" s="63"/>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D365A590-3648-4311-8BC7-A90663B0C248}"/>
</file>

<file path=customXml/itemProps2.xml><?xml version="1.0" encoding="utf-8"?>
<ds:datastoreItem xmlns:ds="http://schemas.openxmlformats.org/officeDocument/2006/customXml" ds:itemID="{3C49B25F-F7F1-40EE-ABCF-D295C0516407}"/>
</file>

<file path=customXml/itemProps3.xml><?xml version="1.0" encoding="utf-8"?>
<ds:datastoreItem xmlns:ds="http://schemas.openxmlformats.org/officeDocument/2006/customXml" ds:itemID="{FA817B7B-7B91-4F1F-B3E2-FFF477CDF2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Instrucciones</vt:lpstr>
      <vt:lpstr>RG1</vt:lpstr>
      <vt:lpstr>Monitoreo y Seguimiento RG1</vt:lpstr>
      <vt:lpstr>'Monitoreo y Seguimiento RG1'!Área_de_impresión</vt:lpstr>
      <vt:lpstr>'RG1'!Área_de_impresión</vt:lpstr>
      <vt:lpstr>'Monitoreo y Seguimiento RG1'!Títulos_a_imprimir</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Prevención de Fraude y Corrupción - PPFC 1707022431</dc:title>
  <dc:creator>Ana Libia Garzon Bohorquez</dc:creator>
  <cp:lastModifiedBy>Carlos Eduardo Calderon Garzon</cp:lastModifiedBy>
  <cp:lastPrinted>2015-10-07T23:19:01Z</cp:lastPrinted>
  <dcterms:created xsi:type="dcterms:W3CDTF">2015-06-22T21:28:44Z</dcterms:created>
  <dcterms:modified xsi:type="dcterms:W3CDTF">2021-03-15T20:24:26Z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